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autoCompressPictures="0"/>
  <mc:AlternateContent xmlns:mc="http://schemas.openxmlformats.org/markup-compatibility/2006">
    <mc:Choice Requires="x15">
      <x15ac:absPath xmlns:x15ac="http://schemas.microsoft.com/office/spreadsheetml/2010/11/ac" url="C:\Users\mnoel14\Desktop\"/>
    </mc:Choice>
  </mc:AlternateContent>
  <workbookProtection workbookPassword="9D0B" lockStructure="1"/>
  <bookViews>
    <workbookView showSheetTabs="0" xWindow="0" yWindow="0" windowWidth="23040" windowHeight="8900" tabRatio="821"/>
  </bookViews>
  <sheets>
    <sheet name="Introduction" sheetId="32" r:id="rId1"/>
    <sheet name="Volume Input" sheetId="67" r:id="rId2"/>
    <sheet name="TO HIDE DRG Sum Ref" sheetId="75" state="hidden" r:id="rId3"/>
    <sheet name="TO HIDE National Ref" sheetId="77" state="hidden" r:id="rId4"/>
    <sheet name="Assumptions Overview" sheetId="74" r:id="rId5"/>
    <sheet name="Shift Output" sheetId="69" r:id="rId6"/>
    <sheet name="Service and Subservice Detail" sheetId="78" r:id="rId7"/>
    <sheet name="Terms and Conditions" sheetId="72" r:id="rId8"/>
  </sheets>
  <definedNames>
    <definedName name="_xlnm._FilterDatabase" localSheetId="2" hidden="1">'TO HIDE DRG Sum Ref'!$AB$73:$AB$900</definedName>
    <definedName name="_xlnm.Extract" localSheetId="2">'TO HIDE DRG Sum Ref'!$AH$74</definedName>
  </definedNames>
  <calcPr calcId="162913"/>
</workbook>
</file>

<file path=xl/calcChain.xml><?xml version="1.0" encoding="utf-8"?>
<calcChain xmlns="http://schemas.openxmlformats.org/spreadsheetml/2006/main">
  <c r="E770" i="74" l="1"/>
  <c r="F770" i="74"/>
  <c r="J770" i="74" s="1"/>
  <c r="F771" i="74"/>
  <c r="J771" i="74" s="1"/>
  <c r="H770" i="74"/>
  <c r="I771" i="74"/>
  <c r="G769" i="74"/>
  <c r="E769" i="74" s="1"/>
  <c r="G770" i="74"/>
  <c r="I770" i="74" s="1"/>
  <c r="G771" i="74"/>
  <c r="H771" i="74" s="1"/>
  <c r="E767" i="74"/>
  <c r="E768" i="74"/>
  <c r="F767" i="74"/>
  <c r="J767" i="74" s="1"/>
  <c r="K767" i="74" s="1"/>
  <c r="F768" i="74"/>
  <c r="J768" i="74" s="1"/>
  <c r="H767" i="74"/>
  <c r="I767" i="74"/>
  <c r="I768" i="74"/>
  <c r="G766" i="74"/>
  <c r="H766" i="74" s="1"/>
  <c r="G767" i="74"/>
  <c r="G768" i="74"/>
  <c r="H768" i="74" s="1"/>
  <c r="E764" i="74"/>
  <c r="E765" i="74"/>
  <c r="F764" i="74"/>
  <c r="J764" i="74" s="1"/>
  <c r="F765" i="74"/>
  <c r="J765" i="74" s="1"/>
  <c r="H764" i="74"/>
  <c r="I764" i="74"/>
  <c r="I765" i="74"/>
  <c r="G763" i="74"/>
  <c r="H763" i="74" s="1"/>
  <c r="G764" i="74"/>
  <c r="G765" i="74"/>
  <c r="H765" i="74" s="1"/>
  <c r="E757" i="74"/>
  <c r="E758" i="74"/>
  <c r="E759" i="74"/>
  <c r="E760" i="74"/>
  <c r="E761" i="74"/>
  <c r="F758" i="74"/>
  <c r="J758" i="74" s="1"/>
  <c r="F759" i="74"/>
  <c r="J759" i="74" s="1"/>
  <c r="K759" i="74" s="1"/>
  <c r="F760" i="74"/>
  <c r="F761" i="74"/>
  <c r="J761" i="74" s="1"/>
  <c r="F762" i="74"/>
  <c r="J762" i="74" s="1"/>
  <c r="H757" i="74"/>
  <c r="H759" i="74"/>
  <c r="H760" i="74"/>
  <c r="H761" i="74"/>
  <c r="H762" i="74"/>
  <c r="J760" i="74"/>
  <c r="L760" i="74" s="1"/>
  <c r="G756" i="74"/>
  <c r="H756" i="74" s="1"/>
  <c r="G757" i="74"/>
  <c r="I757" i="74" s="1"/>
  <c r="G758" i="74"/>
  <c r="I758" i="74" s="1"/>
  <c r="G759" i="74"/>
  <c r="I759" i="74" s="1"/>
  <c r="G760" i="74"/>
  <c r="I760" i="74" s="1"/>
  <c r="G761" i="74"/>
  <c r="I761" i="74" s="1"/>
  <c r="G762" i="74"/>
  <c r="E762" i="74" s="1"/>
  <c r="E755" i="74"/>
  <c r="F755" i="74"/>
  <c r="J755" i="74" s="1"/>
  <c r="I755" i="74"/>
  <c r="G755" i="74"/>
  <c r="H755" i="74" s="1"/>
  <c r="G754" i="74"/>
  <c r="E754" i="74" s="1"/>
  <c r="M770" i="74" l="1"/>
  <c r="K770" i="74"/>
  <c r="L770" i="74"/>
  <c r="I756" i="74"/>
  <c r="I754" i="74"/>
  <c r="H769" i="74"/>
  <c r="H754" i="74"/>
  <c r="I762" i="74"/>
  <c r="F754" i="74"/>
  <c r="J754" i="74" s="1"/>
  <c r="M754" i="74" s="1"/>
  <c r="I763" i="74"/>
  <c r="I766" i="74"/>
  <c r="F763" i="74"/>
  <c r="J763" i="74" s="1"/>
  <c r="M763" i="74" s="1"/>
  <c r="F769" i="74"/>
  <c r="J769" i="74" s="1"/>
  <c r="H758" i="74"/>
  <c r="F757" i="74"/>
  <c r="J757" i="74" s="1"/>
  <c r="M757" i="74" s="1"/>
  <c r="E756" i="74"/>
  <c r="E763" i="74"/>
  <c r="E766" i="74"/>
  <c r="E771" i="74"/>
  <c r="F766" i="74"/>
  <c r="J766" i="74" s="1"/>
  <c r="K766" i="74" s="1"/>
  <c r="F756" i="74"/>
  <c r="J756" i="74" s="1"/>
  <c r="L756" i="74" s="1"/>
  <c r="I769" i="74"/>
  <c r="K758" i="74"/>
  <c r="M758" i="74"/>
  <c r="L758" i="74"/>
  <c r="K771" i="74"/>
  <c r="L771" i="74"/>
  <c r="M771" i="74"/>
  <c r="L769" i="74"/>
  <c r="K769" i="74"/>
  <c r="M769" i="74"/>
  <c r="M764" i="74"/>
  <c r="K764" i="74"/>
  <c r="L764" i="74"/>
  <c r="K768" i="74"/>
  <c r="L768" i="74"/>
  <c r="M768" i="74"/>
  <c r="M767" i="74"/>
  <c r="M759" i="74"/>
  <c r="L767" i="74"/>
  <c r="L759" i="74"/>
  <c r="M761" i="74"/>
  <c r="K761" i="74"/>
  <c r="K765" i="74"/>
  <c r="M765" i="74"/>
  <c r="L765" i="74"/>
  <c r="M760" i="74"/>
  <c r="K756" i="74"/>
  <c r="M756" i="74"/>
  <c r="L762" i="74"/>
  <c r="K762" i="74"/>
  <c r="M762" i="74"/>
  <c r="L761" i="74"/>
  <c r="K760" i="74"/>
  <c r="L757" i="74"/>
  <c r="K757" i="74"/>
  <c r="K755" i="74"/>
  <c r="L755" i="74"/>
  <c r="M755" i="74"/>
  <c r="L754" i="74" l="1"/>
  <c r="M766" i="74"/>
  <c r="L766" i="74"/>
  <c r="K754" i="74"/>
  <c r="K763" i="74"/>
  <c r="L763" i="74"/>
  <c r="N5" i="77"/>
  <c r="N6" i="77"/>
  <c r="N7" i="77"/>
  <c r="N8" i="77"/>
  <c r="N9" i="77"/>
  <c r="N10" i="77"/>
  <c r="N11" i="77"/>
  <c r="N12" i="77"/>
  <c r="N13" i="77"/>
  <c r="N14" i="77"/>
  <c r="N15" i="77"/>
  <c r="N16" i="77"/>
  <c r="N17" i="77"/>
  <c r="N18" i="77"/>
  <c r="N19" i="77"/>
  <c r="N20" i="77"/>
  <c r="N21" i="77"/>
  <c r="N22" i="77"/>
  <c r="N23" i="77"/>
  <c r="N24" i="77"/>
  <c r="N25" i="77"/>
  <c r="N26" i="77"/>
  <c r="N27" i="77"/>
  <c r="N28" i="77"/>
  <c r="N29" i="77"/>
  <c r="N30" i="77"/>
  <c r="N31" i="77"/>
  <c r="N32" i="77"/>
  <c r="N33" i="77"/>
  <c r="N34" i="77"/>
  <c r="N35" i="77"/>
  <c r="N36" i="77"/>
  <c r="N37" i="77"/>
  <c r="N38" i="77"/>
  <c r="N39" i="77"/>
  <c r="N40" i="77"/>
  <c r="N41" i="77"/>
  <c r="N42" i="77"/>
  <c r="N43" i="77"/>
  <c r="N44" i="77"/>
  <c r="N45" i="77"/>
  <c r="N46" i="77"/>
  <c r="N47" i="77"/>
  <c r="N48" i="77"/>
  <c r="N49" i="77"/>
  <c r="N50" i="77"/>
  <c r="N51" i="77"/>
  <c r="N52" i="77"/>
  <c r="N53" i="77"/>
  <c r="N54" i="77"/>
  <c r="N55" i="77"/>
  <c r="N56" i="77"/>
  <c r="N57" i="77"/>
  <c r="N58" i="77"/>
  <c r="N59" i="77"/>
  <c r="N60" i="77"/>
  <c r="N61" i="77"/>
  <c r="N62" i="77"/>
  <c r="N63" i="77"/>
  <c r="N64" i="77"/>
  <c r="N65" i="77"/>
  <c r="N66" i="77"/>
  <c r="N67" i="77"/>
  <c r="N68" i="77"/>
  <c r="N69" i="77"/>
  <c r="N70" i="77"/>
  <c r="N71" i="77"/>
  <c r="N72" i="77"/>
  <c r="N73" i="77"/>
  <c r="N74" i="77"/>
  <c r="N75" i="77"/>
  <c r="N76" i="77"/>
  <c r="N77" i="77"/>
  <c r="N78" i="77"/>
  <c r="N79" i="77"/>
  <c r="N80" i="77"/>
  <c r="N81" i="77"/>
  <c r="N82" i="77"/>
  <c r="N83" i="77"/>
  <c r="N84" i="77"/>
  <c r="T21" i="77" s="1"/>
  <c r="N85" i="77"/>
  <c r="N86" i="77"/>
  <c r="N4" i="77"/>
  <c r="X108" i="77"/>
  <c r="W108" i="77"/>
  <c r="D415" i="75" l="1"/>
  <c r="D416" i="75"/>
  <c r="V29" i="75" l="1"/>
  <c r="V28" i="75"/>
  <c r="V30" i="75"/>
  <c r="V32" i="75"/>
  <c r="V33" i="75"/>
  <c r="V34" i="75"/>
  <c r="V35" i="75"/>
  <c r="V36" i="75"/>
  <c r="V40" i="75"/>
  <c r="V42" i="75"/>
  <c r="V46" i="75"/>
  <c r="V43" i="75"/>
  <c r="V41" i="75"/>
  <c r="V38" i="75"/>
  <c r="V37" i="75"/>
  <c r="V45" i="75"/>
  <c r="V39" i="75"/>
  <c r="V44" i="75"/>
  <c r="V62" i="75"/>
  <c r="V56" i="75"/>
  <c r="V59" i="75"/>
  <c r="V53" i="75"/>
  <c r="V49" i="75"/>
  <c r="V50" i="75"/>
  <c r="V58" i="75"/>
  <c r="V54" i="75"/>
  <c r="V51" i="75"/>
  <c r="V57" i="75"/>
  <c r="V55" i="75"/>
  <c r="V52" i="75"/>
  <c r="V48" i="75"/>
  <c r="V63" i="75"/>
  <c r="V47" i="75"/>
  <c r="V61" i="75"/>
  <c r="V60" i="75"/>
  <c r="V66" i="75"/>
  <c r="V64" i="75"/>
  <c r="V65" i="75"/>
  <c r="V67" i="75"/>
  <c r="V68" i="75"/>
  <c r="V72" i="75"/>
  <c r="V73" i="75"/>
  <c r="V71" i="75"/>
  <c r="V74" i="75"/>
  <c r="V70" i="75"/>
  <c r="V69" i="75"/>
  <c r="V77" i="75"/>
  <c r="V75" i="75"/>
  <c r="V76" i="75"/>
  <c r="V79" i="75"/>
  <c r="V78" i="75"/>
  <c r="V81" i="75"/>
  <c r="V80" i="75"/>
  <c r="V84" i="75"/>
  <c r="V83" i="75"/>
  <c r="V82" i="75"/>
  <c r="V85" i="75"/>
  <c r="V86" i="75"/>
  <c r="V88" i="75"/>
  <c r="V90" i="75"/>
  <c r="V94" i="75"/>
  <c r="V91" i="75"/>
  <c r="V92" i="75"/>
  <c r="V89" i="75"/>
  <c r="V93" i="75"/>
  <c r="V87" i="75"/>
  <c r="V95" i="75"/>
  <c r="V96" i="75"/>
  <c r="V97" i="75"/>
  <c r="V98" i="75"/>
  <c r="V100" i="75"/>
  <c r="V101" i="75"/>
  <c r="V99" i="75"/>
  <c r="V103" i="75"/>
  <c r="V102" i="75"/>
  <c r="V105" i="75"/>
  <c r="V104" i="75"/>
  <c r="V106" i="75"/>
  <c r="V109" i="75"/>
  <c r="V110" i="75"/>
  <c r="V107" i="75"/>
  <c r="V108" i="75"/>
  <c r="V31" i="75"/>
  <c r="U95" i="77" l="1"/>
  <c r="AA801" i="75"/>
  <c r="AA106" i="75"/>
  <c r="AB106" i="75" s="1"/>
  <c r="AA102" i="75"/>
  <c r="AB102" i="75" s="1"/>
  <c r="AA100" i="75"/>
  <c r="AB100" i="75" s="1"/>
  <c r="AA90" i="75"/>
  <c r="AB90" i="75" s="1"/>
  <c r="AA86" i="75"/>
  <c r="AB86" i="75" s="1"/>
  <c r="AA81" i="75"/>
  <c r="AB81" i="75" s="1"/>
  <c r="AA78" i="75"/>
  <c r="AB78" i="75" s="1"/>
  <c r="AA77" i="75"/>
  <c r="AB77" i="75" s="1"/>
  <c r="AA74" i="75"/>
  <c r="AB74" i="75" s="1"/>
  <c r="AA105" i="75"/>
  <c r="AB105" i="75" s="1"/>
  <c r="AA92" i="75"/>
  <c r="AB92" i="75" s="1"/>
  <c r="AA93" i="75"/>
  <c r="AB93" i="75" s="1"/>
  <c r="AA94" i="75"/>
  <c r="AB94" i="75" s="1"/>
  <c r="AA95" i="75"/>
  <c r="AB95" i="75" s="1"/>
  <c r="AA96" i="75"/>
  <c r="AB96" i="75" s="1"/>
  <c r="AA97" i="75"/>
  <c r="AB97" i="75" s="1"/>
  <c r="AA98" i="75"/>
  <c r="AB98" i="75" s="1"/>
  <c r="AA99" i="75"/>
  <c r="AB99" i="75" s="1"/>
  <c r="AA101" i="75"/>
  <c r="AB101" i="75" s="1"/>
  <c r="AA103" i="75"/>
  <c r="AB103" i="75" s="1"/>
  <c r="AA104" i="75"/>
  <c r="AB104" i="75" s="1"/>
  <c r="AA107" i="75"/>
  <c r="AB107" i="75" s="1"/>
  <c r="AA108" i="75"/>
  <c r="AB108" i="75" s="1"/>
  <c r="AA109" i="75"/>
  <c r="AB109" i="75" s="1"/>
  <c r="AA110" i="75"/>
  <c r="AB110" i="75" s="1"/>
  <c r="AA111" i="75"/>
  <c r="AB111" i="75" s="1"/>
  <c r="AA112" i="75"/>
  <c r="AB112" i="75" s="1"/>
  <c r="AA113" i="75"/>
  <c r="AB113" i="75" s="1"/>
  <c r="AA114" i="75"/>
  <c r="AB114" i="75" s="1"/>
  <c r="AA115" i="75"/>
  <c r="AB115" i="75" s="1"/>
  <c r="AA116" i="75"/>
  <c r="AB116" i="75" s="1"/>
  <c r="AA117" i="75"/>
  <c r="AB117" i="75" s="1"/>
  <c r="AA118" i="75"/>
  <c r="AB118" i="75" s="1"/>
  <c r="AA119" i="75"/>
  <c r="AB119" i="75" s="1"/>
  <c r="AA120" i="75"/>
  <c r="AB120" i="75" s="1"/>
  <c r="AA121" i="75"/>
  <c r="AB121" i="75" s="1"/>
  <c r="AA122" i="75"/>
  <c r="AB122" i="75" s="1"/>
  <c r="AA123" i="75"/>
  <c r="AB123" i="75" s="1"/>
  <c r="AA124" i="75"/>
  <c r="AB124" i="75" s="1"/>
  <c r="AA125" i="75"/>
  <c r="AB125" i="75" s="1"/>
  <c r="AA126" i="75"/>
  <c r="AB126" i="75" s="1"/>
  <c r="AA127" i="75"/>
  <c r="AB127" i="75" s="1"/>
  <c r="AA128" i="75"/>
  <c r="AB128" i="75" s="1"/>
  <c r="AA129" i="75"/>
  <c r="AB129" i="75" s="1"/>
  <c r="AA130" i="75"/>
  <c r="AB130" i="75" s="1"/>
  <c r="AA131" i="75"/>
  <c r="AB131" i="75" s="1"/>
  <c r="AA132" i="75"/>
  <c r="AB132" i="75" s="1"/>
  <c r="AA133" i="75"/>
  <c r="AB133" i="75" s="1"/>
  <c r="AA134" i="75"/>
  <c r="AB134" i="75" s="1"/>
  <c r="AA135" i="75"/>
  <c r="AB135" i="75" s="1"/>
  <c r="AA136" i="75"/>
  <c r="AB136" i="75" s="1"/>
  <c r="AA137" i="75"/>
  <c r="AB137" i="75" s="1"/>
  <c r="AA138" i="75"/>
  <c r="AB138" i="75" s="1"/>
  <c r="AA139" i="75"/>
  <c r="AB139" i="75" s="1"/>
  <c r="AA140" i="75"/>
  <c r="AB140" i="75" s="1"/>
  <c r="AA141" i="75"/>
  <c r="AB141" i="75" s="1"/>
  <c r="AA142" i="75"/>
  <c r="AB142" i="75" s="1"/>
  <c r="AA143" i="75"/>
  <c r="AB143" i="75" s="1"/>
  <c r="AA144" i="75"/>
  <c r="AB144" i="75" s="1"/>
  <c r="AA145" i="75"/>
  <c r="AB145" i="75" s="1"/>
  <c r="AA146" i="75"/>
  <c r="AB146" i="75" s="1"/>
  <c r="AA147" i="75"/>
  <c r="AB147" i="75" s="1"/>
  <c r="AA148" i="75"/>
  <c r="AB148" i="75" s="1"/>
  <c r="AA149" i="75"/>
  <c r="AB149" i="75" s="1"/>
  <c r="AA150" i="75"/>
  <c r="AB150" i="75" s="1"/>
  <c r="AA151" i="75"/>
  <c r="AB151" i="75" s="1"/>
  <c r="AA152" i="75"/>
  <c r="AB152" i="75" s="1"/>
  <c r="AA153" i="75"/>
  <c r="AB153" i="75" s="1"/>
  <c r="AA154" i="75"/>
  <c r="AB154" i="75" s="1"/>
  <c r="AA155" i="75"/>
  <c r="AB155" i="75" s="1"/>
  <c r="AA156" i="75"/>
  <c r="AB156" i="75" s="1"/>
  <c r="AA157" i="75"/>
  <c r="AB157" i="75" s="1"/>
  <c r="AA158" i="75"/>
  <c r="AB158" i="75" s="1"/>
  <c r="AA159" i="75"/>
  <c r="AB159" i="75" s="1"/>
  <c r="AA160" i="75"/>
  <c r="AB160" i="75" s="1"/>
  <c r="AA161" i="75"/>
  <c r="AB161" i="75" s="1"/>
  <c r="AA162" i="75"/>
  <c r="AB162" i="75" s="1"/>
  <c r="AA163" i="75"/>
  <c r="AB163" i="75" s="1"/>
  <c r="AA164" i="75"/>
  <c r="AB164" i="75" s="1"/>
  <c r="AA165" i="75"/>
  <c r="AB165" i="75" s="1"/>
  <c r="AA166" i="75"/>
  <c r="AB166" i="75" s="1"/>
  <c r="AA167" i="75"/>
  <c r="AB167" i="75" s="1"/>
  <c r="AA168" i="75"/>
  <c r="AB168" i="75" s="1"/>
  <c r="AA169" i="75"/>
  <c r="AB169" i="75" s="1"/>
  <c r="AA170" i="75"/>
  <c r="AB170" i="75" s="1"/>
  <c r="AA171" i="75"/>
  <c r="AB171" i="75" s="1"/>
  <c r="AA172" i="75"/>
  <c r="AB172" i="75" s="1"/>
  <c r="AA173" i="75"/>
  <c r="AB173" i="75" s="1"/>
  <c r="AA174" i="75"/>
  <c r="AB174" i="75" s="1"/>
  <c r="AA175" i="75"/>
  <c r="AB175" i="75" s="1"/>
  <c r="AA176" i="75"/>
  <c r="AB176" i="75" s="1"/>
  <c r="AA177" i="75"/>
  <c r="AB177" i="75" s="1"/>
  <c r="AA178" i="75"/>
  <c r="AB178" i="75" s="1"/>
  <c r="AA179" i="75"/>
  <c r="AB179" i="75" s="1"/>
  <c r="AA180" i="75"/>
  <c r="AB180" i="75" s="1"/>
  <c r="AA181" i="75"/>
  <c r="AB181" i="75" s="1"/>
  <c r="AA182" i="75"/>
  <c r="AB182" i="75" s="1"/>
  <c r="AA183" i="75"/>
  <c r="AB183" i="75" s="1"/>
  <c r="AA184" i="75"/>
  <c r="AB184" i="75" s="1"/>
  <c r="AA185" i="75"/>
  <c r="AB185" i="75" s="1"/>
  <c r="AA186" i="75"/>
  <c r="AB186" i="75" s="1"/>
  <c r="AA187" i="75"/>
  <c r="AB187" i="75" s="1"/>
  <c r="AA188" i="75"/>
  <c r="AB188" i="75" s="1"/>
  <c r="AA189" i="75"/>
  <c r="AB189" i="75" s="1"/>
  <c r="AA190" i="75"/>
  <c r="AB190" i="75" s="1"/>
  <c r="AA191" i="75"/>
  <c r="AB191" i="75" s="1"/>
  <c r="AA192" i="75"/>
  <c r="AB192" i="75" s="1"/>
  <c r="AA193" i="75"/>
  <c r="AB193" i="75" s="1"/>
  <c r="AA194" i="75"/>
  <c r="AB194" i="75" s="1"/>
  <c r="AA195" i="75"/>
  <c r="AB195" i="75" s="1"/>
  <c r="AA196" i="75"/>
  <c r="AB196" i="75" s="1"/>
  <c r="AA197" i="75"/>
  <c r="AB197" i="75" s="1"/>
  <c r="AA198" i="75"/>
  <c r="AB198" i="75" s="1"/>
  <c r="AA199" i="75"/>
  <c r="AB199" i="75" s="1"/>
  <c r="AA200" i="75"/>
  <c r="AB200" i="75" s="1"/>
  <c r="AA201" i="75"/>
  <c r="AB201" i="75" s="1"/>
  <c r="AA202" i="75"/>
  <c r="AB202" i="75" s="1"/>
  <c r="AA203" i="75"/>
  <c r="AB203" i="75" s="1"/>
  <c r="AA204" i="75"/>
  <c r="AB204" i="75" s="1"/>
  <c r="AA205" i="75"/>
  <c r="AB205" i="75" s="1"/>
  <c r="AA206" i="75"/>
  <c r="AB206" i="75" s="1"/>
  <c r="AA207" i="75"/>
  <c r="AB207" i="75" s="1"/>
  <c r="AA208" i="75"/>
  <c r="AB208" i="75" s="1"/>
  <c r="AA209" i="75"/>
  <c r="AB209" i="75" s="1"/>
  <c r="AA210" i="75"/>
  <c r="AB210" i="75" s="1"/>
  <c r="AA211" i="75"/>
  <c r="AB211" i="75" s="1"/>
  <c r="AA212" i="75"/>
  <c r="AB212" i="75" s="1"/>
  <c r="AA213" i="75"/>
  <c r="AB213" i="75" s="1"/>
  <c r="AA214" i="75"/>
  <c r="AB214" i="75" s="1"/>
  <c r="AA215" i="75"/>
  <c r="AB215" i="75" s="1"/>
  <c r="AA216" i="75"/>
  <c r="AB216" i="75" s="1"/>
  <c r="AA217" i="75"/>
  <c r="AB217" i="75" s="1"/>
  <c r="AA218" i="75"/>
  <c r="AB218" i="75" s="1"/>
  <c r="AA219" i="75"/>
  <c r="AB219" i="75" s="1"/>
  <c r="AA220" i="75"/>
  <c r="AB220" i="75" s="1"/>
  <c r="AA221" i="75"/>
  <c r="AB221" i="75" s="1"/>
  <c r="AA222" i="75"/>
  <c r="AB222" i="75" s="1"/>
  <c r="AA223" i="75"/>
  <c r="AB223" i="75" s="1"/>
  <c r="AA224" i="75"/>
  <c r="AB224" i="75" s="1"/>
  <c r="AA225" i="75"/>
  <c r="AB225" i="75" s="1"/>
  <c r="AA226" i="75"/>
  <c r="AB226" i="75" s="1"/>
  <c r="AA227" i="75"/>
  <c r="AB227" i="75" s="1"/>
  <c r="AA228" i="75"/>
  <c r="AB228" i="75" s="1"/>
  <c r="AA229" i="75"/>
  <c r="AB229" i="75" s="1"/>
  <c r="AA230" i="75"/>
  <c r="AB230" i="75" s="1"/>
  <c r="AA231" i="75"/>
  <c r="AB231" i="75" s="1"/>
  <c r="AA232" i="75"/>
  <c r="AB232" i="75" s="1"/>
  <c r="AA233" i="75"/>
  <c r="AB233" i="75" s="1"/>
  <c r="AA234" i="75"/>
  <c r="AB234" i="75" s="1"/>
  <c r="AA235" i="75"/>
  <c r="AB235" i="75" s="1"/>
  <c r="AA236" i="75"/>
  <c r="AB236" i="75" s="1"/>
  <c r="AA237" i="75"/>
  <c r="AB237" i="75" s="1"/>
  <c r="AA238" i="75"/>
  <c r="AB238" i="75" s="1"/>
  <c r="AA239" i="75"/>
  <c r="AB239" i="75" s="1"/>
  <c r="AA240" i="75"/>
  <c r="AB240" i="75" s="1"/>
  <c r="AA241" i="75"/>
  <c r="AB241" i="75" s="1"/>
  <c r="AA242" i="75"/>
  <c r="AB242" i="75" s="1"/>
  <c r="AA243" i="75"/>
  <c r="AB243" i="75" s="1"/>
  <c r="AA244" i="75"/>
  <c r="AB244" i="75" s="1"/>
  <c r="AA245" i="75"/>
  <c r="AB245" i="75" s="1"/>
  <c r="AA246" i="75"/>
  <c r="AB246" i="75" s="1"/>
  <c r="AA247" i="75"/>
  <c r="AB247" i="75" s="1"/>
  <c r="AA248" i="75"/>
  <c r="AB248" i="75" s="1"/>
  <c r="AA249" i="75"/>
  <c r="AB249" i="75" s="1"/>
  <c r="AA250" i="75"/>
  <c r="AB250" i="75" s="1"/>
  <c r="AA251" i="75"/>
  <c r="AB251" i="75" s="1"/>
  <c r="AA252" i="75"/>
  <c r="AB252" i="75" s="1"/>
  <c r="AA253" i="75"/>
  <c r="AB253" i="75" s="1"/>
  <c r="AA254" i="75"/>
  <c r="AB254" i="75" s="1"/>
  <c r="AA255" i="75"/>
  <c r="AB255" i="75" s="1"/>
  <c r="AA256" i="75"/>
  <c r="AB256" i="75" s="1"/>
  <c r="AA257" i="75"/>
  <c r="AB257" i="75" s="1"/>
  <c r="AA258" i="75"/>
  <c r="AB258" i="75" s="1"/>
  <c r="AA259" i="75"/>
  <c r="AB259" i="75" s="1"/>
  <c r="AA260" i="75"/>
  <c r="AB260" i="75" s="1"/>
  <c r="AA261" i="75"/>
  <c r="AB261" i="75" s="1"/>
  <c r="AA262" i="75"/>
  <c r="AB262" i="75" s="1"/>
  <c r="AA263" i="75"/>
  <c r="AB263" i="75" s="1"/>
  <c r="AA264" i="75"/>
  <c r="AB264" i="75" s="1"/>
  <c r="AA265" i="75"/>
  <c r="AB265" i="75" s="1"/>
  <c r="AA266" i="75"/>
  <c r="AB266" i="75" s="1"/>
  <c r="AA267" i="75"/>
  <c r="AB267" i="75" s="1"/>
  <c r="AA268" i="75"/>
  <c r="AB268" i="75" s="1"/>
  <c r="AA269" i="75"/>
  <c r="AB269" i="75" s="1"/>
  <c r="AA270" i="75"/>
  <c r="AB270" i="75" s="1"/>
  <c r="AA271" i="75"/>
  <c r="AB271" i="75" s="1"/>
  <c r="AA272" i="75"/>
  <c r="AB272" i="75" s="1"/>
  <c r="AA273" i="75"/>
  <c r="AB273" i="75" s="1"/>
  <c r="AA274" i="75"/>
  <c r="AB274" i="75" s="1"/>
  <c r="AA275" i="75"/>
  <c r="AB275" i="75" s="1"/>
  <c r="AA276" i="75"/>
  <c r="AB276" i="75" s="1"/>
  <c r="AA277" i="75"/>
  <c r="AB277" i="75" s="1"/>
  <c r="AA278" i="75"/>
  <c r="AB278" i="75" s="1"/>
  <c r="AA279" i="75"/>
  <c r="AB279" i="75" s="1"/>
  <c r="AA280" i="75"/>
  <c r="AB280" i="75" s="1"/>
  <c r="AA281" i="75"/>
  <c r="AB281" i="75" s="1"/>
  <c r="AA282" i="75"/>
  <c r="AB282" i="75" s="1"/>
  <c r="AA283" i="75"/>
  <c r="AB283" i="75" s="1"/>
  <c r="AA284" i="75"/>
  <c r="AB284" i="75" s="1"/>
  <c r="AA285" i="75"/>
  <c r="AB285" i="75" s="1"/>
  <c r="AA286" i="75"/>
  <c r="AB286" i="75" s="1"/>
  <c r="AA287" i="75"/>
  <c r="AB287" i="75" s="1"/>
  <c r="AA288" i="75"/>
  <c r="AB288" i="75" s="1"/>
  <c r="AA289" i="75"/>
  <c r="AB289" i="75" s="1"/>
  <c r="AA290" i="75"/>
  <c r="AB290" i="75" s="1"/>
  <c r="AA291" i="75"/>
  <c r="AB291" i="75" s="1"/>
  <c r="AA292" i="75"/>
  <c r="AB292" i="75" s="1"/>
  <c r="AA293" i="75"/>
  <c r="AB293" i="75" s="1"/>
  <c r="AA294" i="75"/>
  <c r="AB294" i="75" s="1"/>
  <c r="AA295" i="75"/>
  <c r="AB295" i="75" s="1"/>
  <c r="AA296" i="75"/>
  <c r="AB296" i="75" s="1"/>
  <c r="AA297" i="75"/>
  <c r="AB297" i="75" s="1"/>
  <c r="AA298" i="75"/>
  <c r="AB298" i="75" s="1"/>
  <c r="AA299" i="75"/>
  <c r="AB299" i="75" s="1"/>
  <c r="AA300" i="75"/>
  <c r="AB300" i="75" s="1"/>
  <c r="AA301" i="75"/>
  <c r="AB301" i="75" s="1"/>
  <c r="AA302" i="75"/>
  <c r="AB302" i="75" s="1"/>
  <c r="AA303" i="75"/>
  <c r="AB303" i="75" s="1"/>
  <c r="AA304" i="75"/>
  <c r="AB304" i="75" s="1"/>
  <c r="AA305" i="75"/>
  <c r="AB305" i="75" s="1"/>
  <c r="AA306" i="75"/>
  <c r="AB306" i="75" s="1"/>
  <c r="AA307" i="75"/>
  <c r="AB307" i="75" s="1"/>
  <c r="AA308" i="75"/>
  <c r="AB308" i="75" s="1"/>
  <c r="AA309" i="75"/>
  <c r="AB309" i="75" s="1"/>
  <c r="AA310" i="75"/>
  <c r="AB310" i="75" s="1"/>
  <c r="AA311" i="75"/>
  <c r="AB311" i="75" s="1"/>
  <c r="AA312" i="75"/>
  <c r="AB312" i="75" s="1"/>
  <c r="AA313" i="75"/>
  <c r="AB313" i="75" s="1"/>
  <c r="AA314" i="75"/>
  <c r="AB314" i="75" s="1"/>
  <c r="AA315" i="75"/>
  <c r="AB315" i="75" s="1"/>
  <c r="AA316" i="75"/>
  <c r="AB316" i="75" s="1"/>
  <c r="AA317" i="75"/>
  <c r="AB317" i="75" s="1"/>
  <c r="AA318" i="75"/>
  <c r="AB318" i="75" s="1"/>
  <c r="AA319" i="75"/>
  <c r="AB319" i="75" s="1"/>
  <c r="AA320" i="75"/>
  <c r="AB320" i="75" s="1"/>
  <c r="AA321" i="75"/>
  <c r="AB321" i="75" s="1"/>
  <c r="AA322" i="75"/>
  <c r="AB322" i="75" s="1"/>
  <c r="AA323" i="75"/>
  <c r="AB323" i="75" s="1"/>
  <c r="AA324" i="75"/>
  <c r="AB324" i="75" s="1"/>
  <c r="AA325" i="75"/>
  <c r="AB325" i="75" s="1"/>
  <c r="AA326" i="75"/>
  <c r="AB326" i="75" s="1"/>
  <c r="AA327" i="75"/>
  <c r="AB327" i="75" s="1"/>
  <c r="AA328" i="75"/>
  <c r="AB328" i="75" s="1"/>
  <c r="AA329" i="75"/>
  <c r="AB329" i="75" s="1"/>
  <c r="AA330" i="75"/>
  <c r="AB330" i="75" s="1"/>
  <c r="AA331" i="75"/>
  <c r="AB331" i="75" s="1"/>
  <c r="AA332" i="75"/>
  <c r="AB332" i="75" s="1"/>
  <c r="AA333" i="75"/>
  <c r="AB333" i="75" s="1"/>
  <c r="AA334" i="75"/>
  <c r="AB334" i="75" s="1"/>
  <c r="AA335" i="75"/>
  <c r="AB335" i="75" s="1"/>
  <c r="AA336" i="75"/>
  <c r="AB336" i="75" s="1"/>
  <c r="AA337" i="75"/>
  <c r="AB337" i="75" s="1"/>
  <c r="AA338" i="75"/>
  <c r="AB338" i="75" s="1"/>
  <c r="AA339" i="75"/>
  <c r="AB339" i="75" s="1"/>
  <c r="AA340" i="75"/>
  <c r="AB340" i="75" s="1"/>
  <c r="AA341" i="75"/>
  <c r="AB341" i="75" s="1"/>
  <c r="AA342" i="75"/>
  <c r="AB342" i="75" s="1"/>
  <c r="AA343" i="75"/>
  <c r="AB343" i="75" s="1"/>
  <c r="AA344" i="75"/>
  <c r="AB344" i="75" s="1"/>
  <c r="AA345" i="75"/>
  <c r="AB345" i="75" s="1"/>
  <c r="AA346" i="75"/>
  <c r="AB346" i="75" s="1"/>
  <c r="AA347" i="75"/>
  <c r="AB347" i="75" s="1"/>
  <c r="AA348" i="75"/>
  <c r="AB348" i="75" s="1"/>
  <c r="AA349" i="75"/>
  <c r="AB349" i="75" s="1"/>
  <c r="AA350" i="75"/>
  <c r="AB350" i="75" s="1"/>
  <c r="AA351" i="75"/>
  <c r="AB351" i="75" s="1"/>
  <c r="AA352" i="75"/>
  <c r="AB352" i="75" s="1"/>
  <c r="AA353" i="75"/>
  <c r="AB353" i="75" s="1"/>
  <c r="AA354" i="75"/>
  <c r="AB354" i="75" s="1"/>
  <c r="AA355" i="75"/>
  <c r="AB355" i="75" s="1"/>
  <c r="AA356" i="75"/>
  <c r="AB356" i="75" s="1"/>
  <c r="AA357" i="75"/>
  <c r="AB357" i="75" s="1"/>
  <c r="AA358" i="75"/>
  <c r="AB358" i="75" s="1"/>
  <c r="AA359" i="75"/>
  <c r="AB359" i="75" s="1"/>
  <c r="AA360" i="75"/>
  <c r="AB360" i="75" s="1"/>
  <c r="AA361" i="75"/>
  <c r="AB361" i="75" s="1"/>
  <c r="AA362" i="75"/>
  <c r="AB362" i="75" s="1"/>
  <c r="AA363" i="75"/>
  <c r="AB363" i="75" s="1"/>
  <c r="AA364" i="75"/>
  <c r="AB364" i="75" s="1"/>
  <c r="AA365" i="75"/>
  <c r="AB365" i="75" s="1"/>
  <c r="AA366" i="75"/>
  <c r="AB366" i="75" s="1"/>
  <c r="AA367" i="75"/>
  <c r="AB367" i="75" s="1"/>
  <c r="AA368" i="75"/>
  <c r="AB368" i="75" s="1"/>
  <c r="AA369" i="75"/>
  <c r="AB369" i="75" s="1"/>
  <c r="AA370" i="75"/>
  <c r="AB370" i="75" s="1"/>
  <c r="AA371" i="75"/>
  <c r="AB371" i="75" s="1"/>
  <c r="AA372" i="75"/>
  <c r="AB372" i="75" s="1"/>
  <c r="AA373" i="75"/>
  <c r="AB373" i="75" s="1"/>
  <c r="AA374" i="75"/>
  <c r="AB374" i="75" s="1"/>
  <c r="AA375" i="75"/>
  <c r="AB375" i="75" s="1"/>
  <c r="AA376" i="75"/>
  <c r="AB376" i="75" s="1"/>
  <c r="AA377" i="75"/>
  <c r="AB377" i="75" s="1"/>
  <c r="AA378" i="75"/>
  <c r="AB378" i="75" s="1"/>
  <c r="AA379" i="75"/>
  <c r="AB379" i="75" s="1"/>
  <c r="AA380" i="75"/>
  <c r="AB380" i="75" s="1"/>
  <c r="AA381" i="75"/>
  <c r="AB381" i="75" s="1"/>
  <c r="AA382" i="75"/>
  <c r="AB382" i="75" s="1"/>
  <c r="AA383" i="75"/>
  <c r="AB383" i="75" s="1"/>
  <c r="AA384" i="75"/>
  <c r="AB384" i="75" s="1"/>
  <c r="AA385" i="75"/>
  <c r="AB385" i="75" s="1"/>
  <c r="AA386" i="75"/>
  <c r="AB386" i="75" s="1"/>
  <c r="AA387" i="75"/>
  <c r="AB387" i="75" s="1"/>
  <c r="AA388" i="75"/>
  <c r="AB388" i="75" s="1"/>
  <c r="AA389" i="75"/>
  <c r="AB389" i="75" s="1"/>
  <c r="AA390" i="75"/>
  <c r="AB390" i="75" s="1"/>
  <c r="AA391" i="75"/>
  <c r="AB391" i="75" s="1"/>
  <c r="AA392" i="75"/>
  <c r="AB392" i="75" s="1"/>
  <c r="AA393" i="75"/>
  <c r="AB393" i="75" s="1"/>
  <c r="AA394" i="75"/>
  <c r="AB394" i="75" s="1"/>
  <c r="AA395" i="75"/>
  <c r="AB395" i="75" s="1"/>
  <c r="AA396" i="75"/>
  <c r="AB396" i="75" s="1"/>
  <c r="AA397" i="75"/>
  <c r="AB397" i="75" s="1"/>
  <c r="AA398" i="75"/>
  <c r="AB398" i="75" s="1"/>
  <c r="AA399" i="75"/>
  <c r="AB399" i="75" s="1"/>
  <c r="AA400" i="75"/>
  <c r="AB400" i="75" s="1"/>
  <c r="AA401" i="75"/>
  <c r="AB401" i="75" s="1"/>
  <c r="AA402" i="75"/>
  <c r="AB402" i="75" s="1"/>
  <c r="AA403" i="75"/>
  <c r="AB403" i="75" s="1"/>
  <c r="AA404" i="75"/>
  <c r="AB404" i="75" s="1"/>
  <c r="AA405" i="75"/>
  <c r="AB405" i="75" s="1"/>
  <c r="AA406" i="75"/>
  <c r="AB406" i="75" s="1"/>
  <c r="AA407" i="75"/>
  <c r="AB407" i="75" s="1"/>
  <c r="AA408" i="75"/>
  <c r="AB408" i="75" s="1"/>
  <c r="AA409" i="75"/>
  <c r="AB409" i="75" s="1"/>
  <c r="AA410" i="75"/>
  <c r="AB410" i="75" s="1"/>
  <c r="AA411" i="75"/>
  <c r="AB411" i="75" s="1"/>
  <c r="AA412" i="75"/>
  <c r="AB412" i="75" s="1"/>
  <c r="AA413" i="75"/>
  <c r="AB413" i="75" s="1"/>
  <c r="AA414" i="75"/>
  <c r="AB414" i="75" s="1"/>
  <c r="AA415" i="75"/>
  <c r="AB415" i="75" s="1"/>
  <c r="AA416" i="75"/>
  <c r="AB416" i="75" s="1"/>
  <c r="AA417" i="75"/>
  <c r="AB417" i="75" s="1"/>
  <c r="AA418" i="75"/>
  <c r="AB418" i="75" s="1"/>
  <c r="AA419" i="75"/>
  <c r="AB419" i="75" s="1"/>
  <c r="AA420" i="75"/>
  <c r="AB420" i="75" s="1"/>
  <c r="AA421" i="75"/>
  <c r="AB421" i="75" s="1"/>
  <c r="AA422" i="75"/>
  <c r="AB422" i="75" s="1"/>
  <c r="AA423" i="75"/>
  <c r="AB423" i="75" s="1"/>
  <c r="AA424" i="75"/>
  <c r="AB424" i="75" s="1"/>
  <c r="AA425" i="75"/>
  <c r="AB425" i="75" s="1"/>
  <c r="AA426" i="75"/>
  <c r="AB426" i="75" s="1"/>
  <c r="AA427" i="75"/>
  <c r="AB427" i="75" s="1"/>
  <c r="AA428" i="75"/>
  <c r="AB428" i="75" s="1"/>
  <c r="AA429" i="75"/>
  <c r="AB429" i="75" s="1"/>
  <c r="AA430" i="75"/>
  <c r="AB430" i="75" s="1"/>
  <c r="AA431" i="75"/>
  <c r="AB431" i="75" s="1"/>
  <c r="AA432" i="75"/>
  <c r="AB432" i="75" s="1"/>
  <c r="AA433" i="75"/>
  <c r="AB433" i="75" s="1"/>
  <c r="AA434" i="75"/>
  <c r="AB434" i="75" s="1"/>
  <c r="AA435" i="75"/>
  <c r="AB435" i="75" s="1"/>
  <c r="AA436" i="75"/>
  <c r="AB436" i="75" s="1"/>
  <c r="AA437" i="75"/>
  <c r="AB437" i="75" s="1"/>
  <c r="AA438" i="75"/>
  <c r="AB438" i="75" s="1"/>
  <c r="AA439" i="75"/>
  <c r="AB439" i="75" s="1"/>
  <c r="AA440" i="75"/>
  <c r="AB440" i="75" s="1"/>
  <c r="AA441" i="75"/>
  <c r="AB441" i="75" s="1"/>
  <c r="AA442" i="75"/>
  <c r="AB442" i="75" s="1"/>
  <c r="AA443" i="75"/>
  <c r="AB443" i="75" s="1"/>
  <c r="AA444" i="75"/>
  <c r="AB444" i="75" s="1"/>
  <c r="AA445" i="75"/>
  <c r="AB445" i="75" s="1"/>
  <c r="AA446" i="75"/>
  <c r="AB446" i="75" s="1"/>
  <c r="AA447" i="75"/>
  <c r="AB447" i="75" s="1"/>
  <c r="AA448" i="75"/>
  <c r="AB448" i="75" s="1"/>
  <c r="AA449" i="75"/>
  <c r="AB449" i="75" s="1"/>
  <c r="AA450" i="75"/>
  <c r="AB450" i="75" s="1"/>
  <c r="AA451" i="75"/>
  <c r="AB451" i="75" s="1"/>
  <c r="AA452" i="75"/>
  <c r="AB452" i="75" s="1"/>
  <c r="AA453" i="75"/>
  <c r="AB453" i="75" s="1"/>
  <c r="AA454" i="75"/>
  <c r="AB454" i="75" s="1"/>
  <c r="AA455" i="75"/>
  <c r="AB455" i="75" s="1"/>
  <c r="AA456" i="75"/>
  <c r="AB456" i="75" s="1"/>
  <c r="AA457" i="75"/>
  <c r="AB457" i="75" s="1"/>
  <c r="AA458" i="75"/>
  <c r="AB458" i="75" s="1"/>
  <c r="AA459" i="75"/>
  <c r="AB459" i="75" s="1"/>
  <c r="AA460" i="75"/>
  <c r="AB460" i="75" s="1"/>
  <c r="AA461" i="75"/>
  <c r="AB461" i="75" s="1"/>
  <c r="AA462" i="75"/>
  <c r="AB462" i="75" s="1"/>
  <c r="AA463" i="75"/>
  <c r="AB463" i="75" s="1"/>
  <c r="AA464" i="75"/>
  <c r="AB464" i="75" s="1"/>
  <c r="AA465" i="75"/>
  <c r="AB465" i="75" s="1"/>
  <c r="AA466" i="75"/>
  <c r="AB466" i="75" s="1"/>
  <c r="AA467" i="75"/>
  <c r="AB467" i="75" s="1"/>
  <c r="AA468" i="75"/>
  <c r="AB468" i="75" s="1"/>
  <c r="AA469" i="75"/>
  <c r="AB469" i="75" s="1"/>
  <c r="AA470" i="75"/>
  <c r="AB470" i="75" s="1"/>
  <c r="AA471" i="75"/>
  <c r="AB471" i="75" s="1"/>
  <c r="AA472" i="75"/>
  <c r="AB472" i="75" s="1"/>
  <c r="AA473" i="75"/>
  <c r="AB473" i="75" s="1"/>
  <c r="AA474" i="75"/>
  <c r="AB474" i="75" s="1"/>
  <c r="AA475" i="75"/>
  <c r="AB475" i="75" s="1"/>
  <c r="AA476" i="75"/>
  <c r="AB476" i="75" s="1"/>
  <c r="AA477" i="75"/>
  <c r="AB477" i="75" s="1"/>
  <c r="AA478" i="75"/>
  <c r="AB478" i="75" s="1"/>
  <c r="AA479" i="75"/>
  <c r="AB479" i="75" s="1"/>
  <c r="AA480" i="75"/>
  <c r="AB480" i="75" s="1"/>
  <c r="AA481" i="75"/>
  <c r="AB481" i="75" s="1"/>
  <c r="AA482" i="75"/>
  <c r="AB482" i="75" s="1"/>
  <c r="AA483" i="75"/>
  <c r="AB483" i="75" s="1"/>
  <c r="AA484" i="75"/>
  <c r="AB484" i="75" s="1"/>
  <c r="AA485" i="75"/>
  <c r="AB485" i="75" s="1"/>
  <c r="AA486" i="75"/>
  <c r="AB486" i="75" s="1"/>
  <c r="AA487" i="75"/>
  <c r="AB487" i="75" s="1"/>
  <c r="AA488" i="75"/>
  <c r="AB488" i="75" s="1"/>
  <c r="AA489" i="75"/>
  <c r="AB489" i="75" s="1"/>
  <c r="AA490" i="75"/>
  <c r="AB490" i="75" s="1"/>
  <c r="AA491" i="75"/>
  <c r="AB491" i="75" s="1"/>
  <c r="AA492" i="75"/>
  <c r="AB492" i="75" s="1"/>
  <c r="AA493" i="75"/>
  <c r="AB493" i="75" s="1"/>
  <c r="AA494" i="75"/>
  <c r="AB494" i="75" s="1"/>
  <c r="AA495" i="75"/>
  <c r="AB495" i="75" s="1"/>
  <c r="AA496" i="75"/>
  <c r="AB496" i="75" s="1"/>
  <c r="AA497" i="75"/>
  <c r="AB497" i="75" s="1"/>
  <c r="AA498" i="75"/>
  <c r="AB498" i="75" s="1"/>
  <c r="AA499" i="75"/>
  <c r="AB499" i="75" s="1"/>
  <c r="AA500" i="75"/>
  <c r="AB500" i="75" s="1"/>
  <c r="AA501" i="75"/>
  <c r="AB501" i="75" s="1"/>
  <c r="AA502" i="75"/>
  <c r="AB502" i="75" s="1"/>
  <c r="AA503" i="75"/>
  <c r="AB503" i="75" s="1"/>
  <c r="AA504" i="75"/>
  <c r="AB504" i="75" s="1"/>
  <c r="AA505" i="75"/>
  <c r="AB505" i="75" s="1"/>
  <c r="AA506" i="75"/>
  <c r="AB506" i="75" s="1"/>
  <c r="AA507" i="75"/>
  <c r="AB507" i="75" s="1"/>
  <c r="AA508" i="75"/>
  <c r="AB508" i="75" s="1"/>
  <c r="AA509" i="75"/>
  <c r="AB509" i="75" s="1"/>
  <c r="AA510" i="75"/>
  <c r="AB510" i="75" s="1"/>
  <c r="AA511" i="75"/>
  <c r="AB511" i="75" s="1"/>
  <c r="AA512" i="75"/>
  <c r="AB512" i="75" s="1"/>
  <c r="AA513" i="75"/>
  <c r="AB513" i="75" s="1"/>
  <c r="AA514" i="75"/>
  <c r="AB514" i="75" s="1"/>
  <c r="AA515" i="75"/>
  <c r="AB515" i="75" s="1"/>
  <c r="AA516" i="75"/>
  <c r="AB516" i="75" s="1"/>
  <c r="AA517" i="75"/>
  <c r="AB517" i="75" s="1"/>
  <c r="AA518" i="75"/>
  <c r="AB518" i="75" s="1"/>
  <c r="AA519" i="75"/>
  <c r="AB519" i="75" s="1"/>
  <c r="AA520" i="75"/>
  <c r="AB520" i="75" s="1"/>
  <c r="AA521" i="75"/>
  <c r="AB521" i="75" s="1"/>
  <c r="AA522" i="75"/>
  <c r="AB522" i="75" s="1"/>
  <c r="AA523" i="75"/>
  <c r="AB523" i="75" s="1"/>
  <c r="AA524" i="75"/>
  <c r="AB524" i="75" s="1"/>
  <c r="AA525" i="75"/>
  <c r="AB525" i="75" s="1"/>
  <c r="AA526" i="75"/>
  <c r="AB526" i="75" s="1"/>
  <c r="AA527" i="75"/>
  <c r="AB527" i="75" s="1"/>
  <c r="AA528" i="75"/>
  <c r="AB528" i="75" s="1"/>
  <c r="AA529" i="75"/>
  <c r="AB529" i="75" s="1"/>
  <c r="AA530" i="75"/>
  <c r="AB530" i="75" s="1"/>
  <c r="AA531" i="75"/>
  <c r="AB531" i="75" s="1"/>
  <c r="AA532" i="75"/>
  <c r="AB532" i="75" s="1"/>
  <c r="AA533" i="75"/>
  <c r="AB533" i="75" s="1"/>
  <c r="AA534" i="75"/>
  <c r="AB534" i="75" s="1"/>
  <c r="AA535" i="75"/>
  <c r="AB535" i="75" s="1"/>
  <c r="AA536" i="75"/>
  <c r="AB536" i="75" s="1"/>
  <c r="AA537" i="75"/>
  <c r="AB537" i="75" s="1"/>
  <c r="AA538" i="75"/>
  <c r="AB538" i="75" s="1"/>
  <c r="AA539" i="75"/>
  <c r="AB539" i="75" s="1"/>
  <c r="AA540" i="75"/>
  <c r="AB540" i="75" s="1"/>
  <c r="AA541" i="75"/>
  <c r="AB541" i="75" s="1"/>
  <c r="AA542" i="75"/>
  <c r="AB542" i="75" s="1"/>
  <c r="AA543" i="75"/>
  <c r="AB543" i="75" s="1"/>
  <c r="AA544" i="75"/>
  <c r="AB544" i="75" s="1"/>
  <c r="AA545" i="75"/>
  <c r="AB545" i="75" s="1"/>
  <c r="AA546" i="75"/>
  <c r="AB546" i="75" s="1"/>
  <c r="AA547" i="75"/>
  <c r="AB547" i="75" s="1"/>
  <c r="AA548" i="75"/>
  <c r="AB548" i="75" s="1"/>
  <c r="AA549" i="75"/>
  <c r="AB549" i="75" s="1"/>
  <c r="AA550" i="75"/>
  <c r="AB550" i="75" s="1"/>
  <c r="AA551" i="75"/>
  <c r="AB551" i="75" s="1"/>
  <c r="AA552" i="75"/>
  <c r="AB552" i="75" s="1"/>
  <c r="AA553" i="75"/>
  <c r="AB553" i="75" s="1"/>
  <c r="AA554" i="75"/>
  <c r="AB554" i="75" s="1"/>
  <c r="AA555" i="75"/>
  <c r="AB555" i="75" s="1"/>
  <c r="AA556" i="75"/>
  <c r="AB556" i="75" s="1"/>
  <c r="AA557" i="75"/>
  <c r="AB557" i="75" s="1"/>
  <c r="AA558" i="75"/>
  <c r="AB558" i="75" s="1"/>
  <c r="AA559" i="75"/>
  <c r="AB559" i="75" s="1"/>
  <c r="AA560" i="75"/>
  <c r="AB560" i="75" s="1"/>
  <c r="AA561" i="75"/>
  <c r="AB561" i="75" s="1"/>
  <c r="AA562" i="75"/>
  <c r="AB562" i="75" s="1"/>
  <c r="AA563" i="75"/>
  <c r="AB563" i="75" s="1"/>
  <c r="AA564" i="75"/>
  <c r="AB564" i="75" s="1"/>
  <c r="AA565" i="75"/>
  <c r="AB565" i="75" s="1"/>
  <c r="AA566" i="75"/>
  <c r="AB566" i="75" s="1"/>
  <c r="AA567" i="75"/>
  <c r="AB567" i="75" s="1"/>
  <c r="AA568" i="75"/>
  <c r="AB568" i="75" s="1"/>
  <c r="AA569" i="75"/>
  <c r="AB569" i="75" s="1"/>
  <c r="AA570" i="75"/>
  <c r="AB570" i="75" s="1"/>
  <c r="AA571" i="75"/>
  <c r="AB571" i="75" s="1"/>
  <c r="AA572" i="75"/>
  <c r="AB572" i="75" s="1"/>
  <c r="AA573" i="75"/>
  <c r="AB573" i="75" s="1"/>
  <c r="AA574" i="75"/>
  <c r="AB574" i="75" s="1"/>
  <c r="AA575" i="75"/>
  <c r="AB575" i="75" s="1"/>
  <c r="AA576" i="75"/>
  <c r="AB576" i="75" s="1"/>
  <c r="AA577" i="75"/>
  <c r="AB577" i="75" s="1"/>
  <c r="AA578" i="75"/>
  <c r="AB578" i="75" s="1"/>
  <c r="AA579" i="75"/>
  <c r="AB579" i="75" s="1"/>
  <c r="AA580" i="75"/>
  <c r="AB580" i="75" s="1"/>
  <c r="AA581" i="75"/>
  <c r="AB581" i="75" s="1"/>
  <c r="AA582" i="75"/>
  <c r="AB582" i="75" s="1"/>
  <c r="AA583" i="75"/>
  <c r="AB583" i="75" s="1"/>
  <c r="AA584" i="75"/>
  <c r="AB584" i="75" s="1"/>
  <c r="AA585" i="75"/>
  <c r="AB585" i="75" s="1"/>
  <c r="AA586" i="75"/>
  <c r="AB586" i="75" s="1"/>
  <c r="AA587" i="75"/>
  <c r="AB587" i="75" s="1"/>
  <c r="AA588" i="75"/>
  <c r="AB588" i="75" s="1"/>
  <c r="AA589" i="75"/>
  <c r="AB589" i="75" s="1"/>
  <c r="AA590" i="75"/>
  <c r="AB590" i="75" s="1"/>
  <c r="AA591" i="75"/>
  <c r="AB591" i="75" s="1"/>
  <c r="AA592" i="75"/>
  <c r="AB592" i="75" s="1"/>
  <c r="AA593" i="75"/>
  <c r="AB593" i="75" s="1"/>
  <c r="AA594" i="75"/>
  <c r="AB594" i="75" s="1"/>
  <c r="AA595" i="75"/>
  <c r="AB595" i="75" s="1"/>
  <c r="AA596" i="75"/>
  <c r="AB596" i="75" s="1"/>
  <c r="AA597" i="75"/>
  <c r="AB597" i="75" s="1"/>
  <c r="AA598" i="75"/>
  <c r="AB598" i="75" s="1"/>
  <c r="AA599" i="75"/>
  <c r="AB599" i="75" s="1"/>
  <c r="AA600" i="75"/>
  <c r="AB600" i="75" s="1"/>
  <c r="AA601" i="75"/>
  <c r="AB601" i="75" s="1"/>
  <c r="AA602" i="75"/>
  <c r="AB602" i="75" s="1"/>
  <c r="AA603" i="75"/>
  <c r="AB603" i="75" s="1"/>
  <c r="AA604" i="75"/>
  <c r="AB604" i="75" s="1"/>
  <c r="AA605" i="75"/>
  <c r="AB605" i="75" s="1"/>
  <c r="AA606" i="75"/>
  <c r="AB606" i="75" s="1"/>
  <c r="AA607" i="75"/>
  <c r="AB607" i="75" s="1"/>
  <c r="AA608" i="75"/>
  <c r="AB608" i="75" s="1"/>
  <c r="AA609" i="75"/>
  <c r="AB609" i="75" s="1"/>
  <c r="AA610" i="75"/>
  <c r="AB610" i="75" s="1"/>
  <c r="AA611" i="75"/>
  <c r="AB611" i="75" s="1"/>
  <c r="AA612" i="75"/>
  <c r="AB612" i="75" s="1"/>
  <c r="AA613" i="75"/>
  <c r="AB613" i="75" s="1"/>
  <c r="AA614" i="75"/>
  <c r="AB614" i="75" s="1"/>
  <c r="AA615" i="75"/>
  <c r="AB615" i="75" s="1"/>
  <c r="AA616" i="75"/>
  <c r="AB616" i="75" s="1"/>
  <c r="AA617" i="75"/>
  <c r="AB617" i="75" s="1"/>
  <c r="AA618" i="75"/>
  <c r="AB618" i="75" s="1"/>
  <c r="AA619" i="75"/>
  <c r="AB619" i="75" s="1"/>
  <c r="AA620" i="75"/>
  <c r="AB620" i="75" s="1"/>
  <c r="AA621" i="75"/>
  <c r="AB621" i="75" s="1"/>
  <c r="AA622" i="75"/>
  <c r="AB622" i="75" s="1"/>
  <c r="AA623" i="75"/>
  <c r="AB623" i="75" s="1"/>
  <c r="AA624" i="75"/>
  <c r="AB624" i="75" s="1"/>
  <c r="AA625" i="75"/>
  <c r="AB625" i="75" s="1"/>
  <c r="AA626" i="75"/>
  <c r="AB626" i="75" s="1"/>
  <c r="AA627" i="75"/>
  <c r="AB627" i="75" s="1"/>
  <c r="AA628" i="75"/>
  <c r="AB628" i="75" s="1"/>
  <c r="AA629" i="75"/>
  <c r="AB629" i="75" s="1"/>
  <c r="AA630" i="75"/>
  <c r="AB630" i="75" s="1"/>
  <c r="AA631" i="75"/>
  <c r="AB631" i="75" s="1"/>
  <c r="AA632" i="75"/>
  <c r="AB632" i="75" s="1"/>
  <c r="AA633" i="75"/>
  <c r="AB633" i="75" s="1"/>
  <c r="AA634" i="75"/>
  <c r="AB634" i="75" s="1"/>
  <c r="AA635" i="75"/>
  <c r="AB635" i="75" s="1"/>
  <c r="AA636" i="75"/>
  <c r="AB636" i="75" s="1"/>
  <c r="AA637" i="75"/>
  <c r="AB637" i="75" s="1"/>
  <c r="AA638" i="75"/>
  <c r="AB638" i="75" s="1"/>
  <c r="AA639" i="75"/>
  <c r="AB639" i="75" s="1"/>
  <c r="AA640" i="75"/>
  <c r="AB640" i="75" s="1"/>
  <c r="AA641" i="75"/>
  <c r="AB641" i="75" s="1"/>
  <c r="AA642" i="75"/>
  <c r="AB642" i="75" s="1"/>
  <c r="AA643" i="75"/>
  <c r="AB643" i="75" s="1"/>
  <c r="AA644" i="75"/>
  <c r="AB644" i="75" s="1"/>
  <c r="AA645" i="75"/>
  <c r="AB645" i="75" s="1"/>
  <c r="AA646" i="75"/>
  <c r="AB646" i="75" s="1"/>
  <c r="AA647" i="75"/>
  <c r="AB647" i="75" s="1"/>
  <c r="AA648" i="75"/>
  <c r="AB648" i="75" s="1"/>
  <c r="AA649" i="75"/>
  <c r="AB649" i="75" s="1"/>
  <c r="AA650" i="75"/>
  <c r="AB650" i="75" s="1"/>
  <c r="AA651" i="75"/>
  <c r="AB651" i="75" s="1"/>
  <c r="AA652" i="75"/>
  <c r="AB652" i="75" s="1"/>
  <c r="AA653" i="75"/>
  <c r="AB653" i="75" s="1"/>
  <c r="AA654" i="75"/>
  <c r="AB654" i="75" s="1"/>
  <c r="AA655" i="75"/>
  <c r="AB655" i="75" s="1"/>
  <c r="AA656" i="75"/>
  <c r="AB656" i="75" s="1"/>
  <c r="AA657" i="75"/>
  <c r="AB657" i="75" s="1"/>
  <c r="AA658" i="75"/>
  <c r="AB658" i="75" s="1"/>
  <c r="AA659" i="75"/>
  <c r="AB659" i="75" s="1"/>
  <c r="AA660" i="75"/>
  <c r="AB660" i="75" s="1"/>
  <c r="AA661" i="75"/>
  <c r="AB661" i="75" s="1"/>
  <c r="AA662" i="75"/>
  <c r="AB662" i="75" s="1"/>
  <c r="AA663" i="75"/>
  <c r="AB663" i="75" s="1"/>
  <c r="AA664" i="75"/>
  <c r="AB664" i="75" s="1"/>
  <c r="AA665" i="75"/>
  <c r="AB665" i="75" s="1"/>
  <c r="AA666" i="75"/>
  <c r="AB666" i="75" s="1"/>
  <c r="AA667" i="75"/>
  <c r="AB667" i="75" s="1"/>
  <c r="AA668" i="75"/>
  <c r="AB668" i="75" s="1"/>
  <c r="AA669" i="75"/>
  <c r="AB669" i="75" s="1"/>
  <c r="AA670" i="75"/>
  <c r="AB670" i="75" s="1"/>
  <c r="AA671" i="75"/>
  <c r="AB671" i="75" s="1"/>
  <c r="AA672" i="75"/>
  <c r="AB672" i="75" s="1"/>
  <c r="AA673" i="75"/>
  <c r="AB673" i="75" s="1"/>
  <c r="AA674" i="75"/>
  <c r="AB674" i="75" s="1"/>
  <c r="AA675" i="75"/>
  <c r="AB675" i="75" s="1"/>
  <c r="AA676" i="75"/>
  <c r="AB676" i="75" s="1"/>
  <c r="AA677" i="75"/>
  <c r="AB677" i="75" s="1"/>
  <c r="AA678" i="75"/>
  <c r="AB678" i="75" s="1"/>
  <c r="AA679" i="75"/>
  <c r="AB679" i="75" s="1"/>
  <c r="AA680" i="75"/>
  <c r="AB680" i="75" s="1"/>
  <c r="AA681" i="75"/>
  <c r="AB681" i="75" s="1"/>
  <c r="AA682" i="75"/>
  <c r="AB682" i="75" s="1"/>
  <c r="AA683" i="75"/>
  <c r="AB683" i="75" s="1"/>
  <c r="AA684" i="75"/>
  <c r="AB684" i="75" s="1"/>
  <c r="AA685" i="75"/>
  <c r="AB685" i="75" s="1"/>
  <c r="AA686" i="75"/>
  <c r="AB686" i="75" s="1"/>
  <c r="AA687" i="75"/>
  <c r="AB687" i="75" s="1"/>
  <c r="AA688" i="75"/>
  <c r="AB688" i="75" s="1"/>
  <c r="AA689" i="75"/>
  <c r="AB689" i="75" s="1"/>
  <c r="AA690" i="75"/>
  <c r="AB690" i="75" s="1"/>
  <c r="AA691" i="75"/>
  <c r="AB691" i="75" s="1"/>
  <c r="AA692" i="75"/>
  <c r="AB692" i="75" s="1"/>
  <c r="AA693" i="75"/>
  <c r="AB693" i="75" s="1"/>
  <c r="AA694" i="75"/>
  <c r="AB694" i="75" s="1"/>
  <c r="AA695" i="75"/>
  <c r="AB695" i="75" s="1"/>
  <c r="AA696" i="75"/>
  <c r="AB696" i="75" s="1"/>
  <c r="AA697" i="75"/>
  <c r="AB697" i="75" s="1"/>
  <c r="AA698" i="75"/>
  <c r="AB698" i="75" s="1"/>
  <c r="AA699" i="75"/>
  <c r="AB699" i="75" s="1"/>
  <c r="AA700" i="75"/>
  <c r="AB700" i="75" s="1"/>
  <c r="AA701" i="75"/>
  <c r="AB701" i="75" s="1"/>
  <c r="AA702" i="75"/>
  <c r="AB702" i="75" s="1"/>
  <c r="AA703" i="75"/>
  <c r="AB703" i="75" s="1"/>
  <c r="AA704" i="75"/>
  <c r="AB704" i="75" s="1"/>
  <c r="AA705" i="75"/>
  <c r="AB705" i="75" s="1"/>
  <c r="AA706" i="75"/>
  <c r="AB706" i="75" s="1"/>
  <c r="AA707" i="75"/>
  <c r="AB707" i="75" s="1"/>
  <c r="AA708" i="75"/>
  <c r="AB708" i="75" s="1"/>
  <c r="AA709" i="75"/>
  <c r="AB709" i="75" s="1"/>
  <c r="AA710" i="75"/>
  <c r="AB710" i="75" s="1"/>
  <c r="AA711" i="75"/>
  <c r="AB711" i="75" s="1"/>
  <c r="AA712" i="75"/>
  <c r="AB712" i="75" s="1"/>
  <c r="AA713" i="75"/>
  <c r="AB713" i="75" s="1"/>
  <c r="AA714" i="75"/>
  <c r="AB714" i="75" s="1"/>
  <c r="AA715" i="75"/>
  <c r="AB715" i="75" s="1"/>
  <c r="AA716" i="75"/>
  <c r="AB716" i="75" s="1"/>
  <c r="AA717" i="75"/>
  <c r="AB717" i="75" s="1"/>
  <c r="AA718" i="75"/>
  <c r="AB718" i="75" s="1"/>
  <c r="AA719" i="75"/>
  <c r="AB719" i="75" s="1"/>
  <c r="AA720" i="75"/>
  <c r="AB720" i="75" s="1"/>
  <c r="AA721" i="75"/>
  <c r="AB721" i="75" s="1"/>
  <c r="AA722" i="75"/>
  <c r="AB722" i="75" s="1"/>
  <c r="AA723" i="75"/>
  <c r="AB723" i="75" s="1"/>
  <c r="AA724" i="75"/>
  <c r="AB724" i="75" s="1"/>
  <c r="AA725" i="75"/>
  <c r="AB725" i="75" s="1"/>
  <c r="AA726" i="75"/>
  <c r="AB726" i="75" s="1"/>
  <c r="AA727" i="75"/>
  <c r="AB727" i="75" s="1"/>
  <c r="AA728" i="75"/>
  <c r="AB728" i="75" s="1"/>
  <c r="AA729" i="75"/>
  <c r="AB729" i="75" s="1"/>
  <c r="AA730" i="75"/>
  <c r="AB730" i="75" s="1"/>
  <c r="AA731" i="75"/>
  <c r="AB731" i="75" s="1"/>
  <c r="AA732" i="75"/>
  <c r="AB732" i="75" s="1"/>
  <c r="AA733" i="75"/>
  <c r="AB733" i="75" s="1"/>
  <c r="AA734" i="75"/>
  <c r="AB734" i="75" s="1"/>
  <c r="AA735" i="75"/>
  <c r="AB735" i="75" s="1"/>
  <c r="AA736" i="75"/>
  <c r="AB736" i="75" s="1"/>
  <c r="AA737" i="75"/>
  <c r="AB737" i="75" s="1"/>
  <c r="AA738" i="75"/>
  <c r="AB738" i="75" s="1"/>
  <c r="AA739" i="75"/>
  <c r="AB739" i="75" s="1"/>
  <c r="AA740" i="75"/>
  <c r="AB740" i="75" s="1"/>
  <c r="AA741" i="75"/>
  <c r="AB741" i="75" s="1"/>
  <c r="AA742" i="75"/>
  <c r="AB742" i="75" s="1"/>
  <c r="AA743" i="75"/>
  <c r="AB743" i="75" s="1"/>
  <c r="AA744" i="75"/>
  <c r="AB744" i="75" s="1"/>
  <c r="AA745" i="75"/>
  <c r="AB745" i="75" s="1"/>
  <c r="AA746" i="75"/>
  <c r="AB746" i="75" s="1"/>
  <c r="AA747" i="75"/>
  <c r="AB747" i="75" s="1"/>
  <c r="AA748" i="75"/>
  <c r="AB748" i="75" s="1"/>
  <c r="AA749" i="75"/>
  <c r="AB749" i="75" s="1"/>
  <c r="AA750" i="75"/>
  <c r="AB750" i="75" s="1"/>
  <c r="AA751" i="75"/>
  <c r="AB751" i="75" s="1"/>
  <c r="AA752" i="75"/>
  <c r="AB752" i="75" s="1"/>
  <c r="AA753" i="75"/>
  <c r="AB753" i="75" s="1"/>
  <c r="AA754" i="75"/>
  <c r="AB754" i="75" s="1"/>
  <c r="AA755" i="75"/>
  <c r="AB755" i="75" s="1"/>
  <c r="AA756" i="75"/>
  <c r="AB756" i="75" s="1"/>
  <c r="AA757" i="75"/>
  <c r="AB757" i="75" s="1"/>
  <c r="AA758" i="75"/>
  <c r="AB758" i="75" s="1"/>
  <c r="AA759" i="75"/>
  <c r="AB759" i="75" s="1"/>
  <c r="AA760" i="75"/>
  <c r="AB760" i="75" s="1"/>
  <c r="AA761" i="75"/>
  <c r="AB761" i="75" s="1"/>
  <c r="AA762" i="75"/>
  <c r="AB762" i="75" s="1"/>
  <c r="AA763" i="75"/>
  <c r="AB763" i="75" s="1"/>
  <c r="AA764" i="75"/>
  <c r="AB764" i="75" s="1"/>
  <c r="AA765" i="75"/>
  <c r="AB765" i="75" s="1"/>
  <c r="AA766" i="75"/>
  <c r="AB766" i="75" s="1"/>
  <c r="AA767" i="75"/>
  <c r="AB767" i="75" s="1"/>
  <c r="AA768" i="75"/>
  <c r="AB768" i="75" s="1"/>
  <c r="AA769" i="75"/>
  <c r="AB769" i="75" s="1"/>
  <c r="AA770" i="75"/>
  <c r="AB770" i="75" s="1"/>
  <c r="AA771" i="75"/>
  <c r="AB771" i="75" s="1"/>
  <c r="AA772" i="75"/>
  <c r="AB772" i="75" s="1"/>
  <c r="AA773" i="75"/>
  <c r="AB773" i="75" s="1"/>
  <c r="AA774" i="75"/>
  <c r="AB774" i="75" s="1"/>
  <c r="AA775" i="75"/>
  <c r="AB775" i="75" s="1"/>
  <c r="AA776" i="75"/>
  <c r="AB776" i="75" s="1"/>
  <c r="AA777" i="75"/>
  <c r="AB777" i="75" s="1"/>
  <c r="AA778" i="75"/>
  <c r="AB778" i="75" s="1"/>
  <c r="AA779" i="75"/>
  <c r="AB779" i="75" s="1"/>
  <c r="AA780" i="75"/>
  <c r="AB780" i="75" s="1"/>
  <c r="AA781" i="75"/>
  <c r="AB781" i="75" s="1"/>
  <c r="AA782" i="75"/>
  <c r="AB782" i="75" s="1"/>
  <c r="AA783" i="75"/>
  <c r="AB783" i="75" s="1"/>
  <c r="AA784" i="75"/>
  <c r="AB784" i="75" s="1"/>
  <c r="AA785" i="75"/>
  <c r="AB785" i="75" s="1"/>
  <c r="AA786" i="75"/>
  <c r="AB786" i="75" s="1"/>
  <c r="AA787" i="75"/>
  <c r="AB787" i="75" s="1"/>
  <c r="AA788" i="75"/>
  <c r="AB788" i="75" s="1"/>
  <c r="AA789" i="75"/>
  <c r="AB789" i="75" s="1"/>
  <c r="AA790" i="75"/>
  <c r="AB790" i="75" s="1"/>
  <c r="AA791" i="75"/>
  <c r="AB791" i="75" s="1"/>
  <c r="AA792" i="75"/>
  <c r="AB792" i="75" s="1"/>
  <c r="AA793" i="75"/>
  <c r="AB793" i="75" s="1"/>
  <c r="AA794" i="75"/>
  <c r="AB794" i="75" s="1"/>
  <c r="AA795" i="75"/>
  <c r="AB795" i="75" s="1"/>
  <c r="AA796" i="75"/>
  <c r="AB796" i="75" s="1"/>
  <c r="AA797" i="75"/>
  <c r="AB797" i="75" s="1"/>
  <c r="AA798" i="75"/>
  <c r="AB798" i="75" s="1"/>
  <c r="AA799" i="75"/>
  <c r="AB799" i="75" s="1"/>
  <c r="AA800" i="75"/>
  <c r="AB800" i="75" s="1"/>
  <c r="AA75" i="75"/>
  <c r="AB75" i="75" s="1"/>
  <c r="AA76" i="75"/>
  <c r="AB76" i="75" s="1"/>
  <c r="AA79" i="75"/>
  <c r="AB79" i="75" s="1"/>
  <c r="AA80" i="75"/>
  <c r="AB80" i="75" s="1"/>
  <c r="AA82" i="75"/>
  <c r="AB82" i="75" s="1"/>
  <c r="AA83" i="75"/>
  <c r="AB83" i="75" s="1"/>
  <c r="AA84" i="75"/>
  <c r="AB84" i="75" s="1"/>
  <c r="AA85" i="75"/>
  <c r="AB85" i="75" s="1"/>
  <c r="AA87" i="75"/>
  <c r="AB87" i="75" s="1"/>
  <c r="AA88" i="75"/>
  <c r="AB88" i="75" s="1"/>
  <c r="AA89" i="75"/>
  <c r="AB89" i="75" s="1"/>
  <c r="AA91" i="75"/>
  <c r="AB91" i="75" s="1"/>
  <c r="G15" i="74"/>
  <c r="H15" i="74" s="1"/>
  <c r="G16" i="74"/>
  <c r="F16" i="74" s="1"/>
  <c r="J16" i="74" s="1"/>
  <c r="G17" i="74"/>
  <c r="G18" i="74"/>
  <c r="F18" i="74" s="1"/>
  <c r="J18" i="74" s="1"/>
  <c r="G19" i="74"/>
  <c r="F19" i="74" s="1"/>
  <c r="J19" i="74" s="1"/>
  <c r="G20" i="74"/>
  <c r="G21" i="74"/>
  <c r="H21" i="74" s="1"/>
  <c r="G22" i="74"/>
  <c r="F22" i="74" s="1"/>
  <c r="J22" i="74" s="1"/>
  <c r="G23" i="74"/>
  <c r="E23" i="74" s="1"/>
  <c r="G24" i="74"/>
  <c r="H24" i="74" s="1"/>
  <c r="G25" i="74"/>
  <c r="H25" i="74" s="1"/>
  <c r="G26" i="74"/>
  <c r="F26" i="74" s="1"/>
  <c r="J26" i="74" s="1"/>
  <c r="G27" i="74"/>
  <c r="F27" i="74" s="1"/>
  <c r="J27" i="74" s="1"/>
  <c r="G28" i="74"/>
  <c r="E28" i="74" s="1"/>
  <c r="G29" i="74"/>
  <c r="H29" i="74" s="1"/>
  <c r="G30" i="74"/>
  <c r="F30" i="74" s="1"/>
  <c r="J30" i="74" s="1"/>
  <c r="G31" i="74"/>
  <c r="F31" i="74" s="1"/>
  <c r="J31" i="74" s="1"/>
  <c r="G32" i="74"/>
  <c r="F32" i="74" s="1"/>
  <c r="J32" i="74" s="1"/>
  <c r="G33" i="74"/>
  <c r="G34" i="74"/>
  <c r="F34" i="74" s="1"/>
  <c r="J34" i="74" s="1"/>
  <c r="G35" i="74"/>
  <c r="F35" i="74" s="1"/>
  <c r="J35" i="74" s="1"/>
  <c r="G36" i="74"/>
  <c r="H36" i="74" s="1"/>
  <c r="G37" i="74"/>
  <c r="G38" i="74"/>
  <c r="F38" i="74" s="1"/>
  <c r="J38" i="74" s="1"/>
  <c r="G39" i="74"/>
  <c r="E39" i="74" s="1"/>
  <c r="G40" i="74"/>
  <c r="F40" i="74" s="1"/>
  <c r="J40" i="74" s="1"/>
  <c r="G41" i="74"/>
  <c r="G42" i="74"/>
  <c r="F42" i="74" s="1"/>
  <c r="J42" i="74" s="1"/>
  <c r="G43" i="74"/>
  <c r="F43" i="74" s="1"/>
  <c r="J43" i="74" s="1"/>
  <c r="G44" i="74"/>
  <c r="G45" i="74"/>
  <c r="H45" i="74" s="1"/>
  <c r="G46" i="74"/>
  <c r="F46" i="74" s="1"/>
  <c r="J46" i="74" s="1"/>
  <c r="G47" i="74"/>
  <c r="F47" i="74" s="1"/>
  <c r="J47" i="74" s="1"/>
  <c r="G48" i="74"/>
  <c r="E48" i="74" s="1"/>
  <c r="G49" i="74"/>
  <c r="F49" i="74" s="1"/>
  <c r="J49" i="74" s="1"/>
  <c r="G50" i="74"/>
  <c r="F50" i="74" s="1"/>
  <c r="J50" i="74" s="1"/>
  <c r="G51" i="74"/>
  <c r="F51" i="74" s="1"/>
  <c r="J51" i="74" s="1"/>
  <c r="G52" i="74"/>
  <c r="H52" i="74" s="1"/>
  <c r="G53" i="74"/>
  <c r="H53" i="74" s="1"/>
  <c r="G54" i="74"/>
  <c r="F54" i="74" s="1"/>
  <c r="J54" i="74" s="1"/>
  <c r="G55" i="74"/>
  <c r="F55" i="74" s="1"/>
  <c r="J55" i="74" s="1"/>
  <c r="G56" i="74"/>
  <c r="E56" i="74" s="1"/>
  <c r="G57" i="74"/>
  <c r="H57" i="74" s="1"/>
  <c r="G58" i="74"/>
  <c r="F58" i="74" s="1"/>
  <c r="J58" i="74" s="1"/>
  <c r="G59" i="74"/>
  <c r="F59" i="74" s="1"/>
  <c r="J59" i="74" s="1"/>
  <c r="G60" i="74"/>
  <c r="G61" i="74"/>
  <c r="E61" i="74" s="1"/>
  <c r="G62" i="74"/>
  <c r="F62" i="74" s="1"/>
  <c r="J62" i="74" s="1"/>
  <c r="G63" i="74"/>
  <c r="F63" i="74" s="1"/>
  <c r="J63" i="74" s="1"/>
  <c r="G64" i="74"/>
  <c r="H64" i="74" s="1"/>
  <c r="G65" i="74"/>
  <c r="G66" i="74"/>
  <c r="F66" i="74" s="1"/>
  <c r="J66" i="74" s="1"/>
  <c r="G67" i="74"/>
  <c r="F67" i="74" s="1"/>
  <c r="J67" i="74" s="1"/>
  <c r="G68" i="74"/>
  <c r="E68" i="74" s="1"/>
  <c r="G69" i="74"/>
  <c r="H69" i="74" s="1"/>
  <c r="G70" i="74"/>
  <c r="F70" i="74" s="1"/>
  <c r="J70" i="74" s="1"/>
  <c r="G71" i="74"/>
  <c r="F71" i="74" s="1"/>
  <c r="J71" i="74" s="1"/>
  <c r="G72" i="74"/>
  <c r="E72" i="74" s="1"/>
  <c r="G73" i="74"/>
  <c r="G74" i="74"/>
  <c r="G75" i="74"/>
  <c r="F75" i="74" s="1"/>
  <c r="J75" i="74" s="1"/>
  <c r="G76" i="74"/>
  <c r="G77" i="74"/>
  <c r="F77" i="74" s="1"/>
  <c r="J77" i="74" s="1"/>
  <c r="G78" i="74"/>
  <c r="G79" i="74"/>
  <c r="F79" i="74" s="1"/>
  <c r="J79" i="74" s="1"/>
  <c r="G80" i="74"/>
  <c r="E80" i="74" s="1"/>
  <c r="G81" i="74"/>
  <c r="G82" i="74"/>
  <c r="F82" i="74" s="1"/>
  <c r="J82" i="74" s="1"/>
  <c r="G83" i="74"/>
  <c r="F83" i="74" s="1"/>
  <c r="J83" i="74" s="1"/>
  <c r="G84" i="74"/>
  <c r="H84" i="74" s="1"/>
  <c r="G85" i="74"/>
  <c r="H85" i="74" s="1"/>
  <c r="G86" i="74"/>
  <c r="F86" i="74" s="1"/>
  <c r="J86" i="74" s="1"/>
  <c r="G87" i="74"/>
  <c r="F87" i="74" s="1"/>
  <c r="J87" i="74" s="1"/>
  <c r="G88" i="74"/>
  <c r="H88" i="74" s="1"/>
  <c r="G89" i="74"/>
  <c r="G90" i="74"/>
  <c r="G91" i="74"/>
  <c r="F91" i="74" s="1"/>
  <c r="J91" i="74" s="1"/>
  <c r="G92" i="74"/>
  <c r="G93" i="74"/>
  <c r="F93" i="74" s="1"/>
  <c r="J93" i="74" s="1"/>
  <c r="G94" i="74"/>
  <c r="G95" i="74"/>
  <c r="F95" i="74" s="1"/>
  <c r="J95" i="74" s="1"/>
  <c r="G96" i="74"/>
  <c r="H96" i="74" s="1"/>
  <c r="G97" i="74"/>
  <c r="G98" i="74"/>
  <c r="F98" i="74" s="1"/>
  <c r="J98" i="74" s="1"/>
  <c r="G99" i="74"/>
  <c r="F99" i="74" s="1"/>
  <c r="J99" i="74" s="1"/>
  <c r="G100" i="74"/>
  <c r="E100" i="74" s="1"/>
  <c r="G101" i="74"/>
  <c r="G102" i="74"/>
  <c r="G103" i="74"/>
  <c r="F103" i="74" s="1"/>
  <c r="J103" i="74" s="1"/>
  <c r="G104" i="74"/>
  <c r="E104" i="74" s="1"/>
  <c r="G105" i="74"/>
  <c r="F105" i="74" s="1"/>
  <c r="J105" i="74" s="1"/>
  <c r="G106" i="74"/>
  <c r="H106" i="74" s="1"/>
  <c r="G107" i="74"/>
  <c r="F107" i="74" s="1"/>
  <c r="J107" i="74" s="1"/>
  <c r="G108" i="74"/>
  <c r="G109" i="74"/>
  <c r="G110" i="74"/>
  <c r="F110" i="74" s="1"/>
  <c r="J110" i="74" s="1"/>
  <c r="G111" i="74"/>
  <c r="F111" i="74" s="1"/>
  <c r="J111" i="74" s="1"/>
  <c r="G112" i="74"/>
  <c r="E112" i="74" s="1"/>
  <c r="G113" i="74"/>
  <c r="F113" i="74" s="1"/>
  <c r="J113" i="74" s="1"/>
  <c r="G114" i="74"/>
  <c r="G115" i="74"/>
  <c r="F115" i="74" s="1"/>
  <c r="J115" i="74" s="1"/>
  <c r="G116" i="74"/>
  <c r="H116" i="74" s="1"/>
  <c r="G117" i="74"/>
  <c r="H117" i="74" s="1"/>
  <c r="G118" i="74"/>
  <c r="G119" i="74"/>
  <c r="F119" i="74" s="1"/>
  <c r="J119" i="74" s="1"/>
  <c r="G120" i="74"/>
  <c r="H120" i="74" s="1"/>
  <c r="G121" i="74"/>
  <c r="G122" i="74"/>
  <c r="F122" i="74" s="1"/>
  <c r="J122" i="74" s="1"/>
  <c r="G123" i="74"/>
  <c r="F123" i="74" s="1"/>
  <c r="J123" i="74" s="1"/>
  <c r="G124" i="74"/>
  <c r="G125" i="74"/>
  <c r="G126" i="74"/>
  <c r="G127" i="74"/>
  <c r="F127" i="74" s="1"/>
  <c r="J127" i="74" s="1"/>
  <c r="G128" i="74"/>
  <c r="F128" i="74" s="1"/>
  <c r="J128" i="74" s="1"/>
  <c r="G129" i="74"/>
  <c r="G130" i="74"/>
  <c r="F130" i="74" s="1"/>
  <c r="J130" i="74" s="1"/>
  <c r="G131" i="74"/>
  <c r="F131" i="74" s="1"/>
  <c r="J131" i="74" s="1"/>
  <c r="G132" i="74"/>
  <c r="H132" i="74" s="1"/>
  <c r="G133" i="74"/>
  <c r="H133" i="74" s="1"/>
  <c r="G134" i="74"/>
  <c r="F134" i="74" s="1"/>
  <c r="J134" i="74" s="1"/>
  <c r="G135" i="74"/>
  <c r="F135" i="74" s="1"/>
  <c r="J135" i="74" s="1"/>
  <c r="G136" i="74"/>
  <c r="H136" i="74" s="1"/>
  <c r="G137" i="74"/>
  <c r="E137" i="74" s="1"/>
  <c r="G138" i="74"/>
  <c r="G139" i="74"/>
  <c r="F139" i="74" s="1"/>
  <c r="J139" i="74" s="1"/>
  <c r="G140" i="74"/>
  <c r="G141" i="74"/>
  <c r="H141" i="74" s="1"/>
  <c r="G142" i="74"/>
  <c r="F142" i="74" s="1"/>
  <c r="J142" i="74" s="1"/>
  <c r="G143" i="74"/>
  <c r="F143" i="74" s="1"/>
  <c r="J143" i="74" s="1"/>
  <c r="G144" i="74"/>
  <c r="E144" i="74" s="1"/>
  <c r="G145" i="74"/>
  <c r="F145" i="74" s="1"/>
  <c r="J145" i="74" s="1"/>
  <c r="G146" i="74"/>
  <c r="F146" i="74" s="1"/>
  <c r="J146" i="74" s="1"/>
  <c r="G147" i="74"/>
  <c r="F147" i="74" s="1"/>
  <c r="J147" i="74" s="1"/>
  <c r="G148" i="74"/>
  <c r="H148" i="74" s="1"/>
  <c r="G149" i="74"/>
  <c r="E149" i="74" s="1"/>
  <c r="G150" i="74"/>
  <c r="F150" i="74" s="1"/>
  <c r="J150" i="74" s="1"/>
  <c r="G151" i="74"/>
  <c r="F151" i="74" s="1"/>
  <c r="J151" i="74" s="1"/>
  <c r="G152" i="74"/>
  <c r="E152" i="74" s="1"/>
  <c r="G153" i="74"/>
  <c r="F153" i="74" s="1"/>
  <c r="J153" i="74" s="1"/>
  <c r="G154" i="74"/>
  <c r="G155" i="74"/>
  <c r="F155" i="74" s="1"/>
  <c r="J155" i="74" s="1"/>
  <c r="G156" i="74"/>
  <c r="G157" i="74"/>
  <c r="G158" i="74"/>
  <c r="F158" i="74" s="1"/>
  <c r="J158" i="74" s="1"/>
  <c r="G159" i="74"/>
  <c r="F159" i="74" s="1"/>
  <c r="J159" i="74" s="1"/>
  <c r="G160" i="74"/>
  <c r="H160" i="74" s="1"/>
  <c r="G161" i="74"/>
  <c r="G162" i="74"/>
  <c r="F162" i="74" s="1"/>
  <c r="J162" i="74" s="1"/>
  <c r="G163" i="74"/>
  <c r="F163" i="74" s="1"/>
  <c r="J163" i="74" s="1"/>
  <c r="G164" i="74"/>
  <c r="H164" i="74" s="1"/>
  <c r="G165" i="74"/>
  <c r="G166" i="74"/>
  <c r="G167" i="74"/>
  <c r="F167" i="74" s="1"/>
  <c r="J167" i="74" s="1"/>
  <c r="G168" i="74"/>
  <c r="H168" i="74" s="1"/>
  <c r="G169" i="74"/>
  <c r="H169" i="74" s="1"/>
  <c r="G170" i="74"/>
  <c r="F170" i="74" s="1"/>
  <c r="J170" i="74" s="1"/>
  <c r="G171" i="74"/>
  <c r="F171" i="74" s="1"/>
  <c r="J171" i="74" s="1"/>
  <c r="G172" i="74"/>
  <c r="G173" i="74"/>
  <c r="E173" i="74" s="1"/>
  <c r="G174" i="74"/>
  <c r="F174" i="74" s="1"/>
  <c r="J174" i="74" s="1"/>
  <c r="G175" i="74"/>
  <c r="F175" i="74" s="1"/>
  <c r="J175" i="74" s="1"/>
  <c r="G176" i="74"/>
  <c r="F176" i="74" s="1"/>
  <c r="J176" i="74" s="1"/>
  <c r="G177" i="74"/>
  <c r="F177" i="74" s="1"/>
  <c r="J177" i="74" s="1"/>
  <c r="G178" i="74"/>
  <c r="F178" i="74" s="1"/>
  <c r="J178" i="74" s="1"/>
  <c r="G179" i="74"/>
  <c r="F179" i="74" s="1"/>
  <c r="J179" i="74" s="1"/>
  <c r="G180" i="74"/>
  <c r="H180" i="74" s="1"/>
  <c r="G181" i="74"/>
  <c r="E181" i="74" s="1"/>
  <c r="G182" i="74"/>
  <c r="F182" i="74" s="1"/>
  <c r="J182" i="74" s="1"/>
  <c r="G183" i="74"/>
  <c r="F183" i="74" s="1"/>
  <c r="J183" i="74" s="1"/>
  <c r="G184" i="74"/>
  <c r="E184" i="74" s="1"/>
  <c r="G185" i="74"/>
  <c r="G186" i="74"/>
  <c r="F186" i="74" s="1"/>
  <c r="J186" i="74" s="1"/>
  <c r="G187" i="74"/>
  <c r="F187" i="74" s="1"/>
  <c r="J187" i="74" s="1"/>
  <c r="G188" i="74"/>
  <c r="G189" i="74"/>
  <c r="F189" i="74" s="1"/>
  <c r="J189" i="74" s="1"/>
  <c r="G190" i="74"/>
  <c r="F190" i="74" s="1"/>
  <c r="J190" i="74" s="1"/>
  <c r="G191" i="74"/>
  <c r="F191" i="74" s="1"/>
  <c r="J191" i="74" s="1"/>
  <c r="G192" i="74"/>
  <c r="F192" i="74" s="1"/>
  <c r="J192" i="74" s="1"/>
  <c r="G193" i="74"/>
  <c r="G194" i="74"/>
  <c r="F194" i="74" s="1"/>
  <c r="J194" i="74" s="1"/>
  <c r="G195" i="74"/>
  <c r="F195" i="74" s="1"/>
  <c r="J195" i="74" s="1"/>
  <c r="G196" i="74"/>
  <c r="E196" i="74" s="1"/>
  <c r="G197" i="74"/>
  <c r="H197" i="74" s="1"/>
  <c r="G198" i="74"/>
  <c r="F198" i="74" s="1"/>
  <c r="J198" i="74" s="1"/>
  <c r="G199" i="74"/>
  <c r="F199" i="74" s="1"/>
  <c r="J199" i="74" s="1"/>
  <c r="G200" i="74"/>
  <c r="E200" i="74" s="1"/>
  <c r="G201" i="74"/>
  <c r="G202" i="74"/>
  <c r="F202" i="74" s="1"/>
  <c r="J202" i="74" s="1"/>
  <c r="G203" i="74"/>
  <c r="F203" i="74" s="1"/>
  <c r="J203" i="74" s="1"/>
  <c r="G204" i="74"/>
  <c r="G205" i="74"/>
  <c r="G206" i="74"/>
  <c r="F206" i="74" s="1"/>
  <c r="J206" i="74" s="1"/>
  <c r="G207" i="74"/>
  <c r="F207" i="74" s="1"/>
  <c r="J207" i="74" s="1"/>
  <c r="G208" i="74"/>
  <c r="E208" i="74" s="1"/>
  <c r="G209" i="74"/>
  <c r="F209" i="74" s="1"/>
  <c r="J209" i="74" s="1"/>
  <c r="G210" i="74"/>
  <c r="F210" i="74" s="1"/>
  <c r="J210" i="74" s="1"/>
  <c r="G211" i="74"/>
  <c r="F211" i="74" s="1"/>
  <c r="J211" i="74" s="1"/>
  <c r="G212" i="74"/>
  <c r="H212" i="74" s="1"/>
  <c r="G213" i="74"/>
  <c r="H213" i="74" s="1"/>
  <c r="G214" i="74"/>
  <c r="G215" i="74"/>
  <c r="F215" i="74" s="1"/>
  <c r="J215" i="74" s="1"/>
  <c r="G216" i="74"/>
  <c r="H216" i="74" s="1"/>
  <c r="G217" i="74"/>
  <c r="G218" i="74"/>
  <c r="G219" i="74"/>
  <c r="F219" i="74" s="1"/>
  <c r="J219" i="74" s="1"/>
  <c r="G220" i="74"/>
  <c r="G221" i="74"/>
  <c r="H221" i="74" s="1"/>
  <c r="G222" i="74"/>
  <c r="F222" i="74" s="1"/>
  <c r="J222" i="74" s="1"/>
  <c r="G223" i="74"/>
  <c r="F223" i="74" s="1"/>
  <c r="J223" i="74" s="1"/>
  <c r="G224" i="74"/>
  <c r="H224" i="74" s="1"/>
  <c r="G225" i="74"/>
  <c r="G226" i="74"/>
  <c r="G227" i="74"/>
  <c r="F227" i="74" s="1"/>
  <c r="J227" i="74" s="1"/>
  <c r="G228" i="74"/>
  <c r="E228" i="74" s="1"/>
  <c r="G229" i="74"/>
  <c r="H229" i="74" s="1"/>
  <c r="G230" i="74"/>
  <c r="G231" i="74"/>
  <c r="F231" i="74" s="1"/>
  <c r="J231" i="74" s="1"/>
  <c r="G232" i="74"/>
  <c r="E232" i="74" s="1"/>
  <c r="G233" i="74"/>
  <c r="G234" i="74"/>
  <c r="F234" i="74" s="1"/>
  <c r="J234" i="74" s="1"/>
  <c r="G235" i="74"/>
  <c r="F235" i="74" s="1"/>
  <c r="J235" i="74" s="1"/>
  <c r="G236" i="74"/>
  <c r="G237" i="74"/>
  <c r="H237" i="74" s="1"/>
  <c r="G238" i="74"/>
  <c r="G239" i="74"/>
  <c r="F239" i="74" s="1"/>
  <c r="J239" i="74" s="1"/>
  <c r="G240" i="74"/>
  <c r="F240" i="74" s="1"/>
  <c r="J240" i="74" s="1"/>
  <c r="G241" i="74"/>
  <c r="F241" i="74" s="1"/>
  <c r="J241" i="74" s="1"/>
  <c r="G242" i="74"/>
  <c r="F242" i="74" s="1"/>
  <c r="J242" i="74" s="1"/>
  <c r="G243" i="74"/>
  <c r="F243" i="74" s="1"/>
  <c r="J243" i="74" s="1"/>
  <c r="G244" i="74"/>
  <c r="H244" i="74" s="1"/>
  <c r="G245" i="74"/>
  <c r="H245" i="74" s="1"/>
  <c r="G246" i="74"/>
  <c r="F246" i="74" s="1"/>
  <c r="J246" i="74" s="1"/>
  <c r="G247" i="74"/>
  <c r="F247" i="74" s="1"/>
  <c r="J247" i="74" s="1"/>
  <c r="G248" i="74"/>
  <c r="H248" i="74" s="1"/>
  <c r="G249" i="74"/>
  <c r="E249" i="74" s="1"/>
  <c r="G250" i="74"/>
  <c r="G251" i="74"/>
  <c r="F251" i="74" s="1"/>
  <c r="J251" i="74" s="1"/>
  <c r="G252" i="74"/>
  <c r="G253" i="74"/>
  <c r="G254" i="74"/>
  <c r="F254" i="74" s="1"/>
  <c r="J254" i="74" s="1"/>
  <c r="G255" i="74"/>
  <c r="F255" i="74" s="1"/>
  <c r="J255" i="74" s="1"/>
  <c r="G256" i="74"/>
  <c r="F256" i="74" s="1"/>
  <c r="J256" i="74" s="1"/>
  <c r="G257" i="74"/>
  <c r="G258" i="74"/>
  <c r="G259" i="74"/>
  <c r="F259" i="74" s="1"/>
  <c r="J259" i="74" s="1"/>
  <c r="G260" i="74"/>
  <c r="E260" i="74" s="1"/>
  <c r="G261" i="74"/>
  <c r="G262" i="74"/>
  <c r="F262" i="74" s="1"/>
  <c r="J262" i="74" s="1"/>
  <c r="G263" i="74"/>
  <c r="F263" i="74" s="1"/>
  <c r="J263" i="74" s="1"/>
  <c r="G264" i="74"/>
  <c r="F264" i="74" s="1"/>
  <c r="J264" i="74" s="1"/>
  <c r="G265" i="74"/>
  <c r="E265" i="74" s="1"/>
  <c r="G266" i="74"/>
  <c r="F266" i="74" s="1"/>
  <c r="J266" i="74" s="1"/>
  <c r="G267" i="74"/>
  <c r="F267" i="74" s="1"/>
  <c r="J267" i="74" s="1"/>
  <c r="G268" i="74"/>
  <c r="G269" i="74"/>
  <c r="G270" i="74"/>
  <c r="G271" i="74"/>
  <c r="F271" i="74" s="1"/>
  <c r="J271" i="74" s="1"/>
  <c r="G272" i="74"/>
  <c r="E272" i="74" s="1"/>
  <c r="G273" i="74"/>
  <c r="F273" i="74" s="1"/>
  <c r="J273" i="74" s="1"/>
  <c r="G274" i="74"/>
  <c r="F274" i="74" s="1"/>
  <c r="J274" i="74" s="1"/>
  <c r="G275" i="74"/>
  <c r="F275" i="74" s="1"/>
  <c r="J275" i="74" s="1"/>
  <c r="G276" i="74"/>
  <c r="H276" i="74" s="1"/>
  <c r="G277" i="74"/>
  <c r="E277" i="74" s="1"/>
  <c r="G278" i="74"/>
  <c r="F278" i="74" s="1"/>
  <c r="J278" i="74" s="1"/>
  <c r="G279" i="74"/>
  <c r="F279" i="74" s="1"/>
  <c r="J279" i="74" s="1"/>
  <c r="G280" i="74"/>
  <c r="H280" i="74" s="1"/>
  <c r="G281" i="74"/>
  <c r="E281" i="74" s="1"/>
  <c r="G282" i="74"/>
  <c r="G283" i="74"/>
  <c r="F283" i="74" s="1"/>
  <c r="J283" i="74" s="1"/>
  <c r="G284" i="74"/>
  <c r="G285" i="74"/>
  <c r="H285" i="74" s="1"/>
  <c r="G286" i="74"/>
  <c r="F286" i="74" s="1"/>
  <c r="J286" i="74" s="1"/>
  <c r="G287" i="74"/>
  <c r="F287" i="74" s="1"/>
  <c r="J287" i="74" s="1"/>
  <c r="G288" i="74"/>
  <c r="H288" i="74" s="1"/>
  <c r="G289" i="74"/>
  <c r="G290" i="74"/>
  <c r="F290" i="74" s="1"/>
  <c r="J290" i="74" s="1"/>
  <c r="G291" i="74"/>
  <c r="F291" i="74" s="1"/>
  <c r="J291" i="74" s="1"/>
  <c r="G292" i="74"/>
  <c r="H292" i="74" s="1"/>
  <c r="G293" i="74"/>
  <c r="F293" i="74" s="1"/>
  <c r="J293" i="74" s="1"/>
  <c r="G294" i="74"/>
  <c r="G295" i="74"/>
  <c r="F295" i="74" s="1"/>
  <c r="J295" i="74" s="1"/>
  <c r="G296" i="74"/>
  <c r="H296" i="74" s="1"/>
  <c r="G297" i="74"/>
  <c r="G298" i="74"/>
  <c r="F298" i="74" s="1"/>
  <c r="J298" i="74" s="1"/>
  <c r="G299" i="74"/>
  <c r="F299" i="74" s="1"/>
  <c r="J299" i="74" s="1"/>
  <c r="G300" i="74"/>
  <c r="G301" i="74"/>
  <c r="H301" i="74" s="1"/>
  <c r="G302" i="74"/>
  <c r="F302" i="74" s="1"/>
  <c r="J302" i="74" s="1"/>
  <c r="G303" i="74"/>
  <c r="F303" i="74" s="1"/>
  <c r="J303" i="74" s="1"/>
  <c r="G304" i="74"/>
  <c r="E304" i="74" s="1"/>
  <c r="G305" i="74"/>
  <c r="F305" i="74" s="1"/>
  <c r="J305" i="74" s="1"/>
  <c r="G306" i="74"/>
  <c r="G307" i="74"/>
  <c r="F307" i="74" s="1"/>
  <c r="J307" i="74" s="1"/>
  <c r="G308" i="74"/>
  <c r="H308" i="74" s="1"/>
  <c r="G309" i="74"/>
  <c r="H309" i="74" s="1"/>
  <c r="G310" i="74"/>
  <c r="F310" i="74" s="1"/>
  <c r="J310" i="74" s="1"/>
  <c r="G311" i="74"/>
  <c r="F311" i="74" s="1"/>
  <c r="J311" i="74" s="1"/>
  <c r="G312" i="74"/>
  <c r="E312" i="74" s="1"/>
  <c r="G313" i="74"/>
  <c r="E313" i="74" s="1"/>
  <c r="G314" i="74"/>
  <c r="F314" i="74" s="1"/>
  <c r="J314" i="74" s="1"/>
  <c r="G315" i="74"/>
  <c r="F315" i="74" s="1"/>
  <c r="J315" i="74" s="1"/>
  <c r="G316" i="74"/>
  <c r="G317" i="74"/>
  <c r="F317" i="74" s="1"/>
  <c r="J317" i="74" s="1"/>
  <c r="G318" i="74"/>
  <c r="G319" i="74"/>
  <c r="F319" i="74" s="1"/>
  <c r="J319" i="74" s="1"/>
  <c r="G320" i="74"/>
  <c r="F320" i="74" s="1"/>
  <c r="J320" i="74" s="1"/>
  <c r="G321" i="74"/>
  <c r="G322" i="74"/>
  <c r="F322" i="74" s="1"/>
  <c r="J322" i="74" s="1"/>
  <c r="G323" i="74"/>
  <c r="F323" i="74" s="1"/>
  <c r="J323" i="74" s="1"/>
  <c r="G324" i="74"/>
  <c r="E324" i="74" s="1"/>
  <c r="G325" i="74"/>
  <c r="F325" i="74" s="1"/>
  <c r="J325" i="74" s="1"/>
  <c r="G326" i="74"/>
  <c r="F326" i="74" s="1"/>
  <c r="J326" i="74" s="1"/>
  <c r="G327" i="74"/>
  <c r="F327" i="74" s="1"/>
  <c r="J327" i="74" s="1"/>
  <c r="G328" i="74"/>
  <c r="F328" i="74" s="1"/>
  <c r="J328" i="74" s="1"/>
  <c r="G329" i="74"/>
  <c r="G330" i="74"/>
  <c r="G331" i="74"/>
  <c r="F331" i="74" s="1"/>
  <c r="J331" i="74" s="1"/>
  <c r="G332" i="74"/>
  <c r="G333" i="74"/>
  <c r="H333" i="74" s="1"/>
  <c r="G334" i="74"/>
  <c r="G335" i="74"/>
  <c r="F335" i="74" s="1"/>
  <c r="J335" i="74" s="1"/>
  <c r="G336" i="74"/>
  <c r="E336" i="74" s="1"/>
  <c r="G337" i="74"/>
  <c r="F337" i="74" s="1"/>
  <c r="J337" i="74" s="1"/>
  <c r="G338" i="74"/>
  <c r="F338" i="74" s="1"/>
  <c r="J338" i="74" s="1"/>
  <c r="G339" i="74"/>
  <c r="F339" i="74" s="1"/>
  <c r="J339" i="74" s="1"/>
  <c r="G340" i="74"/>
  <c r="H340" i="74" s="1"/>
  <c r="G341" i="74"/>
  <c r="E341" i="74" s="1"/>
  <c r="G342" i="74"/>
  <c r="G343" i="74"/>
  <c r="F343" i="74" s="1"/>
  <c r="J343" i="74" s="1"/>
  <c r="G344" i="74"/>
  <c r="H344" i="74" s="1"/>
  <c r="G345" i="74"/>
  <c r="G346" i="74"/>
  <c r="F346" i="74" s="1"/>
  <c r="J346" i="74" s="1"/>
  <c r="G347" i="74"/>
  <c r="F347" i="74" s="1"/>
  <c r="J347" i="74" s="1"/>
  <c r="G348" i="74"/>
  <c r="G349" i="74"/>
  <c r="E349" i="74" s="1"/>
  <c r="G350" i="74"/>
  <c r="F350" i="74" s="1"/>
  <c r="J350" i="74" s="1"/>
  <c r="G351" i="74"/>
  <c r="F351" i="74" s="1"/>
  <c r="J351" i="74" s="1"/>
  <c r="G352" i="74"/>
  <c r="H352" i="74" s="1"/>
  <c r="G353" i="74"/>
  <c r="G354" i="74"/>
  <c r="G355" i="74"/>
  <c r="F355" i="74" s="1"/>
  <c r="J355" i="74" s="1"/>
  <c r="G356" i="74"/>
  <c r="E356" i="74" s="1"/>
  <c r="G357" i="74"/>
  <c r="F357" i="74" s="1"/>
  <c r="J357" i="74" s="1"/>
  <c r="G358" i="74"/>
  <c r="F358" i="74" s="1"/>
  <c r="J358" i="74" s="1"/>
  <c r="G359" i="74"/>
  <c r="F359" i="74" s="1"/>
  <c r="J359" i="74" s="1"/>
  <c r="G360" i="74"/>
  <c r="E360" i="74" s="1"/>
  <c r="G361" i="74"/>
  <c r="E361" i="74" s="1"/>
  <c r="G362" i="74"/>
  <c r="G363" i="74"/>
  <c r="F363" i="74" s="1"/>
  <c r="J363" i="74" s="1"/>
  <c r="G364" i="74"/>
  <c r="G365" i="74"/>
  <c r="H365" i="74" s="1"/>
  <c r="G366" i="74"/>
  <c r="F366" i="74" s="1"/>
  <c r="J366" i="74" s="1"/>
  <c r="G367" i="74"/>
  <c r="F367" i="74" s="1"/>
  <c r="J367" i="74" s="1"/>
  <c r="G368" i="74"/>
  <c r="E368" i="74" s="1"/>
  <c r="G369" i="74"/>
  <c r="F369" i="74" s="1"/>
  <c r="J369" i="74" s="1"/>
  <c r="G370" i="74"/>
  <c r="F370" i="74" s="1"/>
  <c r="J370" i="74" s="1"/>
  <c r="G371" i="74"/>
  <c r="F371" i="74" s="1"/>
  <c r="J371" i="74" s="1"/>
  <c r="G372" i="74"/>
  <c r="H372" i="74" s="1"/>
  <c r="G373" i="74"/>
  <c r="H373" i="74" s="1"/>
  <c r="G374" i="74"/>
  <c r="G375" i="74"/>
  <c r="F375" i="74" s="1"/>
  <c r="J375" i="74" s="1"/>
  <c r="G376" i="74"/>
  <c r="F376" i="74" s="1"/>
  <c r="J376" i="74" s="1"/>
  <c r="G377" i="74"/>
  <c r="E377" i="74" s="1"/>
  <c r="G378" i="74"/>
  <c r="G379" i="74"/>
  <c r="F379" i="74" s="1"/>
  <c r="J379" i="74" s="1"/>
  <c r="G380" i="74"/>
  <c r="G381" i="74"/>
  <c r="E381" i="74" s="1"/>
  <c r="G382" i="74"/>
  <c r="F382" i="74" s="1"/>
  <c r="J382" i="74" s="1"/>
  <c r="G383" i="74"/>
  <c r="F383" i="74" s="1"/>
  <c r="J383" i="74" s="1"/>
  <c r="G384" i="74"/>
  <c r="E384" i="74" s="1"/>
  <c r="G385" i="74"/>
  <c r="G386" i="74"/>
  <c r="G387" i="74"/>
  <c r="F387" i="74" s="1"/>
  <c r="J387" i="74" s="1"/>
  <c r="G388" i="74"/>
  <c r="E388" i="74" s="1"/>
  <c r="G389" i="74"/>
  <c r="G390" i="74"/>
  <c r="F390" i="74" s="1"/>
  <c r="J390" i="74" s="1"/>
  <c r="G391" i="74"/>
  <c r="F391" i="74" s="1"/>
  <c r="J391" i="74" s="1"/>
  <c r="G392" i="74"/>
  <c r="F392" i="74" s="1"/>
  <c r="J392" i="74" s="1"/>
  <c r="G393" i="74"/>
  <c r="E393" i="74" s="1"/>
  <c r="G394" i="74"/>
  <c r="F394" i="74" s="1"/>
  <c r="J394" i="74" s="1"/>
  <c r="G395" i="74"/>
  <c r="F395" i="74" s="1"/>
  <c r="J395" i="74" s="1"/>
  <c r="G396" i="74"/>
  <c r="G397" i="74"/>
  <c r="G398" i="74"/>
  <c r="G399" i="74"/>
  <c r="F399" i="74" s="1"/>
  <c r="J399" i="74" s="1"/>
  <c r="G400" i="74"/>
  <c r="E400" i="74" s="1"/>
  <c r="G401" i="74"/>
  <c r="F401" i="74" s="1"/>
  <c r="J401" i="74" s="1"/>
  <c r="G402" i="74"/>
  <c r="F402" i="74" s="1"/>
  <c r="J402" i="74" s="1"/>
  <c r="G403" i="74"/>
  <c r="F403" i="74" s="1"/>
  <c r="J403" i="74" s="1"/>
  <c r="G404" i="74"/>
  <c r="H404" i="74" s="1"/>
  <c r="G405" i="74"/>
  <c r="F405" i="74" s="1"/>
  <c r="J405" i="74" s="1"/>
  <c r="G406" i="74"/>
  <c r="F406" i="74" s="1"/>
  <c r="J406" i="74" s="1"/>
  <c r="G407" i="74"/>
  <c r="F407" i="74" s="1"/>
  <c r="J407" i="74" s="1"/>
  <c r="G408" i="74"/>
  <c r="E408" i="74" s="1"/>
  <c r="G409" i="74"/>
  <c r="E409" i="74" s="1"/>
  <c r="G410" i="74"/>
  <c r="G411" i="74"/>
  <c r="F411" i="74" s="1"/>
  <c r="J411" i="74" s="1"/>
  <c r="G412" i="74"/>
  <c r="G413" i="74"/>
  <c r="E413" i="74" s="1"/>
  <c r="G414" i="74"/>
  <c r="F414" i="74" s="1"/>
  <c r="J414" i="74" s="1"/>
  <c r="G415" i="74"/>
  <c r="F415" i="74" s="1"/>
  <c r="J415" i="74" s="1"/>
  <c r="G416" i="74"/>
  <c r="H416" i="74" s="1"/>
  <c r="G417" i="74"/>
  <c r="G418" i="74"/>
  <c r="F418" i="74" s="1"/>
  <c r="J418" i="74" s="1"/>
  <c r="G419" i="74"/>
  <c r="F419" i="74" s="1"/>
  <c r="J419" i="74" s="1"/>
  <c r="G420" i="74"/>
  <c r="E420" i="74" s="1"/>
  <c r="G421" i="74"/>
  <c r="F421" i="74" s="1"/>
  <c r="J421" i="74" s="1"/>
  <c r="G422" i="74"/>
  <c r="G423" i="74"/>
  <c r="F423" i="74" s="1"/>
  <c r="J423" i="74" s="1"/>
  <c r="G424" i="74"/>
  <c r="H424" i="74" s="1"/>
  <c r="G425" i="74"/>
  <c r="E425" i="74" s="1"/>
  <c r="G426" i="74"/>
  <c r="F426" i="74" s="1"/>
  <c r="J426" i="74" s="1"/>
  <c r="G427" i="74"/>
  <c r="F427" i="74" s="1"/>
  <c r="J427" i="74" s="1"/>
  <c r="G428" i="74"/>
  <c r="G429" i="74"/>
  <c r="F429" i="74" s="1"/>
  <c r="J429" i="74" s="1"/>
  <c r="G430" i="74"/>
  <c r="F430" i="74" s="1"/>
  <c r="J430" i="74" s="1"/>
  <c r="G431" i="74"/>
  <c r="F431" i="74" s="1"/>
  <c r="J431" i="74" s="1"/>
  <c r="G432" i="74"/>
  <c r="E432" i="74" s="1"/>
  <c r="G433" i="74"/>
  <c r="F433" i="74" s="1"/>
  <c r="J433" i="74" s="1"/>
  <c r="G434" i="74"/>
  <c r="G435" i="74"/>
  <c r="F435" i="74" s="1"/>
  <c r="J435" i="74" s="1"/>
  <c r="G436" i="74"/>
  <c r="H436" i="74" s="1"/>
  <c r="G437" i="74"/>
  <c r="F437" i="74" s="1"/>
  <c r="J437" i="74" s="1"/>
  <c r="G438" i="74"/>
  <c r="F438" i="74" s="1"/>
  <c r="J438" i="74" s="1"/>
  <c r="G439" i="74"/>
  <c r="F439" i="74" s="1"/>
  <c r="J439" i="74" s="1"/>
  <c r="G440" i="74"/>
  <c r="F440" i="74" s="1"/>
  <c r="J440" i="74" s="1"/>
  <c r="G441" i="74"/>
  <c r="E441" i="74" s="1"/>
  <c r="G442" i="74"/>
  <c r="F442" i="74" s="1"/>
  <c r="J442" i="74" s="1"/>
  <c r="G443" i="74"/>
  <c r="F443" i="74" s="1"/>
  <c r="J443" i="74" s="1"/>
  <c r="G444" i="74"/>
  <c r="G445" i="74"/>
  <c r="E445" i="74" s="1"/>
  <c r="G446" i="74"/>
  <c r="G447" i="74"/>
  <c r="F447" i="74" s="1"/>
  <c r="J447" i="74" s="1"/>
  <c r="G448" i="74"/>
  <c r="F448" i="74" s="1"/>
  <c r="J448" i="74" s="1"/>
  <c r="G449" i="74"/>
  <c r="G450" i="74"/>
  <c r="F450" i="74" s="1"/>
  <c r="J450" i="74" s="1"/>
  <c r="G451" i="74"/>
  <c r="F451" i="74" s="1"/>
  <c r="J451" i="74" s="1"/>
  <c r="G452" i="74"/>
  <c r="E452" i="74" s="1"/>
  <c r="G453" i="74"/>
  <c r="E453" i="74" s="1"/>
  <c r="G454" i="74"/>
  <c r="F454" i="74" s="1"/>
  <c r="J454" i="74" s="1"/>
  <c r="G455" i="74"/>
  <c r="F455" i="74" s="1"/>
  <c r="J455" i="74" s="1"/>
  <c r="G456" i="74"/>
  <c r="E456" i="74" s="1"/>
  <c r="G457" i="74"/>
  <c r="H457" i="74" s="1"/>
  <c r="G458" i="74"/>
  <c r="G459" i="74"/>
  <c r="F459" i="74" s="1"/>
  <c r="J459" i="74" s="1"/>
  <c r="G460" i="74"/>
  <c r="G461" i="74"/>
  <c r="H461" i="74" s="1"/>
  <c r="G462" i="74"/>
  <c r="F462" i="74" s="1"/>
  <c r="J462" i="74" s="1"/>
  <c r="G463" i="74"/>
  <c r="F463" i="74" s="1"/>
  <c r="J463" i="74" s="1"/>
  <c r="G464" i="74"/>
  <c r="F464" i="74" s="1"/>
  <c r="J464" i="74" s="1"/>
  <c r="G465" i="74"/>
  <c r="F465" i="74" s="1"/>
  <c r="J465" i="74" s="1"/>
  <c r="G466" i="74"/>
  <c r="F466" i="74" s="1"/>
  <c r="J466" i="74" s="1"/>
  <c r="G467" i="74"/>
  <c r="F467" i="74" s="1"/>
  <c r="J467" i="74" s="1"/>
  <c r="G468" i="74"/>
  <c r="H468" i="74" s="1"/>
  <c r="G469" i="74"/>
  <c r="G470" i="74"/>
  <c r="G471" i="74"/>
  <c r="F471" i="74" s="1"/>
  <c r="J471" i="74" s="1"/>
  <c r="G472" i="74"/>
  <c r="F472" i="74" s="1"/>
  <c r="J472" i="74" s="1"/>
  <c r="G473" i="74"/>
  <c r="E473" i="74" s="1"/>
  <c r="G474" i="74"/>
  <c r="F474" i="74" s="1"/>
  <c r="J474" i="74" s="1"/>
  <c r="G475" i="74"/>
  <c r="F475" i="74" s="1"/>
  <c r="J475" i="74" s="1"/>
  <c r="G476" i="74"/>
  <c r="G477" i="74"/>
  <c r="H477" i="74" s="1"/>
  <c r="G478" i="74"/>
  <c r="F478" i="74" s="1"/>
  <c r="J478" i="74" s="1"/>
  <c r="G479" i="74"/>
  <c r="F479" i="74" s="1"/>
  <c r="J479" i="74" s="1"/>
  <c r="G480" i="74"/>
  <c r="E480" i="74" s="1"/>
  <c r="G481" i="74"/>
  <c r="G482" i="74"/>
  <c r="G483" i="74"/>
  <c r="F483" i="74" s="1"/>
  <c r="J483" i="74" s="1"/>
  <c r="G484" i="74"/>
  <c r="E484" i="74" s="1"/>
  <c r="G485" i="74"/>
  <c r="F485" i="74" s="1"/>
  <c r="J485" i="74" s="1"/>
  <c r="G486" i="74"/>
  <c r="F486" i="74" s="1"/>
  <c r="J486" i="74" s="1"/>
  <c r="G487" i="74"/>
  <c r="F487" i="74" s="1"/>
  <c r="J487" i="74" s="1"/>
  <c r="G488" i="74"/>
  <c r="H488" i="74" s="1"/>
  <c r="G489" i="74"/>
  <c r="F489" i="74" s="1"/>
  <c r="J489" i="74" s="1"/>
  <c r="G490" i="74"/>
  <c r="F490" i="74" s="1"/>
  <c r="J490" i="74" s="1"/>
  <c r="G491" i="74"/>
  <c r="F491" i="74" s="1"/>
  <c r="J491" i="74" s="1"/>
  <c r="G492" i="74"/>
  <c r="G493" i="74"/>
  <c r="G494" i="74"/>
  <c r="F494" i="74" s="1"/>
  <c r="J494" i="74" s="1"/>
  <c r="G495" i="74"/>
  <c r="F495" i="74" s="1"/>
  <c r="J495" i="74" s="1"/>
  <c r="G496" i="74"/>
  <c r="E496" i="74" s="1"/>
  <c r="G497" i="74"/>
  <c r="H497" i="74" s="1"/>
  <c r="G498" i="74"/>
  <c r="G499" i="74"/>
  <c r="F499" i="74" s="1"/>
  <c r="J499" i="74" s="1"/>
  <c r="G500" i="74"/>
  <c r="H500" i="74" s="1"/>
  <c r="G501" i="74"/>
  <c r="F501" i="74" s="1"/>
  <c r="J501" i="74" s="1"/>
  <c r="G502" i="74"/>
  <c r="F502" i="74" s="1"/>
  <c r="J502" i="74" s="1"/>
  <c r="G503" i="74"/>
  <c r="F503" i="74" s="1"/>
  <c r="J503" i="74" s="1"/>
  <c r="G504" i="74"/>
  <c r="E504" i="74" s="1"/>
  <c r="G505" i="74"/>
  <c r="E505" i="74" s="1"/>
  <c r="G506" i="74"/>
  <c r="F506" i="74" s="1"/>
  <c r="J506" i="74" s="1"/>
  <c r="G507" i="74"/>
  <c r="F507" i="74" s="1"/>
  <c r="J507" i="74" s="1"/>
  <c r="G508" i="74"/>
  <c r="H508" i="74" s="1"/>
  <c r="G509" i="74"/>
  <c r="E509" i="74" s="1"/>
  <c r="G510" i="74"/>
  <c r="G511" i="74"/>
  <c r="F511" i="74" s="1"/>
  <c r="J511" i="74" s="1"/>
  <c r="G512" i="74"/>
  <c r="H512" i="74" s="1"/>
  <c r="G513" i="74"/>
  <c r="E513" i="74" s="1"/>
  <c r="G514" i="74"/>
  <c r="G515" i="74"/>
  <c r="F515" i="74" s="1"/>
  <c r="J515" i="74" s="1"/>
  <c r="G516" i="74"/>
  <c r="H516" i="74" s="1"/>
  <c r="G517" i="74"/>
  <c r="E517" i="74" s="1"/>
  <c r="G518" i="74"/>
  <c r="F518" i="74" s="1"/>
  <c r="J518" i="74" s="1"/>
  <c r="G519" i="74"/>
  <c r="F519" i="74" s="1"/>
  <c r="J519" i="74" s="1"/>
  <c r="G520" i="74"/>
  <c r="F520" i="74" s="1"/>
  <c r="J520" i="74" s="1"/>
  <c r="G521" i="74"/>
  <c r="H521" i="74" s="1"/>
  <c r="G522" i="74"/>
  <c r="G523" i="74"/>
  <c r="F523" i="74" s="1"/>
  <c r="J523" i="74" s="1"/>
  <c r="G524" i="74"/>
  <c r="H524" i="74" s="1"/>
  <c r="G525" i="74"/>
  <c r="F525" i="74" s="1"/>
  <c r="J525" i="74" s="1"/>
  <c r="G526" i="74"/>
  <c r="G527" i="74"/>
  <c r="F527" i="74" s="1"/>
  <c r="J527" i="74" s="1"/>
  <c r="G528" i="74"/>
  <c r="F528" i="74" s="1"/>
  <c r="J528" i="74" s="1"/>
  <c r="G529" i="74"/>
  <c r="E529" i="74" s="1"/>
  <c r="G530" i="74"/>
  <c r="F530" i="74" s="1"/>
  <c r="J530" i="74" s="1"/>
  <c r="G531" i="74"/>
  <c r="F531" i="74" s="1"/>
  <c r="J531" i="74" s="1"/>
  <c r="G532" i="74"/>
  <c r="H532" i="74" s="1"/>
  <c r="G533" i="74"/>
  <c r="H533" i="74" s="1"/>
  <c r="G534" i="74"/>
  <c r="F534" i="74" s="1"/>
  <c r="J534" i="74" s="1"/>
  <c r="G535" i="74"/>
  <c r="F535" i="74" s="1"/>
  <c r="J535" i="74" s="1"/>
  <c r="G536" i="74"/>
  <c r="H536" i="74" s="1"/>
  <c r="G537" i="74"/>
  <c r="F537" i="74" s="1"/>
  <c r="J537" i="74" s="1"/>
  <c r="G538" i="74"/>
  <c r="G539" i="74"/>
  <c r="F539" i="74" s="1"/>
  <c r="J539" i="74" s="1"/>
  <c r="G540" i="74"/>
  <c r="E540" i="74" s="1"/>
  <c r="G541" i="74"/>
  <c r="E541" i="74" s="1"/>
  <c r="G542" i="74"/>
  <c r="F542" i="74" s="1"/>
  <c r="J542" i="74" s="1"/>
  <c r="G543" i="74"/>
  <c r="F543" i="74" s="1"/>
  <c r="J543" i="74" s="1"/>
  <c r="G544" i="74"/>
  <c r="H544" i="74" s="1"/>
  <c r="G545" i="74"/>
  <c r="E545" i="74" s="1"/>
  <c r="G546" i="74"/>
  <c r="F546" i="74" s="1"/>
  <c r="J546" i="74" s="1"/>
  <c r="G547" i="74"/>
  <c r="F547" i="74" s="1"/>
  <c r="J547" i="74" s="1"/>
  <c r="G548" i="74"/>
  <c r="F548" i="74" s="1"/>
  <c r="J548" i="74" s="1"/>
  <c r="G549" i="74"/>
  <c r="H549" i="74" s="1"/>
  <c r="G550" i="74"/>
  <c r="F550" i="74" s="1"/>
  <c r="J550" i="74" s="1"/>
  <c r="G551" i="74"/>
  <c r="F551" i="74" s="1"/>
  <c r="J551" i="74" s="1"/>
  <c r="G552" i="74"/>
  <c r="H552" i="74" s="1"/>
  <c r="G553" i="74"/>
  <c r="F553" i="74" s="1"/>
  <c r="J553" i="74" s="1"/>
  <c r="G554" i="74"/>
  <c r="F554" i="74" s="1"/>
  <c r="J554" i="74" s="1"/>
  <c r="G555" i="74"/>
  <c r="F555" i="74" s="1"/>
  <c r="J555" i="74" s="1"/>
  <c r="G556" i="74"/>
  <c r="H556" i="74" s="1"/>
  <c r="G557" i="74"/>
  <c r="E557" i="74" s="1"/>
  <c r="G558" i="74"/>
  <c r="F558" i="74" s="1"/>
  <c r="J558" i="74" s="1"/>
  <c r="G559" i="74"/>
  <c r="F559" i="74" s="1"/>
  <c r="J559" i="74" s="1"/>
  <c r="G560" i="74"/>
  <c r="E560" i="74" s="1"/>
  <c r="G561" i="74"/>
  <c r="E561" i="74" s="1"/>
  <c r="G562" i="74"/>
  <c r="F562" i="74" s="1"/>
  <c r="J562" i="74" s="1"/>
  <c r="G563" i="74"/>
  <c r="F563" i="74" s="1"/>
  <c r="J563" i="74" s="1"/>
  <c r="G564" i="74"/>
  <c r="H564" i="74" s="1"/>
  <c r="G565" i="74"/>
  <c r="G566" i="74"/>
  <c r="G567" i="74"/>
  <c r="F567" i="74" s="1"/>
  <c r="J567" i="74" s="1"/>
  <c r="G568" i="74"/>
  <c r="H568" i="74" s="1"/>
  <c r="G569" i="74"/>
  <c r="F569" i="74" s="1"/>
  <c r="J569" i="74" s="1"/>
  <c r="G570" i="74"/>
  <c r="F570" i="74" s="1"/>
  <c r="J570" i="74" s="1"/>
  <c r="G571" i="74"/>
  <c r="F571" i="74" s="1"/>
  <c r="J571" i="74" s="1"/>
  <c r="G572" i="74"/>
  <c r="E572" i="74" s="1"/>
  <c r="G573" i="74"/>
  <c r="E573" i="74" s="1"/>
  <c r="G574" i="74"/>
  <c r="F574" i="74" s="1"/>
  <c r="J574" i="74" s="1"/>
  <c r="G575" i="74"/>
  <c r="F575" i="74" s="1"/>
  <c r="J575" i="74" s="1"/>
  <c r="G576" i="74"/>
  <c r="F576" i="74" s="1"/>
  <c r="J576" i="74" s="1"/>
  <c r="G577" i="74"/>
  <c r="E577" i="74" s="1"/>
  <c r="G578" i="74"/>
  <c r="G579" i="74"/>
  <c r="F579" i="74" s="1"/>
  <c r="J579" i="74" s="1"/>
  <c r="G580" i="74"/>
  <c r="E580" i="74" s="1"/>
  <c r="G581" i="74"/>
  <c r="F581" i="74" s="1"/>
  <c r="J581" i="74" s="1"/>
  <c r="G582" i="74"/>
  <c r="F582" i="74" s="1"/>
  <c r="J582" i="74" s="1"/>
  <c r="G583" i="74"/>
  <c r="F583" i="74" s="1"/>
  <c r="J583" i="74" s="1"/>
  <c r="G584" i="74"/>
  <c r="H584" i="74" s="1"/>
  <c r="G585" i="74"/>
  <c r="F585" i="74" s="1"/>
  <c r="J585" i="74" s="1"/>
  <c r="G586" i="74"/>
  <c r="F586" i="74" s="1"/>
  <c r="J586" i="74" s="1"/>
  <c r="G587" i="74"/>
  <c r="F587" i="74" s="1"/>
  <c r="J587" i="74" s="1"/>
  <c r="G588" i="74"/>
  <c r="H588" i="74" s="1"/>
  <c r="G589" i="74"/>
  <c r="E589" i="74" s="1"/>
  <c r="G590" i="74"/>
  <c r="G591" i="74"/>
  <c r="F591" i="74" s="1"/>
  <c r="J591" i="74" s="1"/>
  <c r="G592" i="74"/>
  <c r="F592" i="74" s="1"/>
  <c r="J592" i="74" s="1"/>
  <c r="G593" i="74"/>
  <c r="E593" i="74" s="1"/>
  <c r="G594" i="74"/>
  <c r="F594" i="74" s="1"/>
  <c r="J594" i="74" s="1"/>
  <c r="G595" i="74"/>
  <c r="F595" i="74" s="1"/>
  <c r="J595" i="74" s="1"/>
  <c r="G596" i="74"/>
  <c r="F596" i="74" s="1"/>
  <c r="J596" i="74" s="1"/>
  <c r="G597" i="74"/>
  <c r="F597" i="74" s="1"/>
  <c r="J597" i="74" s="1"/>
  <c r="G598" i="74"/>
  <c r="F598" i="74" s="1"/>
  <c r="J598" i="74" s="1"/>
  <c r="G599" i="74"/>
  <c r="F599" i="74" s="1"/>
  <c r="J599" i="74" s="1"/>
  <c r="G600" i="74"/>
  <c r="H600" i="74" s="1"/>
  <c r="G601" i="74"/>
  <c r="G602" i="74"/>
  <c r="G603" i="74"/>
  <c r="F603" i="74" s="1"/>
  <c r="J603" i="74" s="1"/>
  <c r="G604" i="74"/>
  <c r="E604" i="74" s="1"/>
  <c r="G605" i="74"/>
  <c r="E605" i="74" s="1"/>
  <c r="G606" i="74"/>
  <c r="F606" i="74" s="1"/>
  <c r="J606" i="74" s="1"/>
  <c r="G607" i="74"/>
  <c r="F607" i="74" s="1"/>
  <c r="J607" i="74" s="1"/>
  <c r="G608" i="74"/>
  <c r="F608" i="74" s="1"/>
  <c r="J608" i="74" s="1"/>
  <c r="G609" i="74"/>
  <c r="E609" i="74" s="1"/>
  <c r="G610" i="74"/>
  <c r="F610" i="74" s="1"/>
  <c r="J610" i="74" s="1"/>
  <c r="G611" i="74"/>
  <c r="F611" i="74" s="1"/>
  <c r="J611" i="74" s="1"/>
  <c r="G612" i="74"/>
  <c r="F612" i="74" s="1"/>
  <c r="J612" i="74" s="1"/>
  <c r="G613" i="74"/>
  <c r="F613" i="74" s="1"/>
  <c r="J613" i="74" s="1"/>
  <c r="G614" i="74"/>
  <c r="F614" i="74" s="1"/>
  <c r="J614" i="74" s="1"/>
  <c r="G615" i="74"/>
  <c r="F615" i="74" s="1"/>
  <c r="J615" i="74" s="1"/>
  <c r="G616" i="74"/>
  <c r="H616" i="74" s="1"/>
  <c r="G617" i="74"/>
  <c r="H617" i="74" s="1"/>
  <c r="G618" i="74"/>
  <c r="F618" i="74" s="1"/>
  <c r="J618" i="74" s="1"/>
  <c r="G619" i="74"/>
  <c r="F619" i="74" s="1"/>
  <c r="J619" i="74" s="1"/>
  <c r="G620" i="74"/>
  <c r="H620" i="74" s="1"/>
  <c r="G621" i="74"/>
  <c r="H621" i="74" s="1"/>
  <c r="G622" i="74"/>
  <c r="F622" i="74" s="1"/>
  <c r="J622" i="74" s="1"/>
  <c r="G623" i="74"/>
  <c r="F623" i="74" s="1"/>
  <c r="J623" i="74" s="1"/>
  <c r="G624" i="74"/>
  <c r="H624" i="74" s="1"/>
  <c r="G625" i="74"/>
  <c r="E625" i="74" s="1"/>
  <c r="G626" i="74"/>
  <c r="F626" i="74" s="1"/>
  <c r="J626" i="74" s="1"/>
  <c r="G627" i="74"/>
  <c r="F627" i="74" s="1"/>
  <c r="J627" i="74" s="1"/>
  <c r="G628" i="74"/>
  <c r="H628" i="74" s="1"/>
  <c r="G629" i="74"/>
  <c r="F629" i="74" s="1"/>
  <c r="J629" i="74" s="1"/>
  <c r="G630" i="74"/>
  <c r="F630" i="74" s="1"/>
  <c r="J630" i="74" s="1"/>
  <c r="G631" i="74"/>
  <c r="F631" i="74" s="1"/>
  <c r="J631" i="74" s="1"/>
  <c r="G632" i="74"/>
  <c r="H632" i="74" s="1"/>
  <c r="G633" i="74"/>
  <c r="H633" i="74" s="1"/>
  <c r="G634" i="74"/>
  <c r="F634" i="74" s="1"/>
  <c r="J634" i="74" s="1"/>
  <c r="G635" i="74"/>
  <c r="F635" i="74" s="1"/>
  <c r="J635" i="74" s="1"/>
  <c r="G636" i="74"/>
  <c r="E636" i="74" s="1"/>
  <c r="G637" i="74"/>
  <c r="H637" i="74" s="1"/>
  <c r="G638" i="74"/>
  <c r="F638" i="74" s="1"/>
  <c r="J638" i="74" s="1"/>
  <c r="G639" i="74"/>
  <c r="F639" i="74" s="1"/>
  <c r="J639" i="74" s="1"/>
  <c r="G640" i="74"/>
  <c r="F640" i="74" s="1"/>
  <c r="J640" i="74" s="1"/>
  <c r="G641" i="74"/>
  <c r="E641" i="74" s="1"/>
  <c r="G642" i="74"/>
  <c r="G643" i="74"/>
  <c r="F643" i="74" s="1"/>
  <c r="J643" i="74" s="1"/>
  <c r="G644" i="74"/>
  <c r="E644" i="74" s="1"/>
  <c r="G645" i="74"/>
  <c r="F645" i="74" s="1"/>
  <c r="J645" i="74" s="1"/>
  <c r="G646" i="74"/>
  <c r="F646" i="74" s="1"/>
  <c r="J646" i="74" s="1"/>
  <c r="G647" i="74"/>
  <c r="F647" i="74" s="1"/>
  <c r="J647" i="74" s="1"/>
  <c r="G648" i="74"/>
  <c r="H648" i="74" s="1"/>
  <c r="G649" i="74"/>
  <c r="H649" i="74" s="1"/>
  <c r="G650" i="74"/>
  <c r="F650" i="74" s="1"/>
  <c r="J650" i="74" s="1"/>
  <c r="G651" i="74"/>
  <c r="F651" i="74" s="1"/>
  <c r="J651" i="74" s="1"/>
  <c r="G652" i="74"/>
  <c r="H652" i="74" s="1"/>
  <c r="G653" i="74"/>
  <c r="E653" i="74" s="1"/>
  <c r="G654" i="74"/>
  <c r="G655" i="74"/>
  <c r="F655" i="74" s="1"/>
  <c r="J655" i="74" s="1"/>
  <c r="G656" i="74"/>
  <c r="F656" i="74" s="1"/>
  <c r="J656" i="74" s="1"/>
  <c r="G657" i="74"/>
  <c r="E657" i="74" s="1"/>
  <c r="G658" i="74"/>
  <c r="F658" i="74" s="1"/>
  <c r="J658" i="74" s="1"/>
  <c r="G659" i="74"/>
  <c r="F659" i="74" s="1"/>
  <c r="J659" i="74" s="1"/>
  <c r="G660" i="74"/>
  <c r="E660" i="74" s="1"/>
  <c r="G661" i="74"/>
  <c r="F661" i="74" s="1"/>
  <c r="J661" i="74" s="1"/>
  <c r="G662" i="74"/>
  <c r="F662" i="74" s="1"/>
  <c r="J662" i="74" s="1"/>
  <c r="G663" i="74"/>
  <c r="F663" i="74" s="1"/>
  <c r="J663" i="74" s="1"/>
  <c r="G664" i="74"/>
  <c r="H664" i="74" s="1"/>
  <c r="G665" i="74"/>
  <c r="G666" i="74"/>
  <c r="G667" i="74"/>
  <c r="F667" i="74" s="1"/>
  <c r="J667" i="74" s="1"/>
  <c r="G668" i="74"/>
  <c r="E668" i="74" s="1"/>
  <c r="G669" i="74"/>
  <c r="E669" i="74" s="1"/>
  <c r="G670" i="74"/>
  <c r="F670" i="74" s="1"/>
  <c r="J670" i="74" s="1"/>
  <c r="G671" i="74"/>
  <c r="F671" i="74" s="1"/>
  <c r="J671" i="74" s="1"/>
  <c r="G672" i="74"/>
  <c r="F672" i="74" s="1"/>
  <c r="J672" i="74" s="1"/>
  <c r="G673" i="74"/>
  <c r="E673" i="74" s="1"/>
  <c r="G674" i="74"/>
  <c r="G675" i="74"/>
  <c r="F675" i="74" s="1"/>
  <c r="J675" i="74" s="1"/>
  <c r="G676" i="74"/>
  <c r="H676" i="74" s="1"/>
  <c r="G677" i="74"/>
  <c r="F677" i="74" s="1"/>
  <c r="J677" i="74" s="1"/>
  <c r="G678" i="74"/>
  <c r="G679" i="74"/>
  <c r="F679" i="74" s="1"/>
  <c r="J679" i="74" s="1"/>
  <c r="G680" i="74"/>
  <c r="H680" i="74" s="1"/>
  <c r="G681" i="74"/>
  <c r="G682" i="74"/>
  <c r="F682" i="74" s="1"/>
  <c r="J682" i="74" s="1"/>
  <c r="G683" i="74"/>
  <c r="F683" i="74" s="1"/>
  <c r="J683" i="74" s="1"/>
  <c r="G684" i="74"/>
  <c r="H684" i="74" s="1"/>
  <c r="G685" i="74"/>
  <c r="H685" i="74" s="1"/>
  <c r="G686" i="74"/>
  <c r="F686" i="74" s="1"/>
  <c r="J686" i="74" s="1"/>
  <c r="G687" i="74"/>
  <c r="F687" i="74" s="1"/>
  <c r="J687" i="74" s="1"/>
  <c r="G688" i="74"/>
  <c r="H688" i="74" s="1"/>
  <c r="G689" i="74"/>
  <c r="E689" i="74" s="1"/>
  <c r="G690" i="74"/>
  <c r="G691" i="74"/>
  <c r="F691" i="74" s="1"/>
  <c r="J691" i="74" s="1"/>
  <c r="G692" i="74"/>
  <c r="H692" i="74" s="1"/>
  <c r="G693" i="74"/>
  <c r="F693" i="74" s="1"/>
  <c r="J693" i="74" s="1"/>
  <c r="G694" i="74"/>
  <c r="F694" i="74" s="1"/>
  <c r="J694" i="74" s="1"/>
  <c r="G695" i="74"/>
  <c r="F695" i="74" s="1"/>
  <c r="J695" i="74" s="1"/>
  <c r="G696" i="74"/>
  <c r="H696" i="74" s="1"/>
  <c r="G697" i="74"/>
  <c r="H697" i="74" s="1"/>
  <c r="G698" i="74"/>
  <c r="F698" i="74" s="1"/>
  <c r="J698" i="74" s="1"/>
  <c r="G699" i="74"/>
  <c r="F699" i="74" s="1"/>
  <c r="J699" i="74" s="1"/>
  <c r="G700" i="74"/>
  <c r="E700" i="74" s="1"/>
  <c r="G701" i="74"/>
  <c r="H701" i="74" s="1"/>
  <c r="G702" i="74"/>
  <c r="G703" i="74"/>
  <c r="F703" i="74" s="1"/>
  <c r="J703" i="74" s="1"/>
  <c r="G704" i="74"/>
  <c r="F704" i="74" s="1"/>
  <c r="J704" i="74" s="1"/>
  <c r="G705" i="74"/>
  <c r="E705" i="74" s="1"/>
  <c r="G706" i="74"/>
  <c r="F706" i="74" s="1"/>
  <c r="J706" i="74" s="1"/>
  <c r="G707" i="74"/>
  <c r="F707" i="74" s="1"/>
  <c r="J707" i="74" s="1"/>
  <c r="G708" i="74"/>
  <c r="E708" i="74" s="1"/>
  <c r="G709" i="74"/>
  <c r="F709" i="74" s="1"/>
  <c r="J709" i="74" s="1"/>
  <c r="G710" i="74"/>
  <c r="F710" i="74" s="1"/>
  <c r="J710" i="74" s="1"/>
  <c r="G711" i="74"/>
  <c r="F711" i="74" s="1"/>
  <c r="J711" i="74" s="1"/>
  <c r="G712" i="74"/>
  <c r="H712" i="74" s="1"/>
  <c r="G713" i="74"/>
  <c r="H713" i="74" s="1"/>
  <c r="G714" i="74"/>
  <c r="G715" i="74"/>
  <c r="F715" i="74" s="1"/>
  <c r="J715" i="74" s="1"/>
  <c r="G716" i="74"/>
  <c r="H716" i="74" s="1"/>
  <c r="G717" i="74"/>
  <c r="E717" i="74" s="1"/>
  <c r="G718" i="74"/>
  <c r="F718" i="74" s="1"/>
  <c r="J718" i="74" s="1"/>
  <c r="G719" i="74"/>
  <c r="F719" i="74" s="1"/>
  <c r="J719" i="74" s="1"/>
  <c r="G720" i="74"/>
  <c r="F720" i="74" s="1"/>
  <c r="J720" i="74" s="1"/>
  <c r="G721" i="74"/>
  <c r="E721" i="74" s="1"/>
  <c r="G722" i="74"/>
  <c r="F722" i="74" s="1"/>
  <c r="J722" i="74" s="1"/>
  <c r="G723" i="74"/>
  <c r="F723" i="74" s="1"/>
  <c r="J723" i="74" s="1"/>
  <c r="G724" i="74"/>
  <c r="F724" i="74" s="1"/>
  <c r="J724" i="74" s="1"/>
  <c r="G725" i="74"/>
  <c r="F725" i="74" s="1"/>
  <c r="J725" i="74" s="1"/>
  <c r="G726" i="74"/>
  <c r="F726" i="74" s="1"/>
  <c r="J726" i="74" s="1"/>
  <c r="G727" i="74"/>
  <c r="F727" i="74" s="1"/>
  <c r="J727" i="74" s="1"/>
  <c r="G728" i="74"/>
  <c r="H728" i="74" s="1"/>
  <c r="G729" i="74"/>
  <c r="G730" i="74"/>
  <c r="F730" i="74" s="1"/>
  <c r="J730" i="74" s="1"/>
  <c r="G731" i="74"/>
  <c r="F731" i="74" s="1"/>
  <c r="J731" i="74" s="1"/>
  <c r="G732" i="74"/>
  <c r="E732" i="74" s="1"/>
  <c r="G733" i="74"/>
  <c r="E733" i="74" s="1"/>
  <c r="G734" i="74"/>
  <c r="G735" i="74"/>
  <c r="F735" i="74" s="1"/>
  <c r="J735" i="74" s="1"/>
  <c r="G736" i="74"/>
  <c r="F736" i="74" s="1"/>
  <c r="J736" i="74" s="1"/>
  <c r="G737" i="74"/>
  <c r="E737" i="74" s="1"/>
  <c r="G738" i="74"/>
  <c r="F738" i="74" s="1"/>
  <c r="J738" i="74" s="1"/>
  <c r="G739" i="74"/>
  <c r="F739" i="74" s="1"/>
  <c r="J739" i="74" s="1"/>
  <c r="G740" i="74"/>
  <c r="F740" i="74" s="1"/>
  <c r="J740" i="74" s="1"/>
  <c r="G741" i="74"/>
  <c r="F741" i="74" s="1"/>
  <c r="J741" i="74" s="1"/>
  <c r="G742" i="74"/>
  <c r="F742" i="74" s="1"/>
  <c r="J742" i="74" s="1"/>
  <c r="G743" i="74"/>
  <c r="F743" i="74" s="1"/>
  <c r="J743" i="74" s="1"/>
  <c r="G744" i="74"/>
  <c r="H744" i="74" s="1"/>
  <c r="G745" i="74"/>
  <c r="H745" i="74" s="1"/>
  <c r="G746" i="74"/>
  <c r="G747" i="74"/>
  <c r="F747" i="74" s="1"/>
  <c r="J747" i="74" s="1"/>
  <c r="G748" i="74"/>
  <c r="H748" i="74" s="1"/>
  <c r="G749" i="74"/>
  <c r="H749" i="74" s="1"/>
  <c r="G750" i="74"/>
  <c r="F750" i="74" s="1"/>
  <c r="J750" i="74" s="1"/>
  <c r="G751" i="74"/>
  <c r="F751" i="74" s="1"/>
  <c r="J751" i="74" s="1"/>
  <c r="G752" i="74"/>
  <c r="H752" i="74" s="1"/>
  <c r="G753" i="74"/>
  <c r="E753" i="74" s="1"/>
  <c r="G14" i="74"/>
  <c r="E14" i="74" s="1"/>
  <c r="E15" i="74"/>
  <c r="E16" i="74"/>
  <c r="E17" i="74"/>
  <c r="E33" i="74"/>
  <c r="E35" i="74"/>
  <c r="E79" i="74"/>
  <c r="E95" i="74"/>
  <c r="E155" i="74"/>
  <c r="E235" i="74"/>
  <c r="E299" i="74"/>
  <c r="E391" i="74"/>
  <c r="E495" i="74"/>
  <c r="F15" i="74"/>
  <c r="J15" i="74" s="1"/>
  <c r="H39" i="74"/>
  <c r="H43" i="74"/>
  <c r="H71" i="74"/>
  <c r="H87" i="74"/>
  <c r="H111" i="74"/>
  <c r="H137" i="74"/>
  <c r="H163" i="74"/>
  <c r="H227" i="74"/>
  <c r="H323" i="74"/>
  <c r="H403" i="74"/>
  <c r="H419" i="74"/>
  <c r="H619" i="74"/>
  <c r="D4" i="77"/>
  <c r="E677" i="74" l="1"/>
  <c r="E591" i="74"/>
  <c r="E407" i="74"/>
  <c r="H339" i="74"/>
  <c r="H107" i="74"/>
  <c r="E537" i="74"/>
  <c r="E219" i="74"/>
  <c r="H259" i="74"/>
  <c r="E475" i="74"/>
  <c r="E139" i="74"/>
  <c r="H515" i="74"/>
  <c r="H483" i="74"/>
  <c r="H149" i="74"/>
  <c r="E331" i="74"/>
  <c r="H671" i="74"/>
  <c r="H559" i="74"/>
  <c r="H467" i="74"/>
  <c r="H387" i="74"/>
  <c r="H291" i="74"/>
  <c r="H211" i="74"/>
  <c r="H95" i="74"/>
  <c r="H63" i="74"/>
  <c r="H27" i="74"/>
  <c r="E543" i="74"/>
  <c r="E455" i="74"/>
  <c r="E363" i="74"/>
  <c r="E283" i="74"/>
  <c r="E203" i="74"/>
  <c r="E107" i="74"/>
  <c r="E55" i="74"/>
  <c r="E31" i="74"/>
  <c r="H539" i="74"/>
  <c r="H451" i="74"/>
  <c r="H355" i="74"/>
  <c r="H275" i="74"/>
  <c r="H195" i="74"/>
  <c r="H119" i="74"/>
  <c r="H91" i="74"/>
  <c r="H55" i="74"/>
  <c r="E423" i="74"/>
  <c r="E347" i="74"/>
  <c r="E267" i="74"/>
  <c r="E171" i="74"/>
  <c r="E103" i="74"/>
  <c r="E47" i="74"/>
  <c r="E621" i="74"/>
  <c r="H587" i="74"/>
  <c r="H499" i="74"/>
  <c r="H435" i="74"/>
  <c r="H371" i="74"/>
  <c r="H307" i="74"/>
  <c r="H243" i="74"/>
  <c r="H179" i="74"/>
  <c r="H123" i="74"/>
  <c r="H103" i="74"/>
  <c r="H79" i="74"/>
  <c r="H47" i="74"/>
  <c r="H23" i="74"/>
  <c r="E613" i="74"/>
  <c r="E525" i="74"/>
  <c r="E439" i="74"/>
  <c r="E376" i="74"/>
  <c r="E315" i="74"/>
  <c r="E251" i="74"/>
  <c r="E187" i="74"/>
  <c r="E123" i="74"/>
  <c r="E91" i="74"/>
  <c r="E43" i="74"/>
  <c r="E27" i="74"/>
  <c r="E87" i="74"/>
  <c r="E75" i="74"/>
  <c r="H75" i="74"/>
  <c r="E71" i="74"/>
  <c r="E63" i="74"/>
  <c r="H59" i="74"/>
  <c r="E59" i="74"/>
  <c r="H31" i="74"/>
  <c r="E19" i="74"/>
  <c r="H607" i="74"/>
  <c r="H555" i="74"/>
  <c r="H495" i="74"/>
  <c r="H463" i="74"/>
  <c r="H431" i="74"/>
  <c r="H415" i="74"/>
  <c r="H383" i="74"/>
  <c r="H367" i="74"/>
  <c r="H351" i="74"/>
  <c r="H335" i="74"/>
  <c r="H319" i="74"/>
  <c r="H303" i="74"/>
  <c r="H287" i="74"/>
  <c r="H271" i="74"/>
  <c r="H255" i="74"/>
  <c r="H239" i="74"/>
  <c r="H223" i="74"/>
  <c r="H207" i="74"/>
  <c r="H191" i="74"/>
  <c r="H175" i="74"/>
  <c r="H159" i="74"/>
  <c r="H147" i="74"/>
  <c r="H135" i="74"/>
  <c r="H691" i="74"/>
  <c r="H623" i="74"/>
  <c r="H595" i="74"/>
  <c r="H563" i="74"/>
  <c r="H543" i="74"/>
  <c r="H523" i="74"/>
  <c r="H503" i="74"/>
  <c r="H487" i="74"/>
  <c r="H471" i="74"/>
  <c r="H455" i="74"/>
  <c r="H439" i="74"/>
  <c r="H423" i="74"/>
  <c r="H407" i="74"/>
  <c r="H391" i="74"/>
  <c r="H375" i="74"/>
  <c r="H359" i="74"/>
  <c r="H343" i="74"/>
  <c r="H327" i="74"/>
  <c r="H311" i="74"/>
  <c r="H295" i="74"/>
  <c r="H279" i="74"/>
  <c r="H263" i="74"/>
  <c r="H247" i="74"/>
  <c r="H231" i="74"/>
  <c r="H215" i="74"/>
  <c r="H199" i="74"/>
  <c r="H183" i="74"/>
  <c r="H167" i="74"/>
  <c r="H151" i="74"/>
  <c r="H139" i="74"/>
  <c r="H127" i="74"/>
  <c r="E547" i="74"/>
  <c r="E531" i="74"/>
  <c r="E507" i="74"/>
  <c r="E479" i="74"/>
  <c r="E459" i="74"/>
  <c r="E443" i="74"/>
  <c r="E427" i="74"/>
  <c r="E411" i="74"/>
  <c r="E395" i="74"/>
  <c r="E379" i="74"/>
  <c r="E367" i="74"/>
  <c r="E351" i="74"/>
  <c r="E335" i="74"/>
  <c r="E319" i="74"/>
  <c r="E303" i="74"/>
  <c r="E287" i="74"/>
  <c r="E271" i="74"/>
  <c r="E255" i="74"/>
  <c r="E239" i="74"/>
  <c r="E223" i="74"/>
  <c r="E207" i="74"/>
  <c r="E191" i="74"/>
  <c r="E175" i="74"/>
  <c r="E159" i="74"/>
  <c r="E143" i="74"/>
  <c r="E127" i="74"/>
  <c r="E111" i="74"/>
  <c r="H651" i="74"/>
  <c r="H579" i="74"/>
  <c r="H511" i="74"/>
  <c r="H479" i="74"/>
  <c r="H447" i="74"/>
  <c r="H399" i="74"/>
  <c r="E491" i="74"/>
  <c r="E451" i="74"/>
  <c r="E435" i="74"/>
  <c r="E403" i="74"/>
  <c r="E375" i="74"/>
  <c r="E359" i="74"/>
  <c r="E327" i="74"/>
  <c r="E295" i="74"/>
  <c r="E263" i="74"/>
  <c r="E247" i="74"/>
  <c r="E215" i="74"/>
  <c r="E183" i="74"/>
  <c r="E167" i="74"/>
  <c r="E135" i="74"/>
  <c r="H531" i="74"/>
  <c r="E635" i="74"/>
  <c r="E575" i="74"/>
  <c r="E519" i="74"/>
  <c r="E471" i="74"/>
  <c r="E419" i="74"/>
  <c r="E387" i="74"/>
  <c r="E343" i="74"/>
  <c r="E311" i="74"/>
  <c r="E279" i="74"/>
  <c r="E231" i="74"/>
  <c r="E199" i="74"/>
  <c r="E151" i="74"/>
  <c r="E119" i="74"/>
  <c r="H715" i="74"/>
  <c r="H627" i="74"/>
  <c r="H603" i="74"/>
  <c r="H575" i="74"/>
  <c r="H547" i="74"/>
  <c r="H527" i="74"/>
  <c r="H507" i="74"/>
  <c r="H491" i="74"/>
  <c r="H475" i="74"/>
  <c r="H459" i="74"/>
  <c r="H443" i="74"/>
  <c r="H427" i="74"/>
  <c r="H411" i="74"/>
  <c r="H395" i="74"/>
  <c r="H379" i="74"/>
  <c r="H363" i="74"/>
  <c r="H347" i="74"/>
  <c r="H331" i="74"/>
  <c r="H315" i="74"/>
  <c r="H299" i="74"/>
  <c r="H283" i="74"/>
  <c r="H267" i="74"/>
  <c r="H251" i="74"/>
  <c r="H235" i="74"/>
  <c r="H219" i="74"/>
  <c r="H203" i="74"/>
  <c r="H187" i="74"/>
  <c r="H171" i="74"/>
  <c r="H155" i="74"/>
  <c r="H143" i="74"/>
  <c r="H131" i="74"/>
  <c r="H115" i="74"/>
  <c r="H99" i="74"/>
  <c r="H83" i="74"/>
  <c r="H67" i="74"/>
  <c r="H51" i="74"/>
  <c r="H35" i="74"/>
  <c r="H19" i="74"/>
  <c r="E559" i="74"/>
  <c r="E535" i="74"/>
  <c r="E511" i="74"/>
  <c r="E487" i="74"/>
  <c r="E463" i="74"/>
  <c r="E447" i="74"/>
  <c r="E431" i="74"/>
  <c r="E415" i="74"/>
  <c r="E399" i="74"/>
  <c r="E383" i="74"/>
  <c r="E371" i="74"/>
  <c r="E355" i="74"/>
  <c r="E339" i="74"/>
  <c r="E323" i="74"/>
  <c r="E307" i="74"/>
  <c r="E291" i="74"/>
  <c r="E275" i="74"/>
  <c r="E259" i="74"/>
  <c r="E243" i="74"/>
  <c r="E227" i="74"/>
  <c r="E211" i="74"/>
  <c r="E195" i="74"/>
  <c r="E179" i="74"/>
  <c r="E163" i="74"/>
  <c r="E147" i="74"/>
  <c r="E131" i="74"/>
  <c r="E115" i="74"/>
  <c r="E99" i="74"/>
  <c r="E83" i="74"/>
  <c r="E67" i="74"/>
  <c r="E51" i="74"/>
  <c r="H739" i="74"/>
  <c r="H687" i="74"/>
  <c r="H643" i="74"/>
  <c r="H735" i="74"/>
  <c r="H703" i="74"/>
  <c r="H683" i="74"/>
  <c r="H659" i="74"/>
  <c r="H639" i="74"/>
  <c r="H719" i="74"/>
  <c r="H699" i="74"/>
  <c r="H675" i="74"/>
  <c r="H655" i="74"/>
  <c r="H635" i="74"/>
  <c r="H611" i="74"/>
  <c r="H591" i="74"/>
  <c r="H571" i="74"/>
  <c r="E647" i="74"/>
  <c r="E619" i="74"/>
  <c r="E595" i="74"/>
  <c r="E563" i="74"/>
  <c r="E523" i="74"/>
  <c r="E503" i="74"/>
  <c r="E631" i="74"/>
  <c r="E611" i="74"/>
  <c r="E579" i="74"/>
  <c r="H707" i="74"/>
  <c r="H667" i="74"/>
  <c r="E675" i="74"/>
  <c r="E607" i="74"/>
  <c r="E651" i="74"/>
  <c r="H727" i="74"/>
  <c r="H711" i="74"/>
  <c r="H695" i="74"/>
  <c r="H679" i="74"/>
  <c r="H663" i="74"/>
  <c r="H647" i="74"/>
  <c r="H631" i="74"/>
  <c r="H615" i="74"/>
  <c r="H599" i="74"/>
  <c r="H583" i="74"/>
  <c r="H567" i="74"/>
  <c r="H551" i="74"/>
  <c r="H535" i="74"/>
  <c r="H519" i="74"/>
  <c r="E663" i="74"/>
  <c r="E643" i="74"/>
  <c r="E627" i="74"/>
  <c r="E615" i="74"/>
  <c r="E603" i="74"/>
  <c r="E587" i="74"/>
  <c r="E571" i="74"/>
  <c r="E555" i="74"/>
  <c r="E539" i="74"/>
  <c r="E527" i="74"/>
  <c r="E515" i="74"/>
  <c r="E499" i="74"/>
  <c r="E483" i="74"/>
  <c r="E467" i="74"/>
  <c r="H743" i="74"/>
  <c r="H723" i="74"/>
  <c r="E683" i="74"/>
  <c r="E659" i="74"/>
  <c r="E639" i="74"/>
  <c r="E623" i="74"/>
  <c r="E599" i="74"/>
  <c r="E583" i="74"/>
  <c r="E567" i="74"/>
  <c r="E551" i="74"/>
  <c r="E711" i="74"/>
  <c r="E696" i="74"/>
  <c r="E120" i="74"/>
  <c r="H747" i="74"/>
  <c r="H731" i="74"/>
  <c r="E751" i="74"/>
  <c r="E695" i="74"/>
  <c r="E671" i="74"/>
  <c r="E655" i="74"/>
  <c r="E731" i="74"/>
  <c r="E664" i="74"/>
  <c r="E747" i="74"/>
  <c r="E727" i="74"/>
  <c r="E707" i="74"/>
  <c r="E687" i="74"/>
  <c r="E743" i="74"/>
  <c r="E723" i="74"/>
  <c r="E699" i="74"/>
  <c r="E739" i="74"/>
  <c r="E715" i="74"/>
  <c r="H445" i="74"/>
  <c r="H733" i="74"/>
  <c r="H605" i="74"/>
  <c r="H473" i="74"/>
  <c r="H421" i="74"/>
  <c r="H313" i="74"/>
  <c r="E749" i="74"/>
  <c r="E741" i="74"/>
  <c r="E437" i="74"/>
  <c r="H741" i="74"/>
  <c r="H705" i="74"/>
  <c r="H677" i="74"/>
  <c r="H641" i="74"/>
  <c r="H577" i="74"/>
  <c r="H513" i="74"/>
  <c r="H429" i="74"/>
  <c r="E616" i="74"/>
  <c r="H669" i="74"/>
  <c r="H541" i="74"/>
  <c r="H409" i="74"/>
  <c r="E685" i="74"/>
  <c r="E213" i="74"/>
  <c r="H613" i="74"/>
  <c r="H376" i="74"/>
  <c r="H184" i="74"/>
  <c r="H751" i="74"/>
  <c r="H585" i="74"/>
  <c r="H361" i="74"/>
  <c r="H277" i="74"/>
  <c r="H265" i="74"/>
  <c r="E744" i="74"/>
  <c r="E735" i="74"/>
  <c r="E719" i="74"/>
  <c r="E703" i="74"/>
  <c r="E691" i="74"/>
  <c r="E679" i="74"/>
  <c r="E667" i="74"/>
  <c r="E485" i="74"/>
  <c r="E248" i="74"/>
  <c r="E85" i="74"/>
  <c r="H472" i="74"/>
  <c r="H312" i="74"/>
  <c r="H152" i="74"/>
  <c r="E648" i="74"/>
  <c r="H732" i="74"/>
  <c r="H700" i="74"/>
  <c r="H668" i="74"/>
  <c r="H636" i="74"/>
  <c r="H604" i="74"/>
  <c r="H572" i="74"/>
  <c r="H540" i="74"/>
  <c r="E728" i="74"/>
  <c r="E680" i="74"/>
  <c r="E632" i="74"/>
  <c r="E584" i="74"/>
  <c r="E488" i="74"/>
  <c r="E424" i="74"/>
  <c r="E292" i="74"/>
  <c r="H440" i="74"/>
  <c r="H408" i="74"/>
  <c r="H56" i="74"/>
  <c r="E712" i="74"/>
  <c r="E552" i="74"/>
  <c r="E392" i="74"/>
  <c r="E264" i="74"/>
  <c r="E164" i="74"/>
  <c r="E136" i="74"/>
  <c r="F681" i="74"/>
  <c r="J681" i="74" s="1"/>
  <c r="E681" i="74"/>
  <c r="F665" i="74"/>
  <c r="J665" i="74" s="1"/>
  <c r="E665" i="74"/>
  <c r="F549" i="74"/>
  <c r="J549" i="74" s="1"/>
  <c r="E549" i="74"/>
  <c r="F493" i="74"/>
  <c r="J493" i="74" s="1"/>
  <c r="E493" i="74"/>
  <c r="F469" i="74"/>
  <c r="J469" i="74" s="1"/>
  <c r="E469" i="74"/>
  <c r="F397" i="74"/>
  <c r="J397" i="74" s="1"/>
  <c r="E397" i="74"/>
  <c r="H397" i="74"/>
  <c r="F345" i="74"/>
  <c r="J345" i="74" s="1"/>
  <c r="H345" i="74"/>
  <c r="F333" i="74"/>
  <c r="J333" i="74" s="1"/>
  <c r="E333" i="74"/>
  <c r="E329" i="74"/>
  <c r="H329" i="74"/>
  <c r="F297" i="74"/>
  <c r="J297" i="74" s="1"/>
  <c r="E297" i="74"/>
  <c r="H297" i="74"/>
  <c r="F269" i="74"/>
  <c r="J269" i="74" s="1"/>
  <c r="H269" i="74"/>
  <c r="F261" i="74"/>
  <c r="J261" i="74" s="1"/>
  <c r="H261" i="74"/>
  <c r="E253" i="74"/>
  <c r="H253" i="74"/>
  <c r="F233" i="74"/>
  <c r="J233" i="74" s="1"/>
  <c r="E233" i="74"/>
  <c r="F217" i="74"/>
  <c r="J217" i="74" s="1"/>
  <c r="H217" i="74"/>
  <c r="E217" i="74"/>
  <c r="F205" i="74"/>
  <c r="J205" i="74" s="1"/>
  <c r="E205" i="74"/>
  <c r="E201" i="74"/>
  <c r="H201" i="74"/>
  <c r="F197" i="74"/>
  <c r="J197" i="74" s="1"/>
  <c r="E197" i="74"/>
  <c r="F185" i="74"/>
  <c r="J185" i="74" s="1"/>
  <c r="E185" i="74"/>
  <c r="H185" i="74"/>
  <c r="F165" i="74"/>
  <c r="J165" i="74" s="1"/>
  <c r="E165" i="74"/>
  <c r="H157" i="74"/>
  <c r="E157" i="74"/>
  <c r="F125" i="74"/>
  <c r="J125" i="74" s="1"/>
  <c r="H125" i="74"/>
  <c r="F121" i="74"/>
  <c r="J121" i="74" s="1"/>
  <c r="E121" i="74"/>
  <c r="E109" i="74"/>
  <c r="H109" i="74"/>
  <c r="F101" i="74"/>
  <c r="J101" i="74" s="1"/>
  <c r="E101" i="74"/>
  <c r="H101" i="74"/>
  <c r="F89" i="74"/>
  <c r="J89" i="74" s="1"/>
  <c r="E89" i="74"/>
  <c r="H89" i="74"/>
  <c r="E73" i="74"/>
  <c r="H73" i="74"/>
  <c r="F69" i="74"/>
  <c r="J69" i="74" s="1"/>
  <c r="E69" i="74"/>
  <c r="F41" i="74"/>
  <c r="J41" i="74" s="1"/>
  <c r="H41" i="74"/>
  <c r="F37" i="74"/>
  <c r="J37" i="74" s="1"/>
  <c r="E37" i="74"/>
  <c r="F21" i="74"/>
  <c r="J21" i="74" s="1"/>
  <c r="E21" i="74"/>
  <c r="H753" i="74"/>
  <c r="H725" i="74"/>
  <c r="H717" i="74"/>
  <c r="H689" i="74"/>
  <c r="H661" i="74"/>
  <c r="H653" i="74"/>
  <c r="H625" i="74"/>
  <c r="H597" i="74"/>
  <c r="H589" i="74"/>
  <c r="H569" i="74"/>
  <c r="H561" i="74"/>
  <c r="H525" i="74"/>
  <c r="H505" i="74"/>
  <c r="H489" i="74"/>
  <c r="H453" i="74"/>
  <c r="H437" i="74"/>
  <c r="H377" i="74"/>
  <c r="H349" i="74"/>
  <c r="H341" i="74"/>
  <c r="H293" i="74"/>
  <c r="H281" i="74"/>
  <c r="H249" i="74"/>
  <c r="H205" i="74"/>
  <c r="H165" i="74"/>
  <c r="H153" i="74"/>
  <c r="H121" i="74"/>
  <c r="H77" i="74"/>
  <c r="H37" i="74"/>
  <c r="E701" i="74"/>
  <c r="E693" i="74"/>
  <c r="E637" i="74"/>
  <c r="E629" i="74"/>
  <c r="E581" i="74"/>
  <c r="E569" i="74"/>
  <c r="E501" i="74"/>
  <c r="E489" i="74"/>
  <c r="E457" i="74"/>
  <c r="E405" i="74"/>
  <c r="E357" i="74"/>
  <c r="E345" i="74"/>
  <c r="E293" i="74"/>
  <c r="E285" i="74"/>
  <c r="E221" i="74"/>
  <c r="E169" i="74"/>
  <c r="E105" i="74"/>
  <c r="E93" i="74"/>
  <c r="E57" i="74"/>
  <c r="F85" i="74"/>
  <c r="J85" i="74" s="1"/>
  <c r="H737" i="74"/>
  <c r="H709" i="74"/>
  <c r="H681" i="74"/>
  <c r="H673" i="74"/>
  <c r="H645" i="74"/>
  <c r="H609" i="74"/>
  <c r="H581" i="74"/>
  <c r="H573" i="74"/>
  <c r="H553" i="74"/>
  <c r="H545" i="74"/>
  <c r="H517" i="74"/>
  <c r="H509" i="74"/>
  <c r="H441" i="74"/>
  <c r="H425" i="74"/>
  <c r="H357" i="74"/>
  <c r="H317" i="74"/>
  <c r="H173" i="74"/>
  <c r="E709" i="74"/>
  <c r="E645" i="74"/>
  <c r="E597" i="74"/>
  <c r="E585" i="74"/>
  <c r="E553" i="74"/>
  <c r="E317" i="74"/>
  <c r="E229" i="74"/>
  <c r="E125" i="74"/>
  <c r="E41" i="74"/>
  <c r="F745" i="74"/>
  <c r="J745" i="74" s="1"/>
  <c r="E745" i="74"/>
  <c r="F729" i="74"/>
  <c r="J729" i="74" s="1"/>
  <c r="E729" i="74"/>
  <c r="F713" i="74"/>
  <c r="J713" i="74" s="1"/>
  <c r="E713" i="74"/>
  <c r="F697" i="74"/>
  <c r="J697" i="74" s="1"/>
  <c r="E697" i="74"/>
  <c r="F649" i="74"/>
  <c r="J649" i="74" s="1"/>
  <c r="E649" i="74"/>
  <c r="F633" i="74"/>
  <c r="J633" i="74" s="1"/>
  <c r="E633" i="74"/>
  <c r="F617" i="74"/>
  <c r="J617" i="74" s="1"/>
  <c r="E617" i="74"/>
  <c r="F601" i="74"/>
  <c r="J601" i="74" s="1"/>
  <c r="E601" i="74"/>
  <c r="F565" i="74"/>
  <c r="J565" i="74" s="1"/>
  <c r="E565" i="74"/>
  <c r="F533" i="74"/>
  <c r="J533" i="74" s="1"/>
  <c r="E533" i="74"/>
  <c r="F521" i="74"/>
  <c r="J521" i="74" s="1"/>
  <c r="E521" i="74"/>
  <c r="F477" i="74"/>
  <c r="J477" i="74" s="1"/>
  <c r="E477" i="74"/>
  <c r="F461" i="74"/>
  <c r="J461" i="74" s="1"/>
  <c r="E461" i="74"/>
  <c r="F413" i="74"/>
  <c r="J413" i="74" s="1"/>
  <c r="H413" i="74"/>
  <c r="E389" i="74"/>
  <c r="H389" i="74"/>
  <c r="H729" i="74"/>
  <c r="H721" i="74"/>
  <c r="H693" i="74"/>
  <c r="H665" i="74"/>
  <c r="H657" i="74"/>
  <c r="H629" i="74"/>
  <c r="H601" i="74"/>
  <c r="H593" i="74"/>
  <c r="H565" i="74"/>
  <c r="H557" i="74"/>
  <c r="H537" i="74"/>
  <c r="H529" i="74"/>
  <c r="H501" i="74"/>
  <c r="H493" i="74"/>
  <c r="H485" i="74"/>
  <c r="H469" i="74"/>
  <c r="H405" i="74"/>
  <c r="H393" i="74"/>
  <c r="H381" i="74"/>
  <c r="H325" i="74"/>
  <c r="H233" i="74"/>
  <c r="H189" i="74"/>
  <c r="H181" i="74"/>
  <c r="H105" i="74"/>
  <c r="H93" i="74"/>
  <c r="H61" i="74"/>
  <c r="E725" i="74"/>
  <c r="E661" i="74"/>
  <c r="E429" i="74"/>
  <c r="E421" i="74"/>
  <c r="E325" i="74"/>
  <c r="E269" i="74"/>
  <c r="E261" i="74"/>
  <c r="E189" i="74"/>
  <c r="E153" i="74"/>
  <c r="E141" i="74"/>
  <c r="E133" i="74"/>
  <c r="E77" i="74"/>
  <c r="F280" i="74"/>
  <c r="J280" i="74" s="1"/>
  <c r="E280" i="74"/>
  <c r="F88" i="74"/>
  <c r="J88" i="74" s="1"/>
  <c r="E88" i="74"/>
  <c r="F644" i="74"/>
  <c r="J644" i="74" s="1"/>
  <c r="F564" i="74"/>
  <c r="J564" i="74" s="1"/>
  <c r="H736" i="74"/>
  <c r="H720" i="74"/>
  <c r="H704" i="74"/>
  <c r="H672" i="74"/>
  <c r="H656" i="74"/>
  <c r="H640" i="74"/>
  <c r="H608" i="74"/>
  <c r="H592" i="74"/>
  <c r="H576" i="74"/>
  <c r="H560" i="74"/>
  <c r="H528" i="74"/>
  <c r="H496" i="74"/>
  <c r="H484" i="74"/>
  <c r="H464" i="74"/>
  <c r="H452" i="74"/>
  <c r="H432" i="74"/>
  <c r="H420" i="74"/>
  <c r="H400" i="74"/>
  <c r="H388" i="74"/>
  <c r="H368" i="74"/>
  <c r="H356" i="74"/>
  <c r="H336" i="74"/>
  <c r="H324" i="74"/>
  <c r="H304" i="74"/>
  <c r="H272" i="74"/>
  <c r="H260" i="74"/>
  <c r="H240" i="74"/>
  <c r="H228" i="74"/>
  <c r="H208" i="74"/>
  <c r="H196" i="74"/>
  <c r="H176" i="74"/>
  <c r="H144" i="74"/>
  <c r="H112" i="74"/>
  <c r="H100" i="74"/>
  <c r="H80" i="74"/>
  <c r="H68" i="74"/>
  <c r="H48" i="74"/>
  <c r="H16" i="74"/>
  <c r="E608" i="74"/>
  <c r="E596" i="74"/>
  <c r="E576" i="74"/>
  <c r="E564" i="74"/>
  <c r="E536" i="74"/>
  <c r="E528" i="74"/>
  <c r="E516" i="74"/>
  <c r="E472" i="74"/>
  <c r="E464" i="74"/>
  <c r="E296" i="74"/>
  <c r="E176" i="74"/>
  <c r="E168" i="74"/>
  <c r="E40" i="74"/>
  <c r="E32" i="74"/>
  <c r="F540" i="74"/>
  <c r="J540" i="74" s="1"/>
  <c r="F106" i="74"/>
  <c r="J106" i="74" s="1"/>
  <c r="F344" i="74"/>
  <c r="J344" i="74" s="1"/>
  <c r="E344" i="74"/>
  <c r="H724" i="74"/>
  <c r="H708" i="74"/>
  <c r="H660" i="74"/>
  <c r="H644" i="74"/>
  <c r="H612" i="74"/>
  <c r="H596" i="74"/>
  <c r="H580" i="74"/>
  <c r="H548" i="74"/>
  <c r="H456" i="74"/>
  <c r="H392" i="74"/>
  <c r="H360" i="74"/>
  <c r="H328" i="74"/>
  <c r="H264" i="74"/>
  <c r="H232" i="74"/>
  <c r="H200" i="74"/>
  <c r="H104" i="74"/>
  <c r="H72" i="74"/>
  <c r="H40" i="74"/>
  <c r="E600" i="74"/>
  <c r="E568" i="74"/>
  <c r="E520" i="74"/>
  <c r="E328" i="74"/>
  <c r="E692" i="74"/>
  <c r="F692" i="74"/>
  <c r="J692" i="74" s="1"/>
  <c r="F216" i="74"/>
  <c r="J216" i="74" s="1"/>
  <c r="E216" i="74"/>
  <c r="F132" i="74"/>
  <c r="J132" i="74" s="1"/>
  <c r="E132" i="74"/>
  <c r="F20" i="74"/>
  <c r="J20" i="74" s="1"/>
  <c r="E20" i="74"/>
  <c r="H740" i="74"/>
  <c r="H520" i="74"/>
  <c r="H504" i="74"/>
  <c r="H480" i="74"/>
  <c r="H448" i="74"/>
  <c r="H384" i="74"/>
  <c r="H320" i="74"/>
  <c r="H256" i="74"/>
  <c r="H192" i="74"/>
  <c r="H128" i="74"/>
  <c r="H32" i="74"/>
  <c r="H20" i="74"/>
  <c r="E612" i="74"/>
  <c r="E592" i="74"/>
  <c r="E548" i="74"/>
  <c r="E440" i="74"/>
  <c r="E240" i="74"/>
  <c r="F373" i="74"/>
  <c r="J373" i="74" s="1"/>
  <c r="E373" i="74"/>
  <c r="F365" i="74"/>
  <c r="J365" i="74" s="1"/>
  <c r="E365" i="74"/>
  <c r="F309" i="74"/>
  <c r="J309" i="74" s="1"/>
  <c r="E309" i="74"/>
  <c r="F301" i="74"/>
  <c r="J301" i="74" s="1"/>
  <c r="E301" i="74"/>
  <c r="F245" i="74"/>
  <c r="J245" i="74" s="1"/>
  <c r="E245" i="74"/>
  <c r="F237" i="74"/>
  <c r="J237" i="74" s="1"/>
  <c r="E237" i="74"/>
  <c r="F117" i="74"/>
  <c r="J117" i="74" s="1"/>
  <c r="E117" i="74"/>
  <c r="F53" i="74"/>
  <c r="J53" i="74" s="1"/>
  <c r="E53" i="74"/>
  <c r="F29" i="74"/>
  <c r="J29" i="74" s="1"/>
  <c r="E29" i="74"/>
  <c r="F668" i="74"/>
  <c r="J668" i="74" s="1"/>
  <c r="F513" i="74"/>
  <c r="J513" i="74" s="1"/>
  <c r="E736" i="74"/>
  <c r="E724" i="74"/>
  <c r="E704" i="74"/>
  <c r="E672" i="74"/>
  <c r="E640" i="74"/>
  <c r="E628" i="74"/>
  <c r="F700" i="74"/>
  <c r="J700" i="74" s="1"/>
  <c r="F676" i="74"/>
  <c r="J676" i="74" s="1"/>
  <c r="F572" i="74"/>
  <c r="J572" i="74" s="1"/>
  <c r="F384" i="74"/>
  <c r="J384" i="74" s="1"/>
  <c r="F752" i="74"/>
  <c r="J752" i="74" s="1"/>
  <c r="E748" i="74"/>
  <c r="F748" i="74"/>
  <c r="J748" i="74" s="1"/>
  <c r="F744" i="74"/>
  <c r="J744" i="74" s="1"/>
  <c r="F728" i="74"/>
  <c r="J728" i="74" s="1"/>
  <c r="E716" i="74"/>
  <c r="F716" i="74"/>
  <c r="J716" i="74" s="1"/>
  <c r="F712" i="74"/>
  <c r="J712" i="74" s="1"/>
  <c r="F696" i="74"/>
  <c r="J696" i="74" s="1"/>
  <c r="F688" i="74"/>
  <c r="J688" i="74" s="1"/>
  <c r="E684" i="74"/>
  <c r="F684" i="74"/>
  <c r="J684" i="74" s="1"/>
  <c r="F680" i="74"/>
  <c r="J680" i="74" s="1"/>
  <c r="F664" i="74"/>
  <c r="J664" i="74" s="1"/>
  <c r="E652" i="74"/>
  <c r="F652" i="74"/>
  <c r="J652" i="74" s="1"/>
  <c r="F648" i="74"/>
  <c r="J648" i="74" s="1"/>
  <c r="F632" i="74"/>
  <c r="J632" i="74" s="1"/>
  <c r="F624" i="74"/>
  <c r="J624" i="74" s="1"/>
  <c r="E620" i="74"/>
  <c r="F620" i="74"/>
  <c r="J620" i="74" s="1"/>
  <c r="F616" i="74"/>
  <c r="J616" i="74" s="1"/>
  <c r="F600" i="74"/>
  <c r="J600" i="74" s="1"/>
  <c r="E588" i="74"/>
  <c r="F588" i="74"/>
  <c r="J588" i="74" s="1"/>
  <c r="F584" i="74"/>
  <c r="J584" i="74" s="1"/>
  <c r="F568" i="74"/>
  <c r="J568" i="74" s="1"/>
  <c r="F560" i="74"/>
  <c r="J560" i="74" s="1"/>
  <c r="E556" i="74"/>
  <c r="F556" i="74"/>
  <c r="J556" i="74" s="1"/>
  <c r="F552" i="74"/>
  <c r="J552" i="74" s="1"/>
  <c r="F544" i="74"/>
  <c r="J544" i="74" s="1"/>
  <c r="E544" i="74"/>
  <c r="F536" i="74"/>
  <c r="J536" i="74" s="1"/>
  <c r="E532" i="74"/>
  <c r="E524" i="74"/>
  <c r="F524" i="74"/>
  <c r="J524" i="74" s="1"/>
  <c r="F516" i="74"/>
  <c r="J516" i="74" s="1"/>
  <c r="F512" i="74"/>
  <c r="J512" i="74" s="1"/>
  <c r="E512" i="74"/>
  <c r="E508" i="74"/>
  <c r="F508" i="74"/>
  <c r="J508" i="74" s="1"/>
  <c r="F504" i="74"/>
  <c r="J504" i="74" s="1"/>
  <c r="F500" i="74"/>
  <c r="J500" i="74" s="1"/>
  <c r="E500" i="74"/>
  <c r="F496" i="74"/>
  <c r="J496" i="74" s="1"/>
  <c r="E492" i="74"/>
  <c r="H492" i="74"/>
  <c r="F492" i="74"/>
  <c r="J492" i="74" s="1"/>
  <c r="F488" i="74"/>
  <c r="J488" i="74" s="1"/>
  <c r="F484" i="74"/>
  <c r="J484" i="74" s="1"/>
  <c r="E476" i="74"/>
  <c r="H476" i="74"/>
  <c r="F476" i="74"/>
  <c r="J476" i="74" s="1"/>
  <c r="F468" i="74"/>
  <c r="J468" i="74" s="1"/>
  <c r="E468" i="74"/>
  <c r="E460" i="74"/>
  <c r="H460" i="74"/>
  <c r="F460" i="74"/>
  <c r="J460" i="74" s="1"/>
  <c r="F456" i="74"/>
  <c r="J456" i="74" s="1"/>
  <c r="F452" i="74"/>
  <c r="J452" i="74" s="1"/>
  <c r="E448" i="74"/>
  <c r="E444" i="74"/>
  <c r="H444" i="74"/>
  <c r="F444" i="74"/>
  <c r="J444" i="74" s="1"/>
  <c r="F436" i="74"/>
  <c r="J436" i="74" s="1"/>
  <c r="E436" i="74"/>
  <c r="F432" i="74"/>
  <c r="J432" i="74" s="1"/>
  <c r="E428" i="74"/>
  <c r="H428" i="74"/>
  <c r="F428" i="74"/>
  <c r="J428" i="74" s="1"/>
  <c r="F424" i="74"/>
  <c r="J424" i="74" s="1"/>
  <c r="F420" i="74"/>
  <c r="J420" i="74" s="1"/>
  <c r="E416" i="74"/>
  <c r="E412" i="74"/>
  <c r="H412" i="74"/>
  <c r="F412" i="74"/>
  <c r="J412" i="74" s="1"/>
  <c r="F408" i="74"/>
  <c r="J408" i="74" s="1"/>
  <c r="F404" i="74"/>
  <c r="J404" i="74" s="1"/>
  <c r="E404" i="74"/>
  <c r="F400" i="74"/>
  <c r="J400" i="74" s="1"/>
  <c r="E396" i="74"/>
  <c r="H396" i="74"/>
  <c r="F396" i="74"/>
  <c r="J396" i="74" s="1"/>
  <c r="F388" i="74"/>
  <c r="J388" i="74" s="1"/>
  <c r="E380" i="74"/>
  <c r="H380" i="74"/>
  <c r="F380" i="74"/>
  <c r="J380" i="74" s="1"/>
  <c r="F372" i="74"/>
  <c r="J372" i="74" s="1"/>
  <c r="E372" i="74"/>
  <c r="F368" i="74"/>
  <c r="J368" i="74" s="1"/>
  <c r="E364" i="74"/>
  <c r="H364" i="74"/>
  <c r="F364" i="74"/>
  <c r="J364" i="74" s="1"/>
  <c r="F360" i="74"/>
  <c r="J360" i="74" s="1"/>
  <c r="F356" i="74"/>
  <c r="J356" i="74" s="1"/>
  <c r="E352" i="74"/>
  <c r="E348" i="74"/>
  <c r="H348" i="74"/>
  <c r="F348" i="74"/>
  <c r="J348" i="74" s="1"/>
  <c r="F340" i="74"/>
  <c r="J340" i="74" s="1"/>
  <c r="E340" i="74"/>
  <c r="F336" i="74"/>
  <c r="J336" i="74" s="1"/>
  <c r="E332" i="74"/>
  <c r="H332" i="74"/>
  <c r="F332" i="74"/>
  <c r="J332" i="74" s="1"/>
  <c r="F324" i="74"/>
  <c r="J324" i="74" s="1"/>
  <c r="E320" i="74"/>
  <c r="E316" i="74"/>
  <c r="H316" i="74"/>
  <c r="F316" i="74"/>
  <c r="J316" i="74" s="1"/>
  <c r="F312" i="74"/>
  <c r="J312" i="74" s="1"/>
  <c r="F308" i="74"/>
  <c r="J308" i="74" s="1"/>
  <c r="E308" i="74"/>
  <c r="F304" i="74"/>
  <c r="J304" i="74" s="1"/>
  <c r="E300" i="74"/>
  <c r="H300" i="74"/>
  <c r="F300" i="74"/>
  <c r="J300" i="74" s="1"/>
  <c r="F296" i="74"/>
  <c r="J296" i="74" s="1"/>
  <c r="F292" i="74"/>
  <c r="J292" i="74" s="1"/>
  <c r="E288" i="74"/>
  <c r="E284" i="74"/>
  <c r="H284" i="74"/>
  <c r="F284" i="74"/>
  <c r="J284" i="74" s="1"/>
  <c r="F276" i="74"/>
  <c r="J276" i="74" s="1"/>
  <c r="E276" i="74"/>
  <c r="F272" i="74"/>
  <c r="J272" i="74" s="1"/>
  <c r="E268" i="74"/>
  <c r="H268" i="74"/>
  <c r="F268" i="74"/>
  <c r="J268" i="74" s="1"/>
  <c r="F260" i="74"/>
  <c r="J260" i="74" s="1"/>
  <c r="E256" i="74"/>
  <c r="E252" i="74"/>
  <c r="H252" i="74"/>
  <c r="F252" i="74"/>
  <c r="J252" i="74" s="1"/>
  <c r="F248" i="74"/>
  <c r="J248" i="74" s="1"/>
  <c r="F244" i="74"/>
  <c r="J244" i="74" s="1"/>
  <c r="E244" i="74"/>
  <c r="E236" i="74"/>
  <c r="H236" i="74"/>
  <c r="F236" i="74"/>
  <c r="J236" i="74" s="1"/>
  <c r="F232" i="74"/>
  <c r="J232" i="74" s="1"/>
  <c r="F228" i="74"/>
  <c r="J228" i="74" s="1"/>
  <c r="E224" i="74"/>
  <c r="E220" i="74"/>
  <c r="H220" i="74"/>
  <c r="F220" i="74"/>
  <c r="J220" i="74" s="1"/>
  <c r="F212" i="74"/>
  <c r="J212" i="74" s="1"/>
  <c r="E212" i="74"/>
  <c r="F208" i="74"/>
  <c r="J208" i="74" s="1"/>
  <c r="E204" i="74"/>
  <c r="H204" i="74"/>
  <c r="F204" i="74"/>
  <c r="J204" i="74" s="1"/>
  <c r="F200" i="74"/>
  <c r="J200" i="74" s="1"/>
  <c r="F196" i="74"/>
  <c r="J196" i="74" s="1"/>
  <c r="E192" i="74"/>
  <c r="E188" i="74"/>
  <c r="H188" i="74"/>
  <c r="F188" i="74"/>
  <c r="J188" i="74" s="1"/>
  <c r="F184" i="74"/>
  <c r="J184" i="74" s="1"/>
  <c r="F180" i="74"/>
  <c r="J180" i="74" s="1"/>
  <c r="E180" i="74"/>
  <c r="E172" i="74"/>
  <c r="H172" i="74"/>
  <c r="F172" i="74"/>
  <c r="J172" i="74" s="1"/>
  <c r="F168" i="74"/>
  <c r="J168" i="74" s="1"/>
  <c r="F164" i="74"/>
  <c r="J164" i="74" s="1"/>
  <c r="E160" i="74"/>
  <c r="E156" i="74"/>
  <c r="H156" i="74"/>
  <c r="F156" i="74"/>
  <c r="J156" i="74" s="1"/>
  <c r="F152" i="74"/>
  <c r="J152" i="74" s="1"/>
  <c r="F148" i="74"/>
  <c r="J148" i="74" s="1"/>
  <c r="E148" i="74"/>
  <c r="F144" i="74"/>
  <c r="J144" i="74" s="1"/>
  <c r="E140" i="74"/>
  <c r="H140" i="74"/>
  <c r="F140" i="74"/>
  <c r="J140" i="74" s="1"/>
  <c r="F136" i="74"/>
  <c r="J136" i="74" s="1"/>
  <c r="E128" i="74"/>
  <c r="E124" i="74"/>
  <c r="H124" i="74"/>
  <c r="F124" i="74"/>
  <c r="J124" i="74" s="1"/>
  <c r="F120" i="74"/>
  <c r="J120" i="74" s="1"/>
  <c r="F116" i="74"/>
  <c r="J116" i="74" s="1"/>
  <c r="E116" i="74"/>
  <c r="F112" i="74"/>
  <c r="J112" i="74" s="1"/>
  <c r="F108" i="74"/>
  <c r="J108" i="74" s="1"/>
  <c r="E108" i="74"/>
  <c r="H108" i="74"/>
  <c r="F104" i="74"/>
  <c r="J104" i="74" s="1"/>
  <c r="F100" i="74"/>
  <c r="J100" i="74" s="1"/>
  <c r="F96" i="74"/>
  <c r="J96" i="74" s="1"/>
  <c r="E96" i="74"/>
  <c r="F92" i="74"/>
  <c r="J92" i="74" s="1"/>
  <c r="E92" i="74"/>
  <c r="H92" i="74"/>
  <c r="F84" i="74"/>
  <c r="J84" i="74" s="1"/>
  <c r="E84" i="74"/>
  <c r="F80" i="74"/>
  <c r="J80" i="74" s="1"/>
  <c r="F76" i="74"/>
  <c r="J76" i="74" s="1"/>
  <c r="E76" i="74"/>
  <c r="H76" i="74"/>
  <c r="F72" i="74"/>
  <c r="J72" i="74" s="1"/>
  <c r="F68" i="74"/>
  <c r="J68" i="74" s="1"/>
  <c r="F64" i="74"/>
  <c r="J64" i="74" s="1"/>
  <c r="E64" i="74"/>
  <c r="F60" i="74"/>
  <c r="J60" i="74" s="1"/>
  <c r="E60" i="74"/>
  <c r="H60" i="74"/>
  <c r="F56" i="74"/>
  <c r="J56" i="74" s="1"/>
  <c r="F52" i="74"/>
  <c r="J52" i="74" s="1"/>
  <c r="E52" i="74"/>
  <c r="F48" i="74"/>
  <c r="J48" i="74" s="1"/>
  <c r="F44" i="74"/>
  <c r="J44" i="74" s="1"/>
  <c r="H44" i="74"/>
  <c r="E44" i="74"/>
  <c r="F36" i="74"/>
  <c r="J36" i="74" s="1"/>
  <c r="E36" i="74"/>
  <c r="F28" i="74"/>
  <c r="J28" i="74" s="1"/>
  <c r="H28" i="74"/>
  <c r="F24" i="74"/>
  <c r="J24" i="74" s="1"/>
  <c r="E24" i="74"/>
  <c r="F732" i="74"/>
  <c r="J732" i="74" s="1"/>
  <c r="F708" i="74"/>
  <c r="J708" i="74" s="1"/>
  <c r="F628" i="74"/>
  <c r="J628" i="74" s="1"/>
  <c r="F604" i="74"/>
  <c r="J604" i="74" s="1"/>
  <c r="F580" i="74"/>
  <c r="J580" i="74" s="1"/>
  <c r="E752" i="74"/>
  <c r="E740" i="74"/>
  <c r="E720" i="74"/>
  <c r="E688" i="74"/>
  <c r="E676" i="74"/>
  <c r="E656" i="74"/>
  <c r="E624" i="74"/>
  <c r="F660" i="74"/>
  <c r="J660" i="74" s="1"/>
  <c r="F636" i="74"/>
  <c r="J636" i="74" s="1"/>
  <c r="F532" i="74"/>
  <c r="J532" i="74" s="1"/>
  <c r="F480" i="74"/>
  <c r="J480" i="74" s="1"/>
  <c r="F416" i="74"/>
  <c r="J416" i="74" s="1"/>
  <c r="F352" i="74"/>
  <c r="J352" i="74" s="1"/>
  <c r="F288" i="74"/>
  <c r="J288" i="74" s="1"/>
  <c r="F224" i="74"/>
  <c r="J224" i="74" s="1"/>
  <c r="F160" i="74"/>
  <c r="J160" i="74" s="1"/>
  <c r="H14" i="74"/>
  <c r="H746" i="74"/>
  <c r="F746" i="74"/>
  <c r="J746" i="74" s="1"/>
  <c r="H734" i="74"/>
  <c r="F734" i="74"/>
  <c r="J734" i="74" s="1"/>
  <c r="H714" i="74"/>
  <c r="F714" i="74"/>
  <c r="J714" i="74" s="1"/>
  <c r="H702" i="74"/>
  <c r="F702" i="74"/>
  <c r="J702" i="74" s="1"/>
  <c r="H690" i="74"/>
  <c r="F690" i="74"/>
  <c r="J690" i="74" s="1"/>
  <c r="H678" i="74"/>
  <c r="F678" i="74"/>
  <c r="J678" i="74" s="1"/>
  <c r="H674" i="74"/>
  <c r="F674" i="74"/>
  <c r="J674" i="74" s="1"/>
  <c r="H666" i="74"/>
  <c r="F666" i="74"/>
  <c r="J666" i="74" s="1"/>
  <c r="H654" i="74"/>
  <c r="F654" i="74"/>
  <c r="J654" i="74" s="1"/>
  <c r="H642" i="74"/>
  <c r="F642" i="74"/>
  <c r="J642" i="74" s="1"/>
  <c r="H602" i="74"/>
  <c r="F602" i="74"/>
  <c r="J602" i="74" s="1"/>
  <c r="H590" i="74"/>
  <c r="F590" i="74"/>
  <c r="J590" i="74" s="1"/>
  <c r="H578" i="74"/>
  <c r="F578" i="74"/>
  <c r="J578" i="74" s="1"/>
  <c r="H566" i="74"/>
  <c r="F566" i="74"/>
  <c r="J566" i="74" s="1"/>
  <c r="H538" i="74"/>
  <c r="F538" i="74"/>
  <c r="J538" i="74" s="1"/>
  <c r="H526" i="74"/>
  <c r="F526" i="74"/>
  <c r="J526" i="74" s="1"/>
  <c r="H522" i="74"/>
  <c r="F522" i="74"/>
  <c r="J522" i="74" s="1"/>
  <c r="H514" i="74"/>
  <c r="F514" i="74"/>
  <c r="J514" i="74" s="1"/>
  <c r="H510" i="74"/>
  <c r="F510" i="74"/>
  <c r="J510" i="74" s="1"/>
  <c r="H498" i="74"/>
  <c r="F498" i="74"/>
  <c r="J498" i="74" s="1"/>
  <c r="H482" i="74"/>
  <c r="F482" i="74"/>
  <c r="J482" i="74" s="1"/>
  <c r="H470" i="74"/>
  <c r="F470" i="74"/>
  <c r="J470" i="74" s="1"/>
  <c r="H458" i="74"/>
  <c r="F458" i="74"/>
  <c r="J458" i="74" s="1"/>
  <c r="H446" i="74"/>
  <c r="F446" i="74"/>
  <c r="J446" i="74" s="1"/>
  <c r="H434" i="74"/>
  <c r="F434" i="74"/>
  <c r="J434" i="74" s="1"/>
  <c r="H422" i="74"/>
  <c r="F422" i="74"/>
  <c r="J422" i="74" s="1"/>
  <c r="H410" i="74"/>
  <c r="F410" i="74"/>
  <c r="J410" i="74" s="1"/>
  <c r="H398" i="74"/>
  <c r="F398" i="74"/>
  <c r="J398" i="74" s="1"/>
  <c r="H386" i="74"/>
  <c r="F386" i="74"/>
  <c r="J386" i="74" s="1"/>
  <c r="H378" i="74"/>
  <c r="F378" i="74"/>
  <c r="J378" i="74" s="1"/>
  <c r="H374" i="74"/>
  <c r="F374" i="74"/>
  <c r="J374" i="74" s="1"/>
  <c r="H362" i="74"/>
  <c r="F362" i="74"/>
  <c r="J362" i="74" s="1"/>
  <c r="H354" i="74"/>
  <c r="F354" i="74"/>
  <c r="J354" i="74" s="1"/>
  <c r="H342" i="74"/>
  <c r="F342" i="74"/>
  <c r="J342" i="74" s="1"/>
  <c r="H334" i="74"/>
  <c r="F334" i="74"/>
  <c r="J334" i="74" s="1"/>
  <c r="H330" i="74"/>
  <c r="F330" i="74"/>
  <c r="J330" i="74" s="1"/>
  <c r="H318" i="74"/>
  <c r="F318" i="74"/>
  <c r="J318" i="74" s="1"/>
  <c r="H306" i="74"/>
  <c r="F306" i="74"/>
  <c r="J306" i="74" s="1"/>
  <c r="H294" i="74"/>
  <c r="F294" i="74"/>
  <c r="J294" i="74" s="1"/>
  <c r="H282" i="74"/>
  <c r="F282" i="74"/>
  <c r="J282" i="74" s="1"/>
  <c r="H270" i="74"/>
  <c r="F270" i="74"/>
  <c r="J270" i="74" s="1"/>
  <c r="H258" i="74"/>
  <c r="F258" i="74"/>
  <c r="J258" i="74" s="1"/>
  <c r="H250" i="74"/>
  <c r="F250" i="74"/>
  <c r="J250" i="74" s="1"/>
  <c r="H238" i="74"/>
  <c r="F238" i="74"/>
  <c r="J238" i="74" s="1"/>
  <c r="H230" i="74"/>
  <c r="F230" i="74"/>
  <c r="J230" i="74" s="1"/>
  <c r="H226" i="74"/>
  <c r="F226" i="74"/>
  <c r="J226" i="74" s="1"/>
  <c r="H218" i="74"/>
  <c r="F218" i="74"/>
  <c r="J218" i="74" s="1"/>
  <c r="H214" i="74"/>
  <c r="F214" i="74"/>
  <c r="J214" i="74" s="1"/>
  <c r="H166" i="74"/>
  <c r="F166" i="74"/>
  <c r="J166" i="74" s="1"/>
  <c r="H154" i="74"/>
  <c r="F154" i="74"/>
  <c r="J154" i="74" s="1"/>
  <c r="H138" i="74"/>
  <c r="F138" i="74"/>
  <c r="J138" i="74" s="1"/>
  <c r="H126" i="74"/>
  <c r="F126" i="74"/>
  <c r="J126" i="74" s="1"/>
  <c r="H118" i="74"/>
  <c r="F118" i="74"/>
  <c r="J118" i="74" s="1"/>
  <c r="H114" i="74"/>
  <c r="F114" i="74"/>
  <c r="J114" i="74" s="1"/>
  <c r="H102" i="74"/>
  <c r="F102" i="74"/>
  <c r="J102" i="74" s="1"/>
  <c r="H94" i="74"/>
  <c r="F94" i="74"/>
  <c r="J94" i="74" s="1"/>
  <c r="H90" i="74"/>
  <c r="F90" i="74"/>
  <c r="J90" i="74" s="1"/>
  <c r="H78" i="74"/>
  <c r="F78" i="74"/>
  <c r="J78" i="74" s="1"/>
  <c r="H74" i="74"/>
  <c r="F74" i="74"/>
  <c r="J74" i="74" s="1"/>
  <c r="F753" i="74"/>
  <c r="J753" i="74" s="1"/>
  <c r="F737" i="74"/>
  <c r="J737" i="74" s="1"/>
  <c r="F721" i="74"/>
  <c r="J721" i="74" s="1"/>
  <c r="F705" i="74"/>
  <c r="J705" i="74" s="1"/>
  <c r="F689" i="74"/>
  <c r="J689" i="74" s="1"/>
  <c r="F673" i="74"/>
  <c r="J673" i="74" s="1"/>
  <c r="F657" i="74"/>
  <c r="J657" i="74" s="1"/>
  <c r="F641" i="74"/>
  <c r="J641" i="74" s="1"/>
  <c r="F625" i="74"/>
  <c r="J625" i="74" s="1"/>
  <c r="F609" i="74"/>
  <c r="J609" i="74" s="1"/>
  <c r="F593" i="74"/>
  <c r="J593" i="74" s="1"/>
  <c r="F577" i="74"/>
  <c r="J577" i="74" s="1"/>
  <c r="F561" i="74"/>
  <c r="J561" i="74" s="1"/>
  <c r="F545" i="74"/>
  <c r="J545" i="74" s="1"/>
  <c r="F529" i="74"/>
  <c r="J529" i="74" s="1"/>
  <c r="F749" i="74"/>
  <c r="J749" i="74" s="1"/>
  <c r="F733" i="74"/>
  <c r="J733" i="74" s="1"/>
  <c r="F717" i="74"/>
  <c r="J717" i="74" s="1"/>
  <c r="F701" i="74"/>
  <c r="J701" i="74" s="1"/>
  <c r="F685" i="74"/>
  <c r="J685" i="74" s="1"/>
  <c r="F669" i="74"/>
  <c r="J669" i="74" s="1"/>
  <c r="F653" i="74"/>
  <c r="J653" i="74" s="1"/>
  <c r="F637" i="74"/>
  <c r="J637" i="74" s="1"/>
  <c r="F621" i="74"/>
  <c r="J621" i="74" s="1"/>
  <c r="F605" i="74"/>
  <c r="J605" i="74" s="1"/>
  <c r="F589" i="74"/>
  <c r="J589" i="74" s="1"/>
  <c r="F573" i="74"/>
  <c r="J573" i="74" s="1"/>
  <c r="F557" i="74"/>
  <c r="J557" i="74" s="1"/>
  <c r="F541" i="74"/>
  <c r="J541" i="74" s="1"/>
  <c r="F517" i="74"/>
  <c r="J517" i="74" s="1"/>
  <c r="F509" i="74"/>
  <c r="J509" i="74" s="1"/>
  <c r="F505" i="74"/>
  <c r="J505" i="74" s="1"/>
  <c r="E497" i="74"/>
  <c r="F497" i="74"/>
  <c r="J497" i="74" s="1"/>
  <c r="E481" i="74"/>
  <c r="H481" i="74"/>
  <c r="F473" i="74"/>
  <c r="J473" i="74" s="1"/>
  <c r="E465" i="74"/>
  <c r="H465" i="74"/>
  <c r="F457" i="74"/>
  <c r="J457" i="74" s="1"/>
  <c r="F453" i="74"/>
  <c r="J453" i="74" s="1"/>
  <c r="E449" i="74"/>
  <c r="H449" i="74"/>
  <c r="F445" i="74"/>
  <c r="J445" i="74" s="1"/>
  <c r="F441" i="74"/>
  <c r="J441" i="74" s="1"/>
  <c r="E433" i="74"/>
  <c r="H433" i="74"/>
  <c r="F425" i="74"/>
  <c r="J425" i="74" s="1"/>
  <c r="E417" i="74"/>
  <c r="H417" i="74"/>
  <c r="F409" i="74"/>
  <c r="J409" i="74" s="1"/>
  <c r="E401" i="74"/>
  <c r="H401" i="74"/>
  <c r="F393" i="74"/>
  <c r="J393" i="74" s="1"/>
  <c r="F389" i="74"/>
  <c r="J389" i="74" s="1"/>
  <c r="E385" i="74"/>
  <c r="H385" i="74"/>
  <c r="F381" i="74"/>
  <c r="J381" i="74" s="1"/>
  <c r="F377" i="74"/>
  <c r="J377" i="74" s="1"/>
  <c r="E369" i="74"/>
  <c r="H369" i="74"/>
  <c r="F361" i="74"/>
  <c r="J361" i="74" s="1"/>
  <c r="E353" i="74"/>
  <c r="H353" i="74"/>
  <c r="F349" i="74"/>
  <c r="J349" i="74" s="1"/>
  <c r="F341" i="74"/>
  <c r="J341" i="74" s="1"/>
  <c r="E337" i="74"/>
  <c r="H337" i="74"/>
  <c r="F329" i="74"/>
  <c r="J329" i="74" s="1"/>
  <c r="E321" i="74"/>
  <c r="H321" i="74"/>
  <c r="F313" i="74"/>
  <c r="J313" i="74" s="1"/>
  <c r="E305" i="74"/>
  <c r="H305" i="74"/>
  <c r="E289" i="74"/>
  <c r="H289" i="74"/>
  <c r="F285" i="74"/>
  <c r="J285" i="74" s="1"/>
  <c r="F281" i="74"/>
  <c r="J281" i="74" s="1"/>
  <c r="F277" i="74"/>
  <c r="J277" i="74" s="1"/>
  <c r="E273" i="74"/>
  <c r="H273" i="74"/>
  <c r="F265" i="74"/>
  <c r="J265" i="74" s="1"/>
  <c r="E257" i="74"/>
  <c r="H257" i="74"/>
  <c r="F253" i="74"/>
  <c r="J253" i="74" s="1"/>
  <c r="F249" i="74"/>
  <c r="J249" i="74" s="1"/>
  <c r="E241" i="74"/>
  <c r="H241" i="74"/>
  <c r="F229" i="74"/>
  <c r="J229" i="74" s="1"/>
  <c r="E225" i="74"/>
  <c r="H225" i="74"/>
  <c r="F221" i="74"/>
  <c r="J221" i="74" s="1"/>
  <c r="F213" i="74"/>
  <c r="J213" i="74" s="1"/>
  <c r="E209" i="74"/>
  <c r="H209" i="74"/>
  <c r="F201" i="74"/>
  <c r="J201" i="74" s="1"/>
  <c r="E193" i="74"/>
  <c r="H193" i="74"/>
  <c r="F181" i="74"/>
  <c r="J181" i="74" s="1"/>
  <c r="E177" i="74"/>
  <c r="H177" i="74"/>
  <c r="F173" i="74"/>
  <c r="J173" i="74" s="1"/>
  <c r="F169" i="74"/>
  <c r="J169" i="74" s="1"/>
  <c r="E161" i="74"/>
  <c r="H161" i="74"/>
  <c r="F157" i="74"/>
  <c r="J157" i="74" s="1"/>
  <c r="F149" i="74"/>
  <c r="J149" i="74" s="1"/>
  <c r="E145" i="74"/>
  <c r="H145" i="74"/>
  <c r="F141" i="74"/>
  <c r="J141" i="74" s="1"/>
  <c r="F137" i="74"/>
  <c r="J137" i="74" s="1"/>
  <c r="F133" i="74"/>
  <c r="J133" i="74" s="1"/>
  <c r="E129" i="74"/>
  <c r="H129" i="74"/>
  <c r="E113" i="74"/>
  <c r="H113" i="74"/>
  <c r="F109" i="74"/>
  <c r="J109" i="74" s="1"/>
  <c r="E97" i="74"/>
  <c r="H97" i="74"/>
  <c r="F97" i="74"/>
  <c r="J97" i="74" s="1"/>
  <c r="F81" i="74"/>
  <c r="J81" i="74" s="1"/>
  <c r="E81" i="74"/>
  <c r="H81" i="74"/>
  <c r="F73" i="74"/>
  <c r="J73" i="74" s="1"/>
  <c r="E65" i="74"/>
  <c r="H65" i="74"/>
  <c r="F65" i="74"/>
  <c r="J65" i="74" s="1"/>
  <c r="F61" i="74"/>
  <c r="J61" i="74" s="1"/>
  <c r="F57" i="74"/>
  <c r="J57" i="74" s="1"/>
  <c r="E49" i="74"/>
  <c r="H49" i="74"/>
  <c r="F33" i="74"/>
  <c r="J33" i="74" s="1"/>
  <c r="H33" i="74"/>
  <c r="F25" i="74"/>
  <c r="J25" i="74" s="1"/>
  <c r="E25" i="74"/>
  <c r="F17" i="74"/>
  <c r="J17" i="74" s="1"/>
  <c r="H17" i="74"/>
  <c r="F481" i="74"/>
  <c r="J481" i="74" s="1"/>
  <c r="F449" i="74"/>
  <c r="J449" i="74" s="1"/>
  <c r="F417" i="74"/>
  <c r="J417" i="74" s="1"/>
  <c r="F385" i="74"/>
  <c r="J385" i="74" s="1"/>
  <c r="F353" i="74"/>
  <c r="J353" i="74" s="1"/>
  <c r="F321" i="74"/>
  <c r="J321" i="74" s="1"/>
  <c r="F289" i="74"/>
  <c r="J289" i="74" s="1"/>
  <c r="F257" i="74"/>
  <c r="J257" i="74" s="1"/>
  <c r="F225" i="74"/>
  <c r="J225" i="74" s="1"/>
  <c r="F193" i="74"/>
  <c r="J193" i="74" s="1"/>
  <c r="F161" i="74"/>
  <c r="J161" i="74" s="1"/>
  <c r="F129" i="74"/>
  <c r="J129" i="74" s="1"/>
  <c r="F39" i="74"/>
  <c r="J39" i="74" s="1"/>
  <c r="F23" i="74"/>
  <c r="J23" i="74" s="1"/>
  <c r="F14" i="74"/>
  <c r="J14" i="74" s="1"/>
  <c r="AI89" i="75"/>
  <c r="AI85" i="75"/>
  <c r="AJ90" i="75"/>
  <c r="AJ86" i="75"/>
  <c r="AK91" i="75"/>
  <c r="AK87" i="75"/>
  <c r="AI88" i="75"/>
  <c r="AJ89" i="75"/>
  <c r="AJ85" i="75"/>
  <c r="AK90" i="75"/>
  <c r="AK86" i="75"/>
  <c r="AI91" i="75"/>
  <c r="AI87" i="75"/>
  <c r="AJ88" i="75"/>
  <c r="AK89" i="75"/>
  <c r="AK85" i="75"/>
  <c r="AI90" i="75"/>
  <c r="AI86" i="75"/>
  <c r="AJ91" i="75"/>
  <c r="AJ87" i="75"/>
  <c r="AK88" i="75"/>
  <c r="AE487" i="75"/>
  <c r="AD487" i="75"/>
  <c r="AC487" i="75"/>
  <c r="AE486" i="75"/>
  <c r="AD486" i="75"/>
  <c r="AC486" i="75"/>
  <c r="E45" i="74"/>
  <c r="F45" i="74"/>
  <c r="J45" i="74" s="1"/>
  <c r="E750" i="74"/>
  <c r="E738" i="74"/>
  <c r="E726" i="74"/>
  <c r="E718" i="74"/>
  <c r="E706" i="74"/>
  <c r="E694" i="74"/>
  <c r="E686" i="74"/>
  <c r="E670" i="74"/>
  <c r="E662" i="74"/>
  <c r="E650" i="74"/>
  <c r="E638" i="74"/>
  <c r="E626" i="74"/>
  <c r="E614" i="74"/>
  <c r="E598" i="74"/>
  <c r="E586" i="74"/>
  <c r="E574" i="74"/>
  <c r="E562" i="74"/>
  <c r="E550" i="74"/>
  <c r="E542" i="74"/>
  <c r="E530" i="74"/>
  <c r="E518" i="74"/>
  <c r="E506" i="74"/>
  <c r="E494" i="74"/>
  <c r="E486" i="74"/>
  <c r="E474" i="74"/>
  <c r="E462" i="74"/>
  <c r="E450" i="74"/>
  <c r="E438" i="74"/>
  <c r="E426" i="74"/>
  <c r="E414" i="74"/>
  <c r="E402" i="74"/>
  <c r="E390" i="74"/>
  <c r="E382" i="74"/>
  <c r="E370" i="74"/>
  <c r="E358" i="74"/>
  <c r="E350" i="74"/>
  <c r="E338" i="74"/>
  <c r="E322" i="74"/>
  <c r="E310" i="74"/>
  <c r="E298" i="74"/>
  <c r="E286" i="74"/>
  <c r="E274" i="74"/>
  <c r="E266" i="74"/>
  <c r="E254" i="74"/>
  <c r="E246" i="74"/>
  <c r="E234" i="74"/>
  <c r="E222" i="74"/>
  <c r="E210" i="74"/>
  <c r="E198" i="74"/>
  <c r="E186" i="74"/>
  <c r="E174" i="74"/>
  <c r="E162" i="74"/>
  <c r="E150" i="74"/>
  <c r="E142" i="74"/>
  <c r="E134" i="74"/>
  <c r="E122" i="74"/>
  <c r="E110" i="74"/>
  <c r="E98" i="74"/>
  <c r="E86" i="74"/>
  <c r="E70" i="74"/>
  <c r="H70" i="74"/>
  <c r="E58" i="74"/>
  <c r="H58" i="74"/>
  <c r="E54" i="74"/>
  <c r="H54" i="74"/>
  <c r="E42" i="74"/>
  <c r="H42" i="74"/>
  <c r="E30" i="74"/>
  <c r="H30" i="74"/>
  <c r="E26" i="74"/>
  <c r="H26" i="74"/>
  <c r="H750" i="74"/>
  <c r="H738" i="74"/>
  <c r="H726" i="74"/>
  <c r="H662" i="74"/>
  <c r="H650" i="74"/>
  <c r="H638" i="74"/>
  <c r="H626" i="74"/>
  <c r="H614" i="74"/>
  <c r="H550" i="74"/>
  <c r="H486" i="74"/>
  <c r="H474" i="74"/>
  <c r="H462" i="74"/>
  <c r="H450" i="74"/>
  <c r="H438" i="74"/>
  <c r="H402" i="74"/>
  <c r="H322" i="74"/>
  <c r="H210" i="74"/>
  <c r="H198" i="74"/>
  <c r="H186" i="74"/>
  <c r="H174" i="74"/>
  <c r="H142" i="74"/>
  <c r="H98" i="74"/>
  <c r="H86" i="74"/>
  <c r="E742" i="74"/>
  <c r="E730" i="74"/>
  <c r="E722" i="74"/>
  <c r="E710" i="74"/>
  <c r="E698" i="74"/>
  <c r="E682" i="74"/>
  <c r="E674" i="74"/>
  <c r="E658" i="74"/>
  <c r="E646" i="74"/>
  <c r="E634" i="74"/>
  <c r="E622" i="74"/>
  <c r="E610" i="74"/>
  <c r="E602" i="74"/>
  <c r="E590" i="74"/>
  <c r="E578" i="74"/>
  <c r="E566" i="74"/>
  <c r="E554" i="74"/>
  <c r="E538" i="74"/>
  <c r="E526" i="74"/>
  <c r="E514" i="74"/>
  <c r="E502" i="74"/>
  <c r="E490" i="74"/>
  <c r="E478" i="74"/>
  <c r="E466" i="74"/>
  <c r="E454" i="74"/>
  <c r="E442" i="74"/>
  <c r="E430" i="74"/>
  <c r="E418" i="74"/>
  <c r="E406" i="74"/>
  <c r="E394" i="74"/>
  <c r="E386" i="74"/>
  <c r="E374" i="74"/>
  <c r="E362" i="74"/>
  <c r="E346" i="74"/>
  <c r="E334" i="74"/>
  <c r="E326" i="74"/>
  <c r="E314" i="74"/>
  <c r="E302" i="74"/>
  <c r="E290" i="74"/>
  <c r="E278" i="74"/>
  <c r="E262" i="74"/>
  <c r="E250" i="74"/>
  <c r="E242" i="74"/>
  <c r="E230" i="74"/>
  <c r="E214" i="74"/>
  <c r="E206" i="74"/>
  <c r="E194" i="74"/>
  <c r="E182" i="74"/>
  <c r="E170" i="74"/>
  <c r="E158" i="74"/>
  <c r="E146" i="74"/>
  <c r="E130" i="74"/>
  <c r="E118" i="74"/>
  <c r="E106" i="74"/>
  <c r="E94" i="74"/>
  <c r="E82" i="74"/>
  <c r="E74" i="74"/>
  <c r="E62" i="74"/>
  <c r="H62" i="74"/>
  <c r="E46" i="74"/>
  <c r="H46" i="74"/>
  <c r="E34" i="74"/>
  <c r="H34" i="74"/>
  <c r="E22" i="74"/>
  <c r="H22" i="74"/>
  <c r="H722" i="74"/>
  <c r="H710" i="74"/>
  <c r="H698" i="74"/>
  <c r="H686" i="74"/>
  <c r="H634" i="74"/>
  <c r="H622" i="74"/>
  <c r="H610" i="74"/>
  <c r="H598" i="74"/>
  <c r="H586" i="74"/>
  <c r="H574" i="74"/>
  <c r="H562" i="74"/>
  <c r="H554" i="74"/>
  <c r="H542" i="74"/>
  <c r="H530" i="74"/>
  <c r="H506" i="74"/>
  <c r="H494" i="74"/>
  <c r="H426" i="74"/>
  <c r="H414" i="74"/>
  <c r="H390" i="74"/>
  <c r="H370" i="74"/>
  <c r="H358" i="74"/>
  <c r="H346" i="74"/>
  <c r="H310" i="74"/>
  <c r="H302" i="74"/>
  <c r="H290" i="74"/>
  <c r="H278" i="74"/>
  <c r="H266" i="74"/>
  <c r="H254" i="74"/>
  <c r="H242" i="74"/>
  <c r="H206" i="74"/>
  <c r="H194" i="74"/>
  <c r="H182" i="74"/>
  <c r="H170" i="74"/>
  <c r="H158" i="74"/>
  <c r="H150" i="74"/>
  <c r="H134" i="74"/>
  <c r="H122" i="74"/>
  <c r="H82" i="74"/>
  <c r="E746" i="74"/>
  <c r="E734" i="74"/>
  <c r="E714" i="74"/>
  <c r="E702" i="74"/>
  <c r="E690" i="74"/>
  <c r="E678" i="74"/>
  <c r="E666" i="74"/>
  <c r="E654" i="74"/>
  <c r="E642" i="74"/>
  <c r="E630" i="74"/>
  <c r="E618" i="74"/>
  <c r="E606" i="74"/>
  <c r="E594" i="74"/>
  <c r="E582" i="74"/>
  <c r="E570" i="74"/>
  <c r="E558" i="74"/>
  <c r="E546" i="74"/>
  <c r="E534" i="74"/>
  <c r="E522" i="74"/>
  <c r="E510" i="74"/>
  <c r="E498" i="74"/>
  <c r="E482" i="74"/>
  <c r="E470" i="74"/>
  <c r="E458" i="74"/>
  <c r="E446" i="74"/>
  <c r="E434" i="74"/>
  <c r="E422" i="74"/>
  <c r="E410" i="74"/>
  <c r="E398" i="74"/>
  <c r="E378" i="74"/>
  <c r="E366" i="74"/>
  <c r="E354" i="74"/>
  <c r="E342" i="74"/>
  <c r="E330" i="74"/>
  <c r="E318" i="74"/>
  <c r="E306" i="74"/>
  <c r="E294" i="74"/>
  <c r="E282" i="74"/>
  <c r="E270" i="74"/>
  <c r="E258" i="74"/>
  <c r="E238" i="74"/>
  <c r="E226" i="74"/>
  <c r="E218" i="74"/>
  <c r="E202" i="74"/>
  <c r="E190" i="74"/>
  <c r="E178" i="74"/>
  <c r="E166" i="74"/>
  <c r="E154" i="74"/>
  <c r="E138" i="74"/>
  <c r="E126" i="74"/>
  <c r="E114" i="74"/>
  <c r="E102" i="74"/>
  <c r="E90" i="74"/>
  <c r="E78" i="74"/>
  <c r="E66" i="74"/>
  <c r="H66" i="74"/>
  <c r="E50" i="74"/>
  <c r="H50" i="74"/>
  <c r="E38" i="74"/>
  <c r="H38" i="74"/>
  <c r="E18" i="74"/>
  <c r="H18" i="74"/>
  <c r="H742" i="74"/>
  <c r="H730" i="74"/>
  <c r="H718" i="74"/>
  <c r="H706" i="74"/>
  <c r="H694" i="74"/>
  <c r="H682" i="74"/>
  <c r="H670" i="74"/>
  <c r="H658" i="74"/>
  <c r="H646" i="74"/>
  <c r="H630" i="74"/>
  <c r="H618" i="74"/>
  <c r="H606" i="74"/>
  <c r="H594" i="74"/>
  <c r="H582" i="74"/>
  <c r="H570" i="74"/>
  <c r="H558" i="74"/>
  <c r="H546" i="74"/>
  <c r="H534" i="74"/>
  <c r="H518" i="74"/>
  <c r="H502" i="74"/>
  <c r="H490" i="74"/>
  <c r="H478" i="74"/>
  <c r="H466" i="74"/>
  <c r="H454" i="74"/>
  <c r="H442" i="74"/>
  <c r="H430" i="74"/>
  <c r="H418" i="74"/>
  <c r="H406" i="74"/>
  <c r="H394" i="74"/>
  <c r="H382" i="74"/>
  <c r="H366" i="74"/>
  <c r="H350" i="74"/>
  <c r="H338" i="74"/>
  <c r="H326" i="74"/>
  <c r="H314" i="74"/>
  <c r="H298" i="74"/>
  <c r="H286" i="74"/>
  <c r="H274" i="74"/>
  <c r="H262" i="74"/>
  <c r="H246" i="74"/>
  <c r="H234" i="74"/>
  <c r="H222" i="74"/>
  <c r="H202" i="74"/>
  <c r="H190" i="74"/>
  <c r="H178" i="74"/>
  <c r="H162" i="74"/>
  <c r="H146" i="74"/>
  <c r="H130" i="74"/>
  <c r="H110" i="74"/>
  <c r="E35" i="78" l="1"/>
  <c r="P85" i="77" l="1"/>
  <c r="P86" i="77"/>
  <c r="E59" i="78"/>
  <c r="D743" i="75" l="1"/>
  <c r="D744" i="75"/>
  <c r="D745" i="75"/>
  <c r="D746" i="75"/>
  <c r="D747" i="75"/>
  <c r="D748" i="75"/>
  <c r="D749" i="75"/>
  <c r="D750" i="75"/>
  <c r="D751" i="75"/>
  <c r="D752" i="75"/>
  <c r="D753" i="75"/>
  <c r="D754" i="75"/>
  <c r="D755" i="75"/>
  <c r="D756" i="75"/>
  <c r="D757" i="75"/>
  <c r="D758" i="75"/>
  <c r="D759" i="75"/>
  <c r="D760" i="75"/>
  <c r="D744" i="77"/>
  <c r="D745" i="77"/>
  <c r="D746" i="77"/>
  <c r="D747" i="77"/>
  <c r="D748" i="77"/>
  <c r="D749" i="77"/>
  <c r="D750" i="77"/>
  <c r="D751" i="77"/>
  <c r="D752" i="77"/>
  <c r="D753" i="77"/>
  <c r="D754" i="77"/>
  <c r="D755" i="77"/>
  <c r="D756" i="77"/>
  <c r="D757" i="77"/>
  <c r="D758" i="77"/>
  <c r="D759" i="77"/>
  <c r="D760" i="77"/>
  <c r="D761" i="77"/>
  <c r="D742" i="77"/>
  <c r="D743" i="77"/>
  <c r="Q85" i="77"/>
  <c r="Q86" i="77"/>
  <c r="U107" i="77" l="1"/>
  <c r="U106" i="77"/>
  <c r="U109" i="75"/>
  <c r="U110" i="75"/>
  <c r="M85" i="75"/>
  <c r="M84" i="75"/>
  <c r="D4" i="75"/>
  <c r="D5" i="75"/>
  <c r="D6" i="75"/>
  <c r="D7" i="75"/>
  <c r="D8" i="75"/>
  <c r="D9" i="75"/>
  <c r="D10" i="75"/>
  <c r="D11" i="75"/>
  <c r="D12" i="75"/>
  <c r="D13" i="75"/>
  <c r="D14" i="75"/>
  <c r="D15" i="75"/>
  <c r="D16" i="75"/>
  <c r="D17" i="75"/>
  <c r="D18" i="75"/>
  <c r="D19" i="75"/>
  <c r="D20" i="75"/>
  <c r="D21" i="75"/>
  <c r="D22" i="75"/>
  <c r="D23" i="75"/>
  <c r="D24" i="75"/>
  <c r="D25" i="75"/>
  <c r="D26" i="75"/>
  <c r="D27" i="75"/>
  <c r="D28" i="75"/>
  <c r="D29" i="75"/>
  <c r="D30" i="75"/>
  <c r="D31" i="75"/>
  <c r="D32" i="75"/>
  <c r="D33" i="75"/>
  <c r="D34" i="75"/>
  <c r="I17" i="74" s="1"/>
  <c r="D35" i="75"/>
  <c r="D36" i="75"/>
  <c r="D37" i="75"/>
  <c r="D38" i="75"/>
  <c r="D39" i="75"/>
  <c r="D40" i="75"/>
  <c r="D41" i="75"/>
  <c r="D42" i="75"/>
  <c r="D43" i="75"/>
  <c r="D44" i="75"/>
  <c r="D45" i="75"/>
  <c r="D46" i="75"/>
  <c r="D47" i="75"/>
  <c r="D48" i="75"/>
  <c r="D49" i="75"/>
  <c r="D50" i="75"/>
  <c r="D51" i="75"/>
  <c r="D52" i="75"/>
  <c r="D53" i="75"/>
  <c r="D54" i="75"/>
  <c r="D55" i="75"/>
  <c r="D56" i="75"/>
  <c r="D57" i="75"/>
  <c r="D58" i="75"/>
  <c r="D59" i="75"/>
  <c r="D60" i="75"/>
  <c r="D61" i="75"/>
  <c r="D62" i="75"/>
  <c r="D63" i="75"/>
  <c r="D64" i="75"/>
  <c r="D65" i="75"/>
  <c r="D66" i="75"/>
  <c r="D67" i="75"/>
  <c r="D68" i="75"/>
  <c r="D69" i="75"/>
  <c r="D70" i="75"/>
  <c r="D71" i="75"/>
  <c r="D72" i="75"/>
  <c r="D73" i="75"/>
  <c r="D74" i="75"/>
  <c r="D75" i="75"/>
  <c r="D76" i="75"/>
  <c r="D77" i="75"/>
  <c r="D78" i="75"/>
  <c r="D79" i="75"/>
  <c r="D80" i="75"/>
  <c r="D81" i="75"/>
  <c r="D82" i="75"/>
  <c r="D83" i="75"/>
  <c r="I94" i="74" s="1"/>
  <c r="D84" i="75"/>
  <c r="I95" i="74" s="1"/>
  <c r="D85" i="75"/>
  <c r="I96" i="74" s="1"/>
  <c r="D86" i="75"/>
  <c r="I97" i="74" s="1"/>
  <c r="D87" i="75"/>
  <c r="I98" i="74" s="1"/>
  <c r="D88" i="75"/>
  <c r="I99" i="74" s="1"/>
  <c r="D89" i="75"/>
  <c r="D90" i="75"/>
  <c r="I101" i="74" s="1"/>
  <c r="D91" i="75"/>
  <c r="I102" i="74" s="1"/>
  <c r="D92" i="75"/>
  <c r="I103" i="74" s="1"/>
  <c r="D93" i="75"/>
  <c r="I104" i="74" s="1"/>
  <c r="D94" i="75"/>
  <c r="I105" i="74" s="1"/>
  <c r="D95" i="75"/>
  <c r="I106" i="74" s="1"/>
  <c r="D96" i="75"/>
  <c r="I107" i="74" s="1"/>
  <c r="D97" i="75"/>
  <c r="I108" i="74" s="1"/>
  <c r="D98" i="75"/>
  <c r="I109" i="74" s="1"/>
  <c r="D99" i="75"/>
  <c r="I110" i="74" s="1"/>
  <c r="D100" i="75"/>
  <c r="I111" i="74" s="1"/>
  <c r="D101" i="75"/>
  <c r="I112" i="74" s="1"/>
  <c r="D102" i="75"/>
  <c r="I113" i="74" s="1"/>
  <c r="D103" i="75"/>
  <c r="I114" i="74" s="1"/>
  <c r="D104" i="75"/>
  <c r="I115" i="74" s="1"/>
  <c r="D105" i="75"/>
  <c r="I116" i="74" s="1"/>
  <c r="D106" i="75"/>
  <c r="I117" i="74" s="1"/>
  <c r="D107" i="75"/>
  <c r="I118" i="74" s="1"/>
  <c r="D108" i="75"/>
  <c r="I119" i="74" s="1"/>
  <c r="D109" i="75"/>
  <c r="I120" i="74" s="1"/>
  <c r="D110" i="75"/>
  <c r="I121" i="74" s="1"/>
  <c r="D111" i="75"/>
  <c r="D112" i="75"/>
  <c r="I123" i="74" s="1"/>
  <c r="D113" i="75"/>
  <c r="D114" i="75"/>
  <c r="I125" i="74" s="1"/>
  <c r="D115" i="75"/>
  <c r="I126" i="74" s="1"/>
  <c r="D116" i="75"/>
  <c r="I127" i="74" s="1"/>
  <c r="D117" i="75"/>
  <c r="I128" i="74" s="1"/>
  <c r="D118" i="75"/>
  <c r="I129" i="74" s="1"/>
  <c r="D119" i="75"/>
  <c r="I130" i="74" s="1"/>
  <c r="D120" i="75"/>
  <c r="I131" i="74" s="1"/>
  <c r="D121" i="75"/>
  <c r="I132" i="74" s="1"/>
  <c r="D122" i="75"/>
  <c r="D123" i="75"/>
  <c r="I134" i="74" s="1"/>
  <c r="D124" i="75"/>
  <c r="D125" i="75"/>
  <c r="I136" i="74" s="1"/>
  <c r="D126" i="75"/>
  <c r="I137" i="74" s="1"/>
  <c r="D127" i="75"/>
  <c r="I138" i="74" s="1"/>
  <c r="D128" i="75"/>
  <c r="I139" i="74" s="1"/>
  <c r="D129" i="75"/>
  <c r="I140" i="74" s="1"/>
  <c r="D130" i="75"/>
  <c r="I141" i="74" s="1"/>
  <c r="D131" i="75"/>
  <c r="I142" i="74" s="1"/>
  <c r="D132" i="75"/>
  <c r="I143" i="74" s="1"/>
  <c r="D133" i="75"/>
  <c r="I144" i="74" s="1"/>
  <c r="D134" i="75"/>
  <c r="I145" i="74" s="1"/>
  <c r="D135" i="75"/>
  <c r="D136" i="75"/>
  <c r="I147" i="74" s="1"/>
  <c r="D137" i="75"/>
  <c r="I148" i="74" s="1"/>
  <c r="D138" i="75"/>
  <c r="I149" i="74" s="1"/>
  <c r="D139" i="75"/>
  <c r="I150" i="74" s="1"/>
  <c r="D140" i="75"/>
  <c r="I151" i="74" s="1"/>
  <c r="D141" i="75"/>
  <c r="I152" i="74" s="1"/>
  <c r="D142" i="75"/>
  <c r="I153" i="74" s="1"/>
  <c r="D143" i="75"/>
  <c r="I154" i="74" s="1"/>
  <c r="D144" i="75"/>
  <c r="I155" i="74" s="1"/>
  <c r="D145" i="75"/>
  <c r="I156" i="74" s="1"/>
  <c r="D146" i="75"/>
  <c r="I157" i="74" s="1"/>
  <c r="D147" i="75"/>
  <c r="I158" i="74" s="1"/>
  <c r="D148" i="75"/>
  <c r="I159" i="74" s="1"/>
  <c r="D149" i="75"/>
  <c r="I160" i="74" s="1"/>
  <c r="D150" i="75"/>
  <c r="I161" i="74" s="1"/>
  <c r="D151" i="75"/>
  <c r="I162" i="74" s="1"/>
  <c r="D152" i="75"/>
  <c r="I163" i="74" s="1"/>
  <c r="D153" i="75"/>
  <c r="I164" i="74" s="1"/>
  <c r="D154" i="75"/>
  <c r="I165" i="74" s="1"/>
  <c r="D155" i="75"/>
  <c r="I166" i="74" s="1"/>
  <c r="D156" i="75"/>
  <c r="I167" i="74" s="1"/>
  <c r="D157" i="75"/>
  <c r="I168" i="74" s="1"/>
  <c r="D158" i="75"/>
  <c r="I169" i="74" s="1"/>
  <c r="D159" i="75"/>
  <c r="I170" i="74" s="1"/>
  <c r="D160" i="75"/>
  <c r="I171" i="74" s="1"/>
  <c r="D161" i="75"/>
  <c r="I172" i="74" s="1"/>
  <c r="D162" i="75"/>
  <c r="I173" i="74" s="1"/>
  <c r="D163" i="75"/>
  <c r="I174" i="74" s="1"/>
  <c r="D164" i="75"/>
  <c r="I175" i="74" s="1"/>
  <c r="D165" i="75"/>
  <c r="I176" i="74" s="1"/>
  <c r="D166" i="75"/>
  <c r="I177" i="74" s="1"/>
  <c r="D167" i="75"/>
  <c r="I178" i="74" s="1"/>
  <c r="D168" i="75"/>
  <c r="I179" i="74" s="1"/>
  <c r="D169" i="75"/>
  <c r="I180" i="74" s="1"/>
  <c r="D170" i="75"/>
  <c r="I181" i="74" s="1"/>
  <c r="D171" i="75"/>
  <c r="I182" i="74" s="1"/>
  <c r="D172" i="75"/>
  <c r="I183" i="74" s="1"/>
  <c r="D173" i="75"/>
  <c r="I184" i="74" s="1"/>
  <c r="D174" i="75"/>
  <c r="I185" i="74" s="1"/>
  <c r="D175" i="75"/>
  <c r="I186" i="74" s="1"/>
  <c r="D176" i="75"/>
  <c r="I187" i="74" s="1"/>
  <c r="D177" i="75"/>
  <c r="I188" i="74" s="1"/>
  <c r="D178" i="75"/>
  <c r="I189" i="74" s="1"/>
  <c r="D179" i="75"/>
  <c r="I190" i="74" s="1"/>
  <c r="D180" i="75"/>
  <c r="I191" i="74" s="1"/>
  <c r="D181" i="75"/>
  <c r="I192" i="74" s="1"/>
  <c r="D182" i="75"/>
  <c r="I193" i="74" s="1"/>
  <c r="D183" i="75"/>
  <c r="I194" i="74" s="1"/>
  <c r="D184" i="75"/>
  <c r="I195" i="74" s="1"/>
  <c r="D185" i="75"/>
  <c r="I196" i="74" s="1"/>
  <c r="D186" i="75"/>
  <c r="I197" i="74" s="1"/>
  <c r="D187" i="75"/>
  <c r="I198" i="74" s="1"/>
  <c r="D188" i="75"/>
  <c r="I199" i="74" s="1"/>
  <c r="D189" i="75"/>
  <c r="I200" i="74" s="1"/>
  <c r="D190" i="75"/>
  <c r="I201" i="74" s="1"/>
  <c r="D191" i="75"/>
  <c r="I202" i="74" s="1"/>
  <c r="D192" i="75"/>
  <c r="I203" i="74" s="1"/>
  <c r="D193" i="75"/>
  <c r="I204" i="74" s="1"/>
  <c r="D194" i="75"/>
  <c r="I205" i="74" s="1"/>
  <c r="D195" i="75"/>
  <c r="I206" i="74" s="1"/>
  <c r="D196" i="75"/>
  <c r="I207" i="74" s="1"/>
  <c r="D197" i="75"/>
  <c r="I208" i="74" s="1"/>
  <c r="D198" i="75"/>
  <c r="I209" i="74" s="1"/>
  <c r="D199" i="75"/>
  <c r="I210" i="74" s="1"/>
  <c r="D200" i="75"/>
  <c r="I211" i="74" s="1"/>
  <c r="D201" i="75"/>
  <c r="I212" i="74" s="1"/>
  <c r="D202" i="75"/>
  <c r="I213" i="74" s="1"/>
  <c r="D203" i="75"/>
  <c r="I214" i="74" s="1"/>
  <c r="D204" i="75"/>
  <c r="I215" i="74" s="1"/>
  <c r="D205" i="75"/>
  <c r="I216" i="74" s="1"/>
  <c r="D206" i="75"/>
  <c r="I217" i="74" s="1"/>
  <c r="D207" i="75"/>
  <c r="I218" i="74" s="1"/>
  <c r="D208" i="75"/>
  <c r="I219" i="74" s="1"/>
  <c r="D209" i="75"/>
  <c r="I220" i="74" s="1"/>
  <c r="D210" i="75"/>
  <c r="I221" i="74" s="1"/>
  <c r="D211" i="75"/>
  <c r="I222" i="74" s="1"/>
  <c r="D212" i="75"/>
  <c r="I223" i="74" s="1"/>
  <c r="D213" i="75"/>
  <c r="I224" i="74" s="1"/>
  <c r="D214" i="75"/>
  <c r="I225" i="74" s="1"/>
  <c r="D215" i="75"/>
  <c r="I226" i="74" s="1"/>
  <c r="D216" i="75"/>
  <c r="I227" i="74" s="1"/>
  <c r="D217" i="75"/>
  <c r="I228" i="74" s="1"/>
  <c r="D218" i="75"/>
  <c r="I229" i="74" s="1"/>
  <c r="D219" i="75"/>
  <c r="I230" i="74" s="1"/>
  <c r="D220" i="75"/>
  <c r="I231" i="74" s="1"/>
  <c r="D221" i="75"/>
  <c r="I232" i="74" s="1"/>
  <c r="D222" i="75"/>
  <c r="I233" i="74" s="1"/>
  <c r="D223" i="75"/>
  <c r="I234" i="74" s="1"/>
  <c r="D224" i="75"/>
  <c r="I235" i="74" s="1"/>
  <c r="D225" i="75"/>
  <c r="I236" i="74" s="1"/>
  <c r="D226" i="75"/>
  <c r="I237" i="74" s="1"/>
  <c r="D227" i="75"/>
  <c r="I238" i="74" s="1"/>
  <c r="D228" i="75"/>
  <c r="I239" i="74" s="1"/>
  <c r="D229" i="75"/>
  <c r="I240" i="74" s="1"/>
  <c r="D230" i="75"/>
  <c r="I241" i="74" s="1"/>
  <c r="D231" i="75"/>
  <c r="I242" i="74" s="1"/>
  <c r="D232" i="75"/>
  <c r="I243" i="74" s="1"/>
  <c r="D233" i="75"/>
  <c r="I244" i="74" s="1"/>
  <c r="D234" i="75"/>
  <c r="I245" i="74" s="1"/>
  <c r="D235" i="75"/>
  <c r="I246" i="74" s="1"/>
  <c r="D236" i="75"/>
  <c r="I247" i="74" s="1"/>
  <c r="D237" i="75"/>
  <c r="I248" i="74" s="1"/>
  <c r="D238" i="75"/>
  <c r="I249" i="74" s="1"/>
  <c r="D239" i="75"/>
  <c r="I250" i="74" s="1"/>
  <c r="D240" i="75"/>
  <c r="I251" i="74" s="1"/>
  <c r="D241" i="75"/>
  <c r="I252" i="74" s="1"/>
  <c r="D242" i="75"/>
  <c r="I253" i="74" s="1"/>
  <c r="D243" i="75"/>
  <c r="I254" i="74" s="1"/>
  <c r="D244" i="75"/>
  <c r="I255" i="74" s="1"/>
  <c r="D245" i="75"/>
  <c r="I256" i="74" s="1"/>
  <c r="D246" i="75"/>
  <c r="I257" i="74" s="1"/>
  <c r="D247" i="75"/>
  <c r="D248" i="75"/>
  <c r="I259" i="74" s="1"/>
  <c r="D249" i="75"/>
  <c r="I260" i="74" s="1"/>
  <c r="D250" i="75"/>
  <c r="I261" i="74" s="1"/>
  <c r="D251" i="75"/>
  <c r="I262" i="74" s="1"/>
  <c r="D252" i="75"/>
  <c r="I263" i="74" s="1"/>
  <c r="D253" i="75"/>
  <c r="I264" i="74" s="1"/>
  <c r="D254" i="75"/>
  <c r="I265" i="74" s="1"/>
  <c r="D255" i="75"/>
  <c r="I266" i="74" s="1"/>
  <c r="D256" i="75"/>
  <c r="I267" i="74" s="1"/>
  <c r="D257" i="75"/>
  <c r="I268" i="74" s="1"/>
  <c r="D258" i="75"/>
  <c r="I269" i="74" s="1"/>
  <c r="D259" i="75"/>
  <c r="I270" i="74" s="1"/>
  <c r="D260" i="75"/>
  <c r="I271" i="74" s="1"/>
  <c r="D261" i="75"/>
  <c r="I272" i="74" s="1"/>
  <c r="D262" i="75"/>
  <c r="I273" i="74" s="1"/>
  <c r="D263" i="75"/>
  <c r="I274" i="74" s="1"/>
  <c r="D264" i="75"/>
  <c r="I275" i="74" s="1"/>
  <c r="D265" i="75"/>
  <c r="I276" i="74" s="1"/>
  <c r="D266" i="75"/>
  <c r="I277" i="74" s="1"/>
  <c r="D267" i="75"/>
  <c r="I278" i="74" s="1"/>
  <c r="D268" i="75"/>
  <c r="I279" i="74" s="1"/>
  <c r="D269" i="75"/>
  <c r="I280" i="74" s="1"/>
  <c r="D270" i="75"/>
  <c r="I281" i="74" s="1"/>
  <c r="D271" i="75"/>
  <c r="I282" i="74" s="1"/>
  <c r="D272" i="75"/>
  <c r="I283" i="74" s="1"/>
  <c r="D273" i="75"/>
  <c r="I284" i="74" s="1"/>
  <c r="D274" i="75"/>
  <c r="I285" i="74" s="1"/>
  <c r="D275" i="75"/>
  <c r="I286" i="74" s="1"/>
  <c r="D276" i="75"/>
  <c r="I287" i="74" s="1"/>
  <c r="D277" i="75"/>
  <c r="I288" i="74" s="1"/>
  <c r="D278" i="75"/>
  <c r="I289" i="74" s="1"/>
  <c r="D279" i="75"/>
  <c r="I290" i="74" s="1"/>
  <c r="D280" i="75"/>
  <c r="I291" i="74" s="1"/>
  <c r="D281" i="75"/>
  <c r="I292" i="74" s="1"/>
  <c r="D282" i="75"/>
  <c r="I293" i="74" s="1"/>
  <c r="D283" i="75"/>
  <c r="I294" i="74" s="1"/>
  <c r="D284" i="75"/>
  <c r="I295" i="74" s="1"/>
  <c r="D285" i="75"/>
  <c r="I296" i="74" s="1"/>
  <c r="D286" i="75"/>
  <c r="I297" i="74" s="1"/>
  <c r="D287" i="75"/>
  <c r="I298" i="74" s="1"/>
  <c r="D288" i="75"/>
  <c r="I299" i="74" s="1"/>
  <c r="D289" i="75"/>
  <c r="I300" i="74" s="1"/>
  <c r="D290" i="75"/>
  <c r="I301" i="74" s="1"/>
  <c r="D291" i="75"/>
  <c r="I302" i="74" s="1"/>
  <c r="D292" i="75"/>
  <c r="I303" i="74" s="1"/>
  <c r="D293" i="75"/>
  <c r="I304" i="74" s="1"/>
  <c r="D294" i="75"/>
  <c r="I305" i="74" s="1"/>
  <c r="D295" i="75"/>
  <c r="I306" i="74" s="1"/>
  <c r="D296" i="75"/>
  <c r="I307" i="74" s="1"/>
  <c r="D297" i="75"/>
  <c r="I308" i="74" s="1"/>
  <c r="D298" i="75"/>
  <c r="I309" i="74" s="1"/>
  <c r="D299" i="75"/>
  <c r="I310" i="74" s="1"/>
  <c r="D300" i="75"/>
  <c r="I311" i="74" s="1"/>
  <c r="D301" i="75"/>
  <c r="I312" i="74" s="1"/>
  <c r="D302" i="75"/>
  <c r="I313" i="74" s="1"/>
  <c r="D303" i="75"/>
  <c r="I314" i="74" s="1"/>
  <c r="D304" i="75"/>
  <c r="I315" i="74" s="1"/>
  <c r="D305" i="75"/>
  <c r="I316" i="74" s="1"/>
  <c r="D306" i="75"/>
  <c r="I317" i="74" s="1"/>
  <c r="D307" i="75"/>
  <c r="I318" i="74" s="1"/>
  <c r="D308" i="75"/>
  <c r="I319" i="74" s="1"/>
  <c r="D309" i="75"/>
  <c r="I320" i="74" s="1"/>
  <c r="D310" i="75"/>
  <c r="I321" i="74" s="1"/>
  <c r="D311" i="75"/>
  <c r="I322" i="74" s="1"/>
  <c r="D312" i="75"/>
  <c r="I323" i="74" s="1"/>
  <c r="D313" i="75"/>
  <c r="I324" i="74" s="1"/>
  <c r="D314" i="75"/>
  <c r="I325" i="74" s="1"/>
  <c r="D315" i="75"/>
  <c r="I326" i="74" s="1"/>
  <c r="D316" i="75"/>
  <c r="I327" i="74" s="1"/>
  <c r="D317" i="75"/>
  <c r="I328" i="74" s="1"/>
  <c r="D318" i="75"/>
  <c r="I329" i="74" s="1"/>
  <c r="D319" i="75"/>
  <c r="I330" i="74" s="1"/>
  <c r="D320" i="75"/>
  <c r="I331" i="74" s="1"/>
  <c r="D321" i="75"/>
  <c r="I332" i="74" s="1"/>
  <c r="D322" i="75"/>
  <c r="I333" i="74" s="1"/>
  <c r="D323" i="75"/>
  <c r="I334" i="74" s="1"/>
  <c r="D324" i="75"/>
  <c r="I335" i="74" s="1"/>
  <c r="D325" i="75"/>
  <c r="I336" i="74" s="1"/>
  <c r="D326" i="75"/>
  <c r="I337" i="74" s="1"/>
  <c r="D327" i="75"/>
  <c r="I338" i="74" s="1"/>
  <c r="D328" i="75"/>
  <c r="I339" i="74" s="1"/>
  <c r="D329" i="75"/>
  <c r="I340" i="74" s="1"/>
  <c r="D330" i="75"/>
  <c r="I341" i="74" s="1"/>
  <c r="D331" i="75"/>
  <c r="I342" i="74" s="1"/>
  <c r="D332" i="75"/>
  <c r="I343" i="74" s="1"/>
  <c r="D333" i="75"/>
  <c r="I344" i="74" s="1"/>
  <c r="D334" i="75"/>
  <c r="I345" i="74" s="1"/>
  <c r="D335" i="75"/>
  <c r="I346" i="74" s="1"/>
  <c r="D336" i="75"/>
  <c r="I347" i="74" s="1"/>
  <c r="D337" i="75"/>
  <c r="I348" i="74" s="1"/>
  <c r="D338" i="75"/>
  <c r="I349" i="74" s="1"/>
  <c r="D339" i="75"/>
  <c r="I350" i="74" s="1"/>
  <c r="D340" i="75"/>
  <c r="I351" i="74" s="1"/>
  <c r="D341" i="75"/>
  <c r="I352" i="74" s="1"/>
  <c r="D342" i="75"/>
  <c r="I353" i="74" s="1"/>
  <c r="D343" i="75"/>
  <c r="I354" i="74" s="1"/>
  <c r="D344" i="75"/>
  <c r="I355" i="74" s="1"/>
  <c r="D345" i="75"/>
  <c r="I356" i="74" s="1"/>
  <c r="D346" i="75"/>
  <c r="I357" i="74" s="1"/>
  <c r="D347" i="75"/>
  <c r="I358" i="74" s="1"/>
  <c r="D348" i="75"/>
  <c r="I359" i="74" s="1"/>
  <c r="D349" i="75"/>
  <c r="I360" i="74" s="1"/>
  <c r="D350" i="75"/>
  <c r="I361" i="74" s="1"/>
  <c r="D351" i="75"/>
  <c r="I362" i="74" s="1"/>
  <c r="D352" i="75"/>
  <c r="I363" i="74" s="1"/>
  <c r="D353" i="75"/>
  <c r="I364" i="74" s="1"/>
  <c r="D354" i="75"/>
  <c r="I365" i="74" s="1"/>
  <c r="D355" i="75"/>
  <c r="I366" i="74" s="1"/>
  <c r="D356" i="75"/>
  <c r="I367" i="74" s="1"/>
  <c r="D357" i="75"/>
  <c r="I368" i="74" s="1"/>
  <c r="D358" i="75"/>
  <c r="I369" i="74" s="1"/>
  <c r="D359" i="75"/>
  <c r="I370" i="74" s="1"/>
  <c r="D360" i="75"/>
  <c r="I371" i="74" s="1"/>
  <c r="D361" i="75"/>
  <c r="I372" i="74" s="1"/>
  <c r="D362" i="75"/>
  <c r="I373" i="74" s="1"/>
  <c r="D363" i="75"/>
  <c r="I374" i="74" s="1"/>
  <c r="D364" i="75"/>
  <c r="I375" i="74" s="1"/>
  <c r="D365" i="75"/>
  <c r="I376" i="74" s="1"/>
  <c r="D366" i="75"/>
  <c r="I377" i="74" s="1"/>
  <c r="D367" i="75"/>
  <c r="I378" i="74" s="1"/>
  <c r="D368" i="75"/>
  <c r="I379" i="74" s="1"/>
  <c r="D369" i="75"/>
  <c r="D370" i="75"/>
  <c r="I381" i="74" s="1"/>
  <c r="D371" i="75"/>
  <c r="I382" i="74" s="1"/>
  <c r="D372" i="75"/>
  <c r="I383" i="74" s="1"/>
  <c r="D373" i="75"/>
  <c r="D374" i="75"/>
  <c r="I385" i="74" s="1"/>
  <c r="D375" i="75"/>
  <c r="I386" i="74" s="1"/>
  <c r="D376" i="75"/>
  <c r="I387" i="74" s="1"/>
  <c r="D377" i="75"/>
  <c r="I388" i="74" s="1"/>
  <c r="D378" i="75"/>
  <c r="I389" i="74" s="1"/>
  <c r="D379" i="75"/>
  <c r="I390" i="74" s="1"/>
  <c r="D380" i="75"/>
  <c r="I391" i="74" s="1"/>
  <c r="D381" i="75"/>
  <c r="I392" i="74" s="1"/>
  <c r="D382" i="75"/>
  <c r="I393" i="74" s="1"/>
  <c r="D383" i="75"/>
  <c r="I394" i="74" s="1"/>
  <c r="D384" i="75"/>
  <c r="I395" i="74" s="1"/>
  <c r="D385" i="75"/>
  <c r="I396" i="74" s="1"/>
  <c r="D386" i="75"/>
  <c r="I397" i="74" s="1"/>
  <c r="D387" i="75"/>
  <c r="I398" i="74" s="1"/>
  <c r="D388" i="75"/>
  <c r="I399" i="74" s="1"/>
  <c r="D389" i="75"/>
  <c r="I400" i="74" s="1"/>
  <c r="D390" i="75"/>
  <c r="I401" i="74" s="1"/>
  <c r="D391" i="75"/>
  <c r="I402" i="74" s="1"/>
  <c r="D392" i="75"/>
  <c r="I403" i="74" s="1"/>
  <c r="D393" i="75"/>
  <c r="I404" i="74" s="1"/>
  <c r="D394" i="75"/>
  <c r="I405" i="74" s="1"/>
  <c r="D395" i="75"/>
  <c r="I406" i="74" s="1"/>
  <c r="D396" i="75"/>
  <c r="I407" i="74" s="1"/>
  <c r="D397" i="75"/>
  <c r="I408" i="74" s="1"/>
  <c r="D398" i="75"/>
  <c r="I409" i="74" s="1"/>
  <c r="D399" i="75"/>
  <c r="I410" i="74" s="1"/>
  <c r="D400" i="75"/>
  <c r="I411" i="74" s="1"/>
  <c r="D401" i="75"/>
  <c r="I412" i="74" s="1"/>
  <c r="D402" i="75"/>
  <c r="I413" i="74" s="1"/>
  <c r="D403" i="75"/>
  <c r="I414" i="74" s="1"/>
  <c r="D404" i="75"/>
  <c r="I415" i="74" s="1"/>
  <c r="D405" i="75"/>
  <c r="I416" i="74" s="1"/>
  <c r="D406" i="75"/>
  <c r="I417" i="74" s="1"/>
  <c r="D407" i="75"/>
  <c r="I418" i="74" s="1"/>
  <c r="D408" i="75"/>
  <c r="D409" i="75"/>
  <c r="I420" i="74" s="1"/>
  <c r="D410" i="75"/>
  <c r="I421" i="74" s="1"/>
  <c r="D411" i="75"/>
  <c r="I422" i="74" s="1"/>
  <c r="D412" i="75"/>
  <c r="I423" i="74" s="1"/>
  <c r="D413" i="75"/>
  <c r="I424" i="74" s="1"/>
  <c r="D414" i="75"/>
  <c r="I425" i="74" s="1"/>
  <c r="I426" i="74"/>
  <c r="I427" i="74"/>
  <c r="D417" i="75"/>
  <c r="D418" i="75"/>
  <c r="I429" i="74" s="1"/>
  <c r="D419" i="75"/>
  <c r="I430" i="74" s="1"/>
  <c r="D420" i="75"/>
  <c r="I431" i="74" s="1"/>
  <c r="D421" i="75"/>
  <c r="I432" i="74" s="1"/>
  <c r="D422" i="75"/>
  <c r="I433" i="74" s="1"/>
  <c r="D423" i="75"/>
  <c r="U68" i="75" s="1"/>
  <c r="D424" i="75"/>
  <c r="D425" i="75"/>
  <c r="I436" i="74" s="1"/>
  <c r="D426" i="75"/>
  <c r="I437" i="74" s="1"/>
  <c r="D427" i="75"/>
  <c r="I438" i="74" s="1"/>
  <c r="D428" i="75"/>
  <c r="I439" i="74" s="1"/>
  <c r="D429" i="75"/>
  <c r="I440" i="74" s="1"/>
  <c r="D430" i="75"/>
  <c r="I441" i="74" s="1"/>
  <c r="D431" i="75"/>
  <c r="I442" i="74" s="1"/>
  <c r="D432" i="75"/>
  <c r="I443" i="74" s="1"/>
  <c r="D433" i="75"/>
  <c r="I444" i="74" s="1"/>
  <c r="D434" i="75"/>
  <c r="I445" i="74" s="1"/>
  <c r="D435" i="75"/>
  <c r="I446" i="74" s="1"/>
  <c r="D436" i="75"/>
  <c r="I447" i="74" s="1"/>
  <c r="D437" i="75"/>
  <c r="I448" i="74" s="1"/>
  <c r="D438" i="75"/>
  <c r="I449" i="74" s="1"/>
  <c r="D439" i="75"/>
  <c r="I450" i="74" s="1"/>
  <c r="D440" i="75"/>
  <c r="I451" i="74" s="1"/>
  <c r="D441" i="75"/>
  <c r="I452" i="74" s="1"/>
  <c r="D442" i="75"/>
  <c r="I453" i="74" s="1"/>
  <c r="D443" i="75"/>
  <c r="I454" i="74" s="1"/>
  <c r="D444" i="75"/>
  <c r="I455" i="74" s="1"/>
  <c r="D445" i="75"/>
  <c r="I456" i="74" s="1"/>
  <c r="D446" i="75"/>
  <c r="I457" i="74" s="1"/>
  <c r="D447" i="75"/>
  <c r="I458" i="74" s="1"/>
  <c r="D448" i="75"/>
  <c r="I459" i="74" s="1"/>
  <c r="D449" i="75"/>
  <c r="I460" i="74" s="1"/>
  <c r="D450" i="75"/>
  <c r="I461" i="74" s="1"/>
  <c r="D451" i="75"/>
  <c r="I462" i="74" s="1"/>
  <c r="D452" i="75"/>
  <c r="I463" i="74" s="1"/>
  <c r="D453" i="75"/>
  <c r="I464" i="74" s="1"/>
  <c r="D454" i="75"/>
  <c r="I465" i="74" s="1"/>
  <c r="D455" i="75"/>
  <c r="I466" i="74" s="1"/>
  <c r="D456" i="75"/>
  <c r="I467" i="74" s="1"/>
  <c r="D457" i="75"/>
  <c r="I468" i="74" s="1"/>
  <c r="D458" i="75"/>
  <c r="I469" i="74" s="1"/>
  <c r="D459" i="75"/>
  <c r="I470" i="74" s="1"/>
  <c r="D460" i="75"/>
  <c r="I471" i="74" s="1"/>
  <c r="D461" i="75"/>
  <c r="I472" i="74" s="1"/>
  <c r="D462" i="75"/>
  <c r="I473" i="74" s="1"/>
  <c r="D463" i="75"/>
  <c r="I474" i="74" s="1"/>
  <c r="D464" i="75"/>
  <c r="I475" i="74" s="1"/>
  <c r="D465" i="75"/>
  <c r="I476" i="74" s="1"/>
  <c r="D466" i="75"/>
  <c r="I477" i="74" s="1"/>
  <c r="D467" i="75"/>
  <c r="I478" i="74" s="1"/>
  <c r="D468" i="75"/>
  <c r="I479" i="74" s="1"/>
  <c r="D469" i="75"/>
  <c r="I480" i="74" s="1"/>
  <c r="D470" i="75"/>
  <c r="I481" i="74" s="1"/>
  <c r="D471" i="75"/>
  <c r="I482" i="74" s="1"/>
  <c r="D472" i="75"/>
  <c r="I483" i="74" s="1"/>
  <c r="D473" i="75"/>
  <c r="I484" i="74" s="1"/>
  <c r="D474" i="75"/>
  <c r="I485" i="74" s="1"/>
  <c r="D475" i="75"/>
  <c r="I486" i="74" s="1"/>
  <c r="D476" i="75"/>
  <c r="I487" i="74" s="1"/>
  <c r="D477" i="75"/>
  <c r="I488" i="74" s="1"/>
  <c r="D478" i="75"/>
  <c r="I489" i="74" s="1"/>
  <c r="D479" i="75"/>
  <c r="I490" i="74" s="1"/>
  <c r="D480" i="75"/>
  <c r="I491" i="74" s="1"/>
  <c r="D481" i="75"/>
  <c r="I492" i="74" s="1"/>
  <c r="D482" i="75"/>
  <c r="I493" i="74" s="1"/>
  <c r="D483" i="75"/>
  <c r="I494" i="74" s="1"/>
  <c r="D484" i="75"/>
  <c r="I495" i="74" s="1"/>
  <c r="D485" i="75"/>
  <c r="I496" i="74" s="1"/>
  <c r="D486" i="75"/>
  <c r="I497" i="74" s="1"/>
  <c r="D487" i="75"/>
  <c r="I498" i="74" s="1"/>
  <c r="D488" i="75"/>
  <c r="I499" i="74" s="1"/>
  <c r="D489" i="75"/>
  <c r="I500" i="74" s="1"/>
  <c r="D490" i="75"/>
  <c r="I501" i="74" s="1"/>
  <c r="D491" i="75"/>
  <c r="I502" i="74" s="1"/>
  <c r="D492" i="75"/>
  <c r="I503" i="74" s="1"/>
  <c r="D493" i="75"/>
  <c r="I504" i="74" s="1"/>
  <c r="D494" i="75"/>
  <c r="I505" i="74" s="1"/>
  <c r="D495" i="75"/>
  <c r="I506" i="74" s="1"/>
  <c r="D496" i="75"/>
  <c r="I507" i="74" s="1"/>
  <c r="D497" i="75"/>
  <c r="I508" i="74" s="1"/>
  <c r="D498" i="75"/>
  <c r="I509" i="74" s="1"/>
  <c r="D499" i="75"/>
  <c r="I510" i="74" s="1"/>
  <c r="D500" i="75"/>
  <c r="I511" i="74" s="1"/>
  <c r="D501" i="75"/>
  <c r="I512" i="74" s="1"/>
  <c r="D502" i="75"/>
  <c r="I513" i="74" s="1"/>
  <c r="D503" i="75"/>
  <c r="I514" i="74" s="1"/>
  <c r="D504" i="75"/>
  <c r="I515" i="74" s="1"/>
  <c r="D505" i="75"/>
  <c r="I516" i="74" s="1"/>
  <c r="D506" i="75"/>
  <c r="I517" i="74" s="1"/>
  <c r="D507" i="75"/>
  <c r="I518" i="74" s="1"/>
  <c r="D508" i="75"/>
  <c r="I519" i="74" s="1"/>
  <c r="D509" i="75"/>
  <c r="I520" i="74" s="1"/>
  <c r="D510" i="75"/>
  <c r="I521" i="74" s="1"/>
  <c r="D511" i="75"/>
  <c r="I522" i="74" s="1"/>
  <c r="D512" i="75"/>
  <c r="I523" i="74" s="1"/>
  <c r="D513" i="75"/>
  <c r="I524" i="74" s="1"/>
  <c r="D514" i="75"/>
  <c r="I525" i="74" s="1"/>
  <c r="D515" i="75"/>
  <c r="I526" i="74" s="1"/>
  <c r="D516" i="75"/>
  <c r="I527" i="74" s="1"/>
  <c r="D517" i="75"/>
  <c r="I528" i="74" s="1"/>
  <c r="D518" i="75"/>
  <c r="I529" i="74" s="1"/>
  <c r="D519" i="75"/>
  <c r="I530" i="74" s="1"/>
  <c r="D520" i="75"/>
  <c r="I531" i="74" s="1"/>
  <c r="D521" i="75"/>
  <c r="I532" i="74" s="1"/>
  <c r="D522" i="75"/>
  <c r="I533" i="74" s="1"/>
  <c r="D523" i="75"/>
  <c r="I534" i="74" s="1"/>
  <c r="D524" i="75"/>
  <c r="I535" i="74" s="1"/>
  <c r="D525" i="75"/>
  <c r="I536" i="74" s="1"/>
  <c r="D526" i="75"/>
  <c r="I537" i="74" s="1"/>
  <c r="D527" i="75"/>
  <c r="I538" i="74" s="1"/>
  <c r="D528" i="75"/>
  <c r="I539" i="74" s="1"/>
  <c r="D529" i="75"/>
  <c r="I540" i="74" s="1"/>
  <c r="D530" i="75"/>
  <c r="I541" i="74" s="1"/>
  <c r="D531" i="75"/>
  <c r="I542" i="74" s="1"/>
  <c r="D532" i="75"/>
  <c r="I543" i="74" s="1"/>
  <c r="D533" i="75"/>
  <c r="I544" i="74" s="1"/>
  <c r="D534" i="75"/>
  <c r="I545" i="74" s="1"/>
  <c r="D535" i="75"/>
  <c r="I546" i="74" s="1"/>
  <c r="D536" i="75"/>
  <c r="I547" i="74" s="1"/>
  <c r="D537" i="75"/>
  <c r="I548" i="74" s="1"/>
  <c r="D538" i="75"/>
  <c r="I549" i="74" s="1"/>
  <c r="D539" i="75"/>
  <c r="I550" i="74" s="1"/>
  <c r="D540" i="75"/>
  <c r="I551" i="74" s="1"/>
  <c r="D541" i="75"/>
  <c r="I552" i="74" s="1"/>
  <c r="D542" i="75"/>
  <c r="I553" i="74" s="1"/>
  <c r="D543" i="75"/>
  <c r="I554" i="74" s="1"/>
  <c r="D544" i="75"/>
  <c r="I555" i="74" s="1"/>
  <c r="D545" i="75"/>
  <c r="I556" i="74" s="1"/>
  <c r="D546" i="75"/>
  <c r="I557" i="74" s="1"/>
  <c r="D547" i="75"/>
  <c r="I558" i="74" s="1"/>
  <c r="D548" i="75"/>
  <c r="I559" i="74" s="1"/>
  <c r="D549" i="75"/>
  <c r="I560" i="74" s="1"/>
  <c r="D550" i="75"/>
  <c r="I561" i="74" s="1"/>
  <c r="D551" i="75"/>
  <c r="D552" i="75"/>
  <c r="D553" i="75"/>
  <c r="I564" i="74" s="1"/>
  <c r="D554" i="75"/>
  <c r="I565" i="74" s="1"/>
  <c r="D555" i="75"/>
  <c r="I566" i="74" s="1"/>
  <c r="D556" i="75"/>
  <c r="I567" i="74" s="1"/>
  <c r="D557" i="75"/>
  <c r="I568" i="74" s="1"/>
  <c r="D558" i="75"/>
  <c r="I569" i="74" s="1"/>
  <c r="D559" i="75"/>
  <c r="I570" i="74" s="1"/>
  <c r="D560" i="75"/>
  <c r="I571" i="74" s="1"/>
  <c r="D561" i="75"/>
  <c r="I572" i="74" s="1"/>
  <c r="D562" i="75"/>
  <c r="I573" i="74" s="1"/>
  <c r="D563" i="75"/>
  <c r="I574" i="74" s="1"/>
  <c r="D564" i="75"/>
  <c r="I575" i="74" s="1"/>
  <c r="D565" i="75"/>
  <c r="I576" i="74" s="1"/>
  <c r="D566" i="75"/>
  <c r="I577" i="74" s="1"/>
  <c r="D567" i="75"/>
  <c r="I578" i="74" s="1"/>
  <c r="D568" i="75"/>
  <c r="I579" i="74" s="1"/>
  <c r="D569" i="75"/>
  <c r="I580" i="74" s="1"/>
  <c r="D570" i="75"/>
  <c r="D571" i="75"/>
  <c r="I582" i="74" s="1"/>
  <c r="D572" i="75"/>
  <c r="I583" i="74" s="1"/>
  <c r="D573" i="75"/>
  <c r="I584" i="74" s="1"/>
  <c r="D574" i="75"/>
  <c r="I585" i="74" s="1"/>
  <c r="D575" i="75"/>
  <c r="I586" i="74" s="1"/>
  <c r="D576" i="75"/>
  <c r="I587" i="74" s="1"/>
  <c r="D577" i="75"/>
  <c r="I588" i="74" s="1"/>
  <c r="D578" i="75"/>
  <c r="I589" i="74" s="1"/>
  <c r="D579" i="75"/>
  <c r="D580" i="75"/>
  <c r="I591" i="74" s="1"/>
  <c r="D581" i="75"/>
  <c r="I592" i="74" s="1"/>
  <c r="D582" i="75"/>
  <c r="I593" i="74" s="1"/>
  <c r="D583" i="75"/>
  <c r="I594" i="74" s="1"/>
  <c r="D584" i="75"/>
  <c r="I595" i="74" s="1"/>
  <c r="D585" i="75"/>
  <c r="I596" i="74" s="1"/>
  <c r="D586" i="75"/>
  <c r="I597" i="74" s="1"/>
  <c r="D587" i="75"/>
  <c r="I598" i="74" s="1"/>
  <c r="D588" i="75"/>
  <c r="I599" i="74" s="1"/>
  <c r="D589" i="75"/>
  <c r="I600" i="74" s="1"/>
  <c r="D590" i="75"/>
  <c r="I601" i="74" s="1"/>
  <c r="D591" i="75"/>
  <c r="I602" i="74" s="1"/>
  <c r="D592" i="75"/>
  <c r="D593" i="75"/>
  <c r="I604" i="74" s="1"/>
  <c r="D594" i="75"/>
  <c r="I605" i="74" s="1"/>
  <c r="D595" i="75"/>
  <c r="I606" i="74" s="1"/>
  <c r="D596" i="75"/>
  <c r="I607" i="74" s="1"/>
  <c r="D597" i="75"/>
  <c r="I608" i="74" s="1"/>
  <c r="D598" i="75"/>
  <c r="I609" i="74" s="1"/>
  <c r="D599" i="75"/>
  <c r="I610" i="74" s="1"/>
  <c r="D600" i="75"/>
  <c r="I611" i="74" s="1"/>
  <c r="D601" i="75"/>
  <c r="I612" i="74" s="1"/>
  <c r="D602" i="75"/>
  <c r="I613" i="74" s="1"/>
  <c r="D603" i="75"/>
  <c r="I614" i="74" s="1"/>
  <c r="D604" i="75"/>
  <c r="I615" i="74" s="1"/>
  <c r="D605" i="75"/>
  <c r="I616" i="74" s="1"/>
  <c r="D606" i="75"/>
  <c r="I617" i="74" s="1"/>
  <c r="D607" i="75"/>
  <c r="I618" i="74" s="1"/>
  <c r="D608" i="75"/>
  <c r="I619" i="74" s="1"/>
  <c r="D609" i="75"/>
  <c r="I620" i="74" s="1"/>
  <c r="D610" i="75"/>
  <c r="I621" i="74" s="1"/>
  <c r="D611" i="75"/>
  <c r="I622" i="74" s="1"/>
  <c r="D612" i="75"/>
  <c r="I623" i="74" s="1"/>
  <c r="D613" i="75"/>
  <c r="I624" i="74" s="1"/>
  <c r="D614" i="75"/>
  <c r="I625" i="74" s="1"/>
  <c r="D615" i="75"/>
  <c r="I626" i="74" s="1"/>
  <c r="D616" i="75"/>
  <c r="I627" i="74" s="1"/>
  <c r="D617" i="75"/>
  <c r="I628" i="74" s="1"/>
  <c r="D618" i="75"/>
  <c r="I629" i="74" s="1"/>
  <c r="D619" i="75"/>
  <c r="I630" i="74" s="1"/>
  <c r="D620" i="75"/>
  <c r="I631" i="74" s="1"/>
  <c r="D621" i="75"/>
  <c r="I632" i="74" s="1"/>
  <c r="D622" i="75"/>
  <c r="I633" i="74" s="1"/>
  <c r="D623" i="75"/>
  <c r="I634" i="74" s="1"/>
  <c r="D624" i="75"/>
  <c r="I635" i="74" s="1"/>
  <c r="D625" i="75"/>
  <c r="I636" i="74" s="1"/>
  <c r="D626" i="75"/>
  <c r="I637" i="74" s="1"/>
  <c r="D627" i="75"/>
  <c r="I638" i="74" s="1"/>
  <c r="D628" i="75"/>
  <c r="I639" i="74" s="1"/>
  <c r="D629" i="75"/>
  <c r="I640" i="74" s="1"/>
  <c r="D630" i="75"/>
  <c r="I641" i="74" s="1"/>
  <c r="D631" i="75"/>
  <c r="I642" i="74" s="1"/>
  <c r="D632" i="75"/>
  <c r="I643" i="74" s="1"/>
  <c r="D633" i="75"/>
  <c r="I644" i="74" s="1"/>
  <c r="D634" i="75"/>
  <c r="I645" i="74" s="1"/>
  <c r="D635" i="75"/>
  <c r="I646" i="74" s="1"/>
  <c r="D636" i="75"/>
  <c r="I647" i="74" s="1"/>
  <c r="D637" i="75"/>
  <c r="I648" i="74" s="1"/>
  <c r="D638" i="75"/>
  <c r="I649" i="74" s="1"/>
  <c r="D639" i="75"/>
  <c r="I650" i="74" s="1"/>
  <c r="D640" i="75"/>
  <c r="I651" i="74" s="1"/>
  <c r="D641" i="75"/>
  <c r="I652" i="74" s="1"/>
  <c r="D642" i="75"/>
  <c r="I653" i="74" s="1"/>
  <c r="D643" i="75"/>
  <c r="I654" i="74" s="1"/>
  <c r="D644" i="75"/>
  <c r="I655" i="74" s="1"/>
  <c r="D645" i="75"/>
  <c r="I656" i="74" s="1"/>
  <c r="D646" i="75"/>
  <c r="I657" i="74" s="1"/>
  <c r="D647" i="75"/>
  <c r="I658" i="74" s="1"/>
  <c r="D648" i="75"/>
  <c r="I659" i="74" s="1"/>
  <c r="D649" i="75"/>
  <c r="I660" i="74" s="1"/>
  <c r="D650" i="75"/>
  <c r="I661" i="74" s="1"/>
  <c r="D651" i="75"/>
  <c r="D652" i="75"/>
  <c r="D653" i="75"/>
  <c r="I664" i="74" s="1"/>
  <c r="D654" i="75"/>
  <c r="I665" i="74" s="1"/>
  <c r="D655" i="75"/>
  <c r="D656" i="75"/>
  <c r="I667" i="74" s="1"/>
  <c r="D657" i="75"/>
  <c r="I668" i="74" s="1"/>
  <c r="D658" i="75"/>
  <c r="I669" i="74" s="1"/>
  <c r="D659" i="75"/>
  <c r="I670" i="74" s="1"/>
  <c r="D660" i="75"/>
  <c r="I671" i="74" s="1"/>
  <c r="D661" i="75"/>
  <c r="I672" i="74" s="1"/>
  <c r="D662" i="75"/>
  <c r="I673" i="74" s="1"/>
  <c r="D663" i="75"/>
  <c r="I674" i="74" s="1"/>
  <c r="D664" i="75"/>
  <c r="I675" i="74" s="1"/>
  <c r="D665" i="75"/>
  <c r="I676" i="74" s="1"/>
  <c r="D666" i="75"/>
  <c r="I677" i="74" s="1"/>
  <c r="D667" i="75"/>
  <c r="I678" i="74" s="1"/>
  <c r="D668" i="75"/>
  <c r="D669" i="75"/>
  <c r="I680" i="74" s="1"/>
  <c r="D670" i="75"/>
  <c r="I681" i="74" s="1"/>
  <c r="D671" i="75"/>
  <c r="I682" i="74" s="1"/>
  <c r="D672" i="75"/>
  <c r="I683" i="74" s="1"/>
  <c r="D673" i="75"/>
  <c r="I684" i="74" s="1"/>
  <c r="D674" i="75"/>
  <c r="I685" i="74" s="1"/>
  <c r="D675" i="75"/>
  <c r="I686" i="74" s="1"/>
  <c r="D676" i="75"/>
  <c r="I687" i="74" s="1"/>
  <c r="D677" i="75"/>
  <c r="I688" i="74" s="1"/>
  <c r="D678" i="75"/>
  <c r="I689" i="74" s="1"/>
  <c r="D679" i="75"/>
  <c r="I690" i="74" s="1"/>
  <c r="D680" i="75"/>
  <c r="I691" i="74" s="1"/>
  <c r="D681" i="75"/>
  <c r="I692" i="74" s="1"/>
  <c r="D682" i="75"/>
  <c r="I693" i="74" s="1"/>
  <c r="D683" i="75"/>
  <c r="I694" i="74" s="1"/>
  <c r="D684" i="75"/>
  <c r="I695" i="74" s="1"/>
  <c r="D685" i="75"/>
  <c r="I696" i="74" s="1"/>
  <c r="D686" i="75"/>
  <c r="I697" i="74" s="1"/>
  <c r="D687" i="75"/>
  <c r="I698" i="74" s="1"/>
  <c r="D688" i="75"/>
  <c r="I699" i="74" s="1"/>
  <c r="D689" i="75"/>
  <c r="I700" i="74" s="1"/>
  <c r="D690" i="75"/>
  <c r="I701" i="74" s="1"/>
  <c r="D691" i="75"/>
  <c r="I702" i="74" s="1"/>
  <c r="D692" i="75"/>
  <c r="I703" i="74" s="1"/>
  <c r="D693" i="75"/>
  <c r="I704" i="74" s="1"/>
  <c r="D694" i="75"/>
  <c r="I705" i="74" s="1"/>
  <c r="D695" i="75"/>
  <c r="I706" i="74" s="1"/>
  <c r="D696" i="75"/>
  <c r="I707" i="74" s="1"/>
  <c r="D697" i="75"/>
  <c r="I708" i="74" s="1"/>
  <c r="D698" i="75"/>
  <c r="I709" i="74" s="1"/>
  <c r="D699" i="75"/>
  <c r="I710" i="74" s="1"/>
  <c r="D700" i="75"/>
  <c r="I711" i="74" s="1"/>
  <c r="D701" i="75"/>
  <c r="I712" i="74" s="1"/>
  <c r="D702" i="75"/>
  <c r="I713" i="74" s="1"/>
  <c r="D703" i="75"/>
  <c r="I714" i="74" s="1"/>
  <c r="D704" i="75"/>
  <c r="I715" i="74" s="1"/>
  <c r="D705" i="75"/>
  <c r="I716" i="74" s="1"/>
  <c r="D706" i="75"/>
  <c r="I717" i="74" s="1"/>
  <c r="D707" i="75"/>
  <c r="I718" i="74" s="1"/>
  <c r="D708" i="75"/>
  <c r="I719" i="74" s="1"/>
  <c r="D709" i="75"/>
  <c r="I720" i="74" s="1"/>
  <c r="D710" i="75"/>
  <c r="I721" i="74" s="1"/>
  <c r="D711" i="75"/>
  <c r="I722" i="74" s="1"/>
  <c r="D712" i="75"/>
  <c r="I723" i="74" s="1"/>
  <c r="D713" i="75"/>
  <c r="I724" i="74" s="1"/>
  <c r="D714" i="75"/>
  <c r="I725" i="74" s="1"/>
  <c r="D715" i="75"/>
  <c r="I726" i="74" s="1"/>
  <c r="D716" i="75"/>
  <c r="I727" i="74" s="1"/>
  <c r="D717" i="75"/>
  <c r="I728" i="74" s="1"/>
  <c r="D718" i="75"/>
  <c r="I729" i="74" s="1"/>
  <c r="D719" i="75"/>
  <c r="I730" i="74" s="1"/>
  <c r="D720" i="75"/>
  <c r="I731" i="74" s="1"/>
  <c r="D721" i="75"/>
  <c r="I732" i="74" s="1"/>
  <c r="D722" i="75"/>
  <c r="I733" i="74" s="1"/>
  <c r="D723" i="75"/>
  <c r="I734" i="74" s="1"/>
  <c r="D724" i="75"/>
  <c r="I735" i="74" s="1"/>
  <c r="D725" i="75"/>
  <c r="I736" i="74" s="1"/>
  <c r="D726" i="75"/>
  <c r="I737" i="74" s="1"/>
  <c r="D727" i="75"/>
  <c r="I738" i="74" s="1"/>
  <c r="D728" i="75"/>
  <c r="I739" i="74" s="1"/>
  <c r="D729" i="75"/>
  <c r="I740" i="74" s="1"/>
  <c r="D730" i="75"/>
  <c r="I741" i="74" s="1"/>
  <c r="D731" i="75"/>
  <c r="I742" i="74" s="1"/>
  <c r="D732" i="75"/>
  <c r="I743" i="74" s="1"/>
  <c r="D733" i="75"/>
  <c r="I744" i="74" s="1"/>
  <c r="D734" i="75"/>
  <c r="I745" i="74" s="1"/>
  <c r="D735" i="75"/>
  <c r="I746" i="74" s="1"/>
  <c r="D736" i="75"/>
  <c r="D737" i="75"/>
  <c r="I748" i="74" s="1"/>
  <c r="D738" i="75"/>
  <c r="I749" i="74" s="1"/>
  <c r="D739" i="75"/>
  <c r="I750" i="74" s="1"/>
  <c r="D740" i="75"/>
  <c r="I751" i="74" s="1"/>
  <c r="D741" i="75"/>
  <c r="I752" i="74" s="1"/>
  <c r="D742" i="75"/>
  <c r="I753" i="74" s="1"/>
  <c r="D3" i="75"/>
  <c r="M3" i="75" l="1"/>
  <c r="W110" i="75"/>
  <c r="Y110" i="75"/>
  <c r="X110" i="75"/>
  <c r="I93" i="74"/>
  <c r="I92" i="74"/>
  <c r="I91" i="74"/>
  <c r="I90" i="74"/>
  <c r="I89" i="74"/>
  <c r="I88" i="74"/>
  <c r="I84" i="74"/>
  <c r="I85" i="74"/>
  <c r="I83" i="74"/>
  <c r="I80" i="74"/>
  <c r="I82" i="74"/>
  <c r="I81" i="74"/>
  <c r="I79" i="74"/>
  <c r="I76" i="74"/>
  <c r="I77" i="74"/>
  <c r="I75" i="74"/>
  <c r="I74" i="74"/>
  <c r="I73" i="74"/>
  <c r="I72" i="74"/>
  <c r="I70" i="74"/>
  <c r="I69" i="74"/>
  <c r="I68" i="74"/>
  <c r="I67" i="74"/>
  <c r="I66" i="74"/>
  <c r="I65" i="74"/>
  <c r="I64" i="74"/>
  <c r="I63" i="74"/>
  <c r="I62" i="74"/>
  <c r="I61" i="74"/>
  <c r="I59" i="74"/>
  <c r="I58" i="74"/>
  <c r="I57" i="74"/>
  <c r="I56" i="74"/>
  <c r="I44" i="74"/>
  <c r="I55" i="74"/>
  <c r="I54" i="74"/>
  <c r="I53" i="74"/>
  <c r="I52" i="74"/>
  <c r="I51" i="74"/>
  <c r="I50" i="74"/>
  <c r="I49" i="74"/>
  <c r="I48" i="74"/>
  <c r="I47" i="74"/>
  <c r="I662" i="74"/>
  <c r="I663" i="74"/>
  <c r="X68" i="75"/>
  <c r="W68" i="75"/>
  <c r="Y68" i="75"/>
  <c r="U67" i="75"/>
  <c r="W67" i="75" s="1"/>
  <c r="I434" i="74"/>
  <c r="M43" i="75"/>
  <c r="I428" i="74"/>
  <c r="M42" i="75"/>
  <c r="I679" i="74"/>
  <c r="U100" i="75"/>
  <c r="I435" i="74"/>
  <c r="M44" i="75"/>
  <c r="I21" i="74"/>
  <c r="I384" i="74"/>
  <c r="I22" i="74"/>
  <c r="I380" i="74"/>
  <c r="I28" i="74"/>
  <c r="I124" i="74"/>
  <c r="I45" i="74"/>
  <c r="I100" i="74"/>
  <c r="M6" i="75"/>
  <c r="O6" i="75" s="1"/>
  <c r="G62" i="78" s="1"/>
  <c r="I60" i="74"/>
  <c r="I33" i="74"/>
  <c r="U98" i="75"/>
  <c r="I666" i="74"/>
  <c r="I40" i="74"/>
  <c r="I581" i="74"/>
  <c r="I39" i="74"/>
  <c r="I133" i="74"/>
  <c r="I30" i="74"/>
  <c r="I747" i="74"/>
  <c r="I41" i="74"/>
  <c r="I603" i="74"/>
  <c r="I42" i="74"/>
  <c r="I563" i="74"/>
  <c r="I23" i="74"/>
  <c r="I419" i="74"/>
  <c r="I38" i="74"/>
  <c r="I135" i="74"/>
  <c r="I31" i="74"/>
  <c r="I87" i="74"/>
  <c r="I34" i="74"/>
  <c r="I71" i="74"/>
  <c r="I35" i="74"/>
  <c r="I25" i="74"/>
  <c r="M65" i="75"/>
  <c r="O65" i="75" s="1"/>
  <c r="G122" i="78" s="1"/>
  <c r="I590" i="74"/>
  <c r="I43" i="74"/>
  <c r="I562" i="74"/>
  <c r="I36" i="74"/>
  <c r="I258" i="74"/>
  <c r="I20" i="74"/>
  <c r="I146" i="74"/>
  <c r="I37" i="74"/>
  <c r="I122" i="74"/>
  <c r="I32" i="74"/>
  <c r="I86" i="74"/>
  <c r="I24" i="74"/>
  <c r="I78" i="74"/>
  <c r="M5" i="75"/>
  <c r="I29" i="74"/>
  <c r="I15" i="74"/>
  <c r="U81" i="75"/>
  <c r="I14" i="74"/>
  <c r="I46" i="74"/>
  <c r="U85" i="75"/>
  <c r="U59" i="75"/>
  <c r="U48" i="75"/>
  <c r="U41" i="75"/>
  <c r="U35" i="75"/>
  <c r="U104" i="75"/>
  <c r="U99" i="75"/>
  <c r="U58" i="75"/>
  <c r="M59" i="75"/>
  <c r="O59" i="75" s="1"/>
  <c r="G116" i="78" s="1"/>
  <c r="U84" i="75"/>
  <c r="U83" i="75"/>
  <c r="U78" i="75"/>
  <c r="U76" i="75"/>
  <c r="U73" i="75"/>
  <c r="U69" i="75"/>
  <c r="U60" i="75"/>
  <c r="U55" i="75"/>
  <c r="U54" i="75"/>
  <c r="U46" i="75"/>
  <c r="U42" i="75"/>
  <c r="U38" i="75"/>
  <c r="U36" i="75"/>
  <c r="U33" i="75"/>
  <c r="U106" i="75"/>
  <c r="U31" i="75"/>
  <c r="W31" i="75" s="1"/>
  <c r="U29" i="75"/>
  <c r="U89" i="75"/>
  <c r="U28" i="75"/>
  <c r="W28" i="75" s="1"/>
  <c r="U103" i="75"/>
  <c r="U92" i="75"/>
  <c r="U91" i="75"/>
  <c r="U90" i="75"/>
  <c r="U87" i="75"/>
  <c r="U82" i="75"/>
  <c r="U80" i="75"/>
  <c r="M52" i="75"/>
  <c r="O52" i="75" s="1"/>
  <c r="G109" i="78" s="1"/>
  <c r="U77" i="75"/>
  <c r="U75" i="75"/>
  <c r="U53" i="75"/>
  <c r="U52" i="75"/>
  <c r="U49" i="75"/>
  <c r="W49" i="75" s="1"/>
  <c r="U37" i="75"/>
  <c r="U32" i="75"/>
  <c r="U30" i="75"/>
  <c r="U105" i="75"/>
  <c r="U72" i="75"/>
  <c r="W72" i="75" s="1"/>
  <c r="U71" i="75"/>
  <c r="U64" i="75"/>
  <c r="U39" i="75"/>
  <c r="U108" i="75"/>
  <c r="W108" i="75" s="1"/>
  <c r="U101" i="75"/>
  <c r="U96" i="75"/>
  <c r="U93" i="75"/>
  <c r="U107" i="75"/>
  <c r="M77" i="75"/>
  <c r="U102" i="75"/>
  <c r="U97" i="75"/>
  <c r="U95" i="75"/>
  <c r="U94" i="75"/>
  <c r="U88" i="75"/>
  <c r="U86" i="75"/>
  <c r="U79" i="75"/>
  <c r="U74" i="75"/>
  <c r="U70" i="75"/>
  <c r="U66" i="75"/>
  <c r="U65" i="75"/>
  <c r="U63" i="75"/>
  <c r="U62" i="75"/>
  <c r="U61" i="75"/>
  <c r="U57" i="75"/>
  <c r="U56" i="75"/>
  <c r="U51" i="75"/>
  <c r="U50" i="75"/>
  <c r="U47" i="75"/>
  <c r="U45" i="75"/>
  <c r="U44" i="75"/>
  <c r="U43" i="75"/>
  <c r="U40" i="75"/>
  <c r="U34" i="75"/>
  <c r="I19" i="74"/>
  <c r="I18" i="74"/>
  <c r="I27" i="74"/>
  <c r="I26" i="74"/>
  <c r="I16" i="74"/>
  <c r="O84" i="75"/>
  <c r="G141" i="78" s="1"/>
  <c r="O85" i="75"/>
  <c r="G142" i="78" s="1"/>
  <c r="M53" i="75"/>
  <c r="M48" i="75"/>
  <c r="O48" i="75" s="1"/>
  <c r="G104" i="78" s="1"/>
  <c r="M35" i="75"/>
  <c r="O35" i="75" s="1"/>
  <c r="G97" i="78" s="1"/>
  <c r="M78" i="75"/>
  <c r="O78" i="75" s="1"/>
  <c r="G136" i="78" s="1"/>
  <c r="M73" i="75"/>
  <c r="M62" i="75"/>
  <c r="M24" i="75"/>
  <c r="O24" i="75" s="1"/>
  <c r="G85" i="78" s="1"/>
  <c r="M28" i="75"/>
  <c r="O28" i="75" s="1"/>
  <c r="G84" i="78" s="1"/>
  <c r="M27" i="75"/>
  <c r="O27" i="75" s="1"/>
  <c r="G92" i="78" s="1"/>
  <c r="M72" i="75"/>
  <c r="O72" i="75" s="1"/>
  <c r="G131" i="78" s="1"/>
  <c r="M69" i="75"/>
  <c r="O69" i="75" s="1"/>
  <c r="G123" i="78" s="1"/>
  <c r="M63" i="75"/>
  <c r="O63" i="75" s="1"/>
  <c r="G121" i="78" s="1"/>
  <c r="M61" i="75"/>
  <c r="O61" i="75" s="1"/>
  <c r="G120" i="78" s="1"/>
  <c r="M54" i="75"/>
  <c r="O54" i="75" s="1"/>
  <c r="G112" i="78" s="1"/>
  <c r="M49" i="75"/>
  <c r="O49" i="75" s="1"/>
  <c r="G106" i="78" s="1"/>
  <c r="M45" i="75"/>
  <c r="O45" i="75" s="1"/>
  <c r="G107" i="78" s="1"/>
  <c r="M41" i="75"/>
  <c r="O41" i="75" s="1"/>
  <c r="G98" i="78" s="1"/>
  <c r="M40" i="75"/>
  <c r="O40" i="75" s="1"/>
  <c r="G100" i="78" s="1"/>
  <c r="M38" i="75"/>
  <c r="O38" i="75" s="1"/>
  <c r="G94" i="78" s="1"/>
  <c r="M37" i="75"/>
  <c r="O37" i="75" s="1"/>
  <c r="G81" i="78" s="1"/>
  <c r="M36" i="75"/>
  <c r="O36" i="75" s="1"/>
  <c r="G96" i="78" s="1"/>
  <c r="M32" i="75"/>
  <c r="O32" i="75" s="1"/>
  <c r="G90" i="78" s="1"/>
  <c r="M31" i="75"/>
  <c r="O31" i="75" s="1"/>
  <c r="G82" i="78" s="1"/>
  <c r="M26" i="75"/>
  <c r="O26" i="75" s="1"/>
  <c r="G89" i="78" s="1"/>
  <c r="M25" i="75"/>
  <c r="O25" i="75" s="1"/>
  <c r="G86" i="78" s="1"/>
  <c r="M22" i="75"/>
  <c r="M20" i="75"/>
  <c r="O20" i="75" s="1"/>
  <c r="G78" i="78" s="1"/>
  <c r="M19" i="75"/>
  <c r="O19" i="75" s="1"/>
  <c r="G80" i="78" s="1"/>
  <c r="M18" i="75"/>
  <c r="O18" i="75" s="1"/>
  <c r="M15" i="75"/>
  <c r="O15" i="75" s="1"/>
  <c r="G71" i="78" s="1"/>
  <c r="M9" i="75"/>
  <c r="O9" i="75" s="1"/>
  <c r="G68" i="78" s="1"/>
  <c r="M67" i="75"/>
  <c r="O67" i="75" s="1"/>
  <c r="G125" i="78" s="1"/>
  <c r="M66" i="75"/>
  <c r="O66" i="75" s="1"/>
  <c r="G124" i="78" s="1"/>
  <c r="M57" i="75"/>
  <c r="M55" i="75"/>
  <c r="O55" i="75" s="1"/>
  <c r="G115" i="78" s="1"/>
  <c r="M50" i="75"/>
  <c r="M12" i="75"/>
  <c r="M7" i="75"/>
  <c r="O5" i="75"/>
  <c r="G65" i="78" s="1"/>
  <c r="M82" i="75"/>
  <c r="M70" i="75"/>
  <c r="M79" i="75"/>
  <c r="M74" i="75"/>
  <c r="M60" i="75"/>
  <c r="M56" i="75"/>
  <c r="O56" i="75" s="1"/>
  <c r="G114" i="78" s="1"/>
  <c r="M47" i="75"/>
  <c r="O47" i="75" s="1"/>
  <c r="G103" i="78" s="1"/>
  <c r="M46" i="75"/>
  <c r="O46" i="75" s="1"/>
  <c r="G105" i="78" s="1"/>
  <c r="M39" i="75"/>
  <c r="M34" i="75"/>
  <c r="O34" i="75" s="1"/>
  <c r="G83" i="78" s="1"/>
  <c r="M33" i="75"/>
  <c r="O33" i="75" s="1"/>
  <c r="G87" i="78" s="1"/>
  <c r="M23" i="75"/>
  <c r="O23" i="75" s="1"/>
  <c r="G93" i="78" s="1"/>
  <c r="M16" i="75"/>
  <c r="O16" i="75" s="1"/>
  <c r="G75" i="78" s="1"/>
  <c r="M14" i="75"/>
  <c r="O14" i="75" s="1"/>
  <c r="G79" i="78" s="1"/>
  <c r="M10" i="75"/>
  <c r="O10" i="75" s="1"/>
  <c r="G69" i="78" s="1"/>
  <c r="M4" i="75"/>
  <c r="M81" i="75"/>
  <c r="O81" i="75" s="1"/>
  <c r="G140" i="78" s="1"/>
  <c r="M80" i="75"/>
  <c r="O80" i="75" s="1"/>
  <c r="G138" i="78" s="1"/>
  <c r="M83" i="75"/>
  <c r="O83" i="75" s="1"/>
  <c r="G144" i="78" s="1"/>
  <c r="M76" i="75"/>
  <c r="O76" i="75" s="1"/>
  <c r="G134" i="78" s="1"/>
  <c r="M75" i="75"/>
  <c r="O75" i="75" s="1"/>
  <c r="G133" i="78" s="1"/>
  <c r="M71" i="75"/>
  <c r="O71" i="75" s="1"/>
  <c r="G130" i="78" s="1"/>
  <c r="M68" i="75"/>
  <c r="O68" i="75" s="1"/>
  <c r="G127" i="78" s="1"/>
  <c r="M64" i="75"/>
  <c r="O64" i="75" s="1"/>
  <c r="G126" i="78" s="1"/>
  <c r="M58" i="75"/>
  <c r="O58" i="75" s="1"/>
  <c r="G117" i="78" s="1"/>
  <c r="M51" i="75"/>
  <c r="O51" i="75" s="1"/>
  <c r="G111" i="78" s="1"/>
  <c r="M30" i="75"/>
  <c r="O30" i="75" s="1"/>
  <c r="G91" i="78" s="1"/>
  <c r="M29" i="75"/>
  <c r="O29" i="75" s="1"/>
  <c r="G88" i="78" s="1"/>
  <c r="M21" i="75"/>
  <c r="O21" i="75" s="1"/>
  <c r="G73" i="78" s="1"/>
  <c r="M17" i="75"/>
  <c r="O17" i="75" s="1"/>
  <c r="G72" i="78" s="1"/>
  <c r="M13" i="75"/>
  <c r="O13" i="75" s="1"/>
  <c r="M11" i="75"/>
  <c r="O11" i="75" s="1"/>
  <c r="G70" i="78" s="1"/>
  <c r="M8" i="75"/>
  <c r="O8" i="75" s="1"/>
  <c r="G67" i="78" s="1"/>
  <c r="T20" i="75" l="1"/>
  <c r="T3" i="75"/>
  <c r="O43" i="75"/>
  <c r="G102" i="78" s="1"/>
  <c r="O42" i="75"/>
  <c r="G101" i="78" s="1"/>
  <c r="AB36" i="75"/>
  <c r="Q18" i="75"/>
  <c r="H74" i="78" s="1"/>
  <c r="G74" i="78"/>
  <c r="O4" i="75"/>
  <c r="G63" i="78" s="1"/>
  <c r="G76" i="78"/>
  <c r="Q55" i="75"/>
  <c r="H115" i="78" s="1"/>
  <c r="Q78" i="75"/>
  <c r="H136" i="78" s="1"/>
  <c r="Q56" i="75"/>
  <c r="H114" i="78" s="1"/>
  <c r="P84" i="75"/>
  <c r="P85" i="75"/>
  <c r="O39" i="75"/>
  <c r="G99" i="78" s="1"/>
  <c r="T7" i="75"/>
  <c r="Q40" i="75" s="1"/>
  <c r="H100" i="78" s="1"/>
  <c r="O62" i="75"/>
  <c r="G128" i="78" s="1"/>
  <c r="T14" i="75"/>
  <c r="Q68" i="75" s="1"/>
  <c r="H127" i="78" s="1"/>
  <c r="O74" i="75"/>
  <c r="G135" i="78" s="1"/>
  <c r="T17" i="75"/>
  <c r="Q76" i="75" s="1"/>
  <c r="H134" i="78" s="1"/>
  <c r="O73" i="75"/>
  <c r="G132" i="78" s="1"/>
  <c r="T16" i="75"/>
  <c r="O44" i="75"/>
  <c r="G108" i="78" s="1"/>
  <c r="T9" i="75"/>
  <c r="Q48" i="75" s="1"/>
  <c r="H104" i="78" s="1"/>
  <c r="O77" i="75"/>
  <c r="G137" i="78" s="1"/>
  <c r="T18" i="75"/>
  <c r="O82" i="75"/>
  <c r="Q84" i="75"/>
  <c r="H141" i="78" s="1"/>
  <c r="O79" i="75"/>
  <c r="G139" i="78" s="1"/>
  <c r="T19" i="75"/>
  <c r="Q80" i="75" s="1"/>
  <c r="H138" i="78" s="1"/>
  <c r="O60" i="75"/>
  <c r="G119" i="78" s="1"/>
  <c r="T13" i="75"/>
  <c r="Q61" i="75" s="1"/>
  <c r="H120" i="78" s="1"/>
  <c r="O50" i="75"/>
  <c r="G110" i="78" s="1"/>
  <c r="T10" i="75"/>
  <c r="Q51" i="75" s="1"/>
  <c r="H111" i="78" s="1"/>
  <c r="O7" i="75"/>
  <c r="G66" i="78" s="1"/>
  <c r="T4" i="75"/>
  <c r="Q11" i="75" s="1"/>
  <c r="H70" i="78" s="1"/>
  <c r="O57" i="75"/>
  <c r="G118" i="78" s="1"/>
  <c r="T12" i="75"/>
  <c r="Q58" i="75" s="1"/>
  <c r="H117" i="78" s="1"/>
  <c r="O70" i="75"/>
  <c r="G129" i="78" s="1"/>
  <c r="T15" i="75"/>
  <c r="Q71" i="75" s="1"/>
  <c r="H130" i="78" s="1"/>
  <c r="O12" i="75"/>
  <c r="G77" i="78" s="1"/>
  <c r="T5" i="75"/>
  <c r="Q21" i="75" s="1"/>
  <c r="H73" i="78" s="1"/>
  <c r="O22" i="75"/>
  <c r="G95" i="78" s="1"/>
  <c r="T6" i="75"/>
  <c r="Q25" i="75" s="1"/>
  <c r="H86" i="78" s="1"/>
  <c r="T8" i="75"/>
  <c r="O3" i="75"/>
  <c r="O53" i="75"/>
  <c r="G113" i="78" s="1"/>
  <c r="T11" i="75"/>
  <c r="Q54" i="75" s="1"/>
  <c r="H112" i="78" s="1"/>
  <c r="D5" i="77"/>
  <c r="D6" i="77"/>
  <c r="D7" i="77"/>
  <c r="D8" i="77"/>
  <c r="D9" i="77"/>
  <c r="D10" i="77"/>
  <c r="D11" i="77"/>
  <c r="D12" i="77"/>
  <c r="D13" i="77"/>
  <c r="D14" i="77"/>
  <c r="D15" i="77"/>
  <c r="D16" i="77"/>
  <c r="D17" i="77"/>
  <c r="D18" i="77"/>
  <c r="D19" i="77"/>
  <c r="D20" i="77"/>
  <c r="D21" i="77"/>
  <c r="D22" i="77"/>
  <c r="D23" i="77"/>
  <c r="D24" i="77"/>
  <c r="D25" i="77"/>
  <c r="D26" i="77"/>
  <c r="D27" i="77"/>
  <c r="D28" i="77"/>
  <c r="D29" i="77"/>
  <c r="D30" i="77"/>
  <c r="D31" i="77"/>
  <c r="D32" i="77"/>
  <c r="D33" i="77"/>
  <c r="D34" i="77"/>
  <c r="D35" i="77"/>
  <c r="D36" i="77"/>
  <c r="D37" i="77"/>
  <c r="D38" i="77"/>
  <c r="D39" i="77"/>
  <c r="D40" i="77"/>
  <c r="D41" i="77"/>
  <c r="D42" i="77"/>
  <c r="D43" i="77"/>
  <c r="D44" i="77"/>
  <c r="D45" i="77"/>
  <c r="D46" i="77"/>
  <c r="D47" i="77"/>
  <c r="D48" i="77"/>
  <c r="D49" i="77"/>
  <c r="D50" i="77"/>
  <c r="D51" i="77"/>
  <c r="D52" i="77"/>
  <c r="D53" i="77"/>
  <c r="D54" i="77"/>
  <c r="D55" i="77"/>
  <c r="D56" i="77"/>
  <c r="D57" i="77"/>
  <c r="D58" i="77"/>
  <c r="D59" i="77"/>
  <c r="D60" i="77"/>
  <c r="D61" i="77"/>
  <c r="D62" i="77"/>
  <c r="D63" i="77"/>
  <c r="D64" i="77"/>
  <c r="D65" i="77"/>
  <c r="D66" i="77"/>
  <c r="D67" i="77"/>
  <c r="D68" i="77"/>
  <c r="D69" i="77"/>
  <c r="D70" i="77"/>
  <c r="D71" i="77"/>
  <c r="D72" i="77"/>
  <c r="D73" i="77"/>
  <c r="D74" i="77"/>
  <c r="D75" i="77"/>
  <c r="D76" i="77"/>
  <c r="D77" i="77"/>
  <c r="D78" i="77"/>
  <c r="D79" i="77"/>
  <c r="D80" i="77"/>
  <c r="D81" i="77"/>
  <c r="D82" i="77"/>
  <c r="D83" i="77"/>
  <c r="D84" i="77"/>
  <c r="D85" i="77"/>
  <c r="D86" i="77"/>
  <c r="D87" i="77"/>
  <c r="D88" i="77"/>
  <c r="D89" i="77"/>
  <c r="D90" i="77"/>
  <c r="D91" i="77"/>
  <c r="D92" i="77"/>
  <c r="D93" i="77"/>
  <c r="D94" i="77"/>
  <c r="D95" i="77"/>
  <c r="D96" i="77"/>
  <c r="D97" i="77"/>
  <c r="D98" i="77"/>
  <c r="D99" i="77"/>
  <c r="D100" i="77"/>
  <c r="D101" i="77"/>
  <c r="D102" i="77"/>
  <c r="D103" i="77"/>
  <c r="D104" i="77"/>
  <c r="D105" i="77"/>
  <c r="D106" i="77"/>
  <c r="D107" i="77"/>
  <c r="D108" i="77"/>
  <c r="D109" i="77"/>
  <c r="D110" i="77"/>
  <c r="D111" i="77"/>
  <c r="D112" i="77"/>
  <c r="D113" i="77"/>
  <c r="D114" i="77"/>
  <c r="D115" i="77"/>
  <c r="D116" i="77"/>
  <c r="D117" i="77"/>
  <c r="D118" i="77"/>
  <c r="D119" i="77"/>
  <c r="D120" i="77"/>
  <c r="D121" i="77"/>
  <c r="D122" i="77"/>
  <c r="D123" i="77"/>
  <c r="D124" i="77"/>
  <c r="D125" i="77"/>
  <c r="D126" i="77"/>
  <c r="D127" i="77"/>
  <c r="D128" i="77"/>
  <c r="D129" i="77"/>
  <c r="D130" i="77"/>
  <c r="D131" i="77"/>
  <c r="D132" i="77"/>
  <c r="D133" i="77"/>
  <c r="D134" i="77"/>
  <c r="D135" i="77"/>
  <c r="D136" i="77"/>
  <c r="D137" i="77"/>
  <c r="D138" i="77"/>
  <c r="D139" i="77"/>
  <c r="D140" i="77"/>
  <c r="D141" i="77"/>
  <c r="D142" i="77"/>
  <c r="D143" i="77"/>
  <c r="D144" i="77"/>
  <c r="D145" i="77"/>
  <c r="D146" i="77"/>
  <c r="D147" i="77"/>
  <c r="D148" i="77"/>
  <c r="D149" i="77"/>
  <c r="D150" i="77"/>
  <c r="D151" i="77"/>
  <c r="D152" i="77"/>
  <c r="D153" i="77"/>
  <c r="D154" i="77"/>
  <c r="D155" i="77"/>
  <c r="D156" i="77"/>
  <c r="D157" i="77"/>
  <c r="D158" i="77"/>
  <c r="D159" i="77"/>
  <c r="D160" i="77"/>
  <c r="D161" i="77"/>
  <c r="D162" i="77"/>
  <c r="D163" i="77"/>
  <c r="D164" i="77"/>
  <c r="D165" i="77"/>
  <c r="D166" i="77"/>
  <c r="D167" i="77"/>
  <c r="D168" i="77"/>
  <c r="D169" i="77"/>
  <c r="D170" i="77"/>
  <c r="D171" i="77"/>
  <c r="D172" i="77"/>
  <c r="D173" i="77"/>
  <c r="D174" i="77"/>
  <c r="D175" i="77"/>
  <c r="D176" i="77"/>
  <c r="D177" i="77"/>
  <c r="D178" i="77"/>
  <c r="D179" i="77"/>
  <c r="D180" i="77"/>
  <c r="D181" i="77"/>
  <c r="D182" i="77"/>
  <c r="D183" i="77"/>
  <c r="D184" i="77"/>
  <c r="D185" i="77"/>
  <c r="D186" i="77"/>
  <c r="D187" i="77"/>
  <c r="D188" i="77"/>
  <c r="D189" i="77"/>
  <c r="D190" i="77"/>
  <c r="D191" i="77"/>
  <c r="D192" i="77"/>
  <c r="D193" i="77"/>
  <c r="D194" i="77"/>
  <c r="D195" i="77"/>
  <c r="D196" i="77"/>
  <c r="D197" i="77"/>
  <c r="D198" i="77"/>
  <c r="D199" i="77"/>
  <c r="D200" i="77"/>
  <c r="D201" i="77"/>
  <c r="D202" i="77"/>
  <c r="D203" i="77"/>
  <c r="D204" i="77"/>
  <c r="D205" i="77"/>
  <c r="D206" i="77"/>
  <c r="D207" i="77"/>
  <c r="D208" i="77"/>
  <c r="D209" i="77"/>
  <c r="D210" i="77"/>
  <c r="D211" i="77"/>
  <c r="D212" i="77"/>
  <c r="D213" i="77"/>
  <c r="D214" i="77"/>
  <c r="D215" i="77"/>
  <c r="D216" i="77"/>
  <c r="D217" i="77"/>
  <c r="D218" i="77"/>
  <c r="D219" i="77"/>
  <c r="D220" i="77"/>
  <c r="D221" i="77"/>
  <c r="D222" i="77"/>
  <c r="D223" i="77"/>
  <c r="D224" i="77"/>
  <c r="D225" i="77"/>
  <c r="D226" i="77"/>
  <c r="D227" i="77"/>
  <c r="D228" i="77"/>
  <c r="D229" i="77"/>
  <c r="D230" i="77"/>
  <c r="D231" i="77"/>
  <c r="D232" i="77"/>
  <c r="D233" i="77"/>
  <c r="D234" i="77"/>
  <c r="D235" i="77"/>
  <c r="D236" i="77"/>
  <c r="D237" i="77"/>
  <c r="D238" i="77"/>
  <c r="D239" i="77"/>
  <c r="D240" i="77"/>
  <c r="D241" i="77"/>
  <c r="D242" i="77"/>
  <c r="D243" i="77"/>
  <c r="D244" i="77"/>
  <c r="D245" i="77"/>
  <c r="D246" i="77"/>
  <c r="D247" i="77"/>
  <c r="D248" i="77"/>
  <c r="D249" i="77"/>
  <c r="D250" i="77"/>
  <c r="D251" i="77"/>
  <c r="D252" i="77"/>
  <c r="D253" i="77"/>
  <c r="D254" i="77"/>
  <c r="D255" i="77"/>
  <c r="D256" i="77"/>
  <c r="D257" i="77"/>
  <c r="D258" i="77"/>
  <c r="D259" i="77"/>
  <c r="D260" i="77"/>
  <c r="D261" i="77"/>
  <c r="D262" i="77"/>
  <c r="D263" i="77"/>
  <c r="D264" i="77"/>
  <c r="U47" i="77" s="1"/>
  <c r="D265" i="77"/>
  <c r="D266" i="77"/>
  <c r="D267" i="77"/>
  <c r="D268" i="77"/>
  <c r="D269" i="77"/>
  <c r="D270" i="77"/>
  <c r="D271" i="77"/>
  <c r="D272" i="77"/>
  <c r="D273" i="77"/>
  <c r="D274" i="77"/>
  <c r="D275" i="77"/>
  <c r="D276" i="77"/>
  <c r="D277" i="77"/>
  <c r="D278" i="77"/>
  <c r="D279" i="77"/>
  <c r="D280" i="77"/>
  <c r="D281" i="77"/>
  <c r="D282" i="77"/>
  <c r="D283" i="77"/>
  <c r="D284" i="77"/>
  <c r="D285" i="77"/>
  <c r="D286" i="77"/>
  <c r="D287" i="77"/>
  <c r="D288" i="77"/>
  <c r="D289" i="77"/>
  <c r="D290" i="77"/>
  <c r="D291" i="77"/>
  <c r="D292" i="77"/>
  <c r="D293" i="77"/>
  <c r="D294" i="77"/>
  <c r="D295" i="77"/>
  <c r="D296" i="77"/>
  <c r="D297" i="77"/>
  <c r="D298" i="77"/>
  <c r="D299" i="77"/>
  <c r="D300" i="77"/>
  <c r="D301" i="77"/>
  <c r="D302" i="77"/>
  <c r="D303" i="77"/>
  <c r="D304" i="77"/>
  <c r="D305" i="77"/>
  <c r="D306" i="77"/>
  <c r="D307" i="77"/>
  <c r="D308" i="77"/>
  <c r="D309" i="77"/>
  <c r="D310" i="77"/>
  <c r="D311" i="77"/>
  <c r="D312" i="77"/>
  <c r="D313" i="77"/>
  <c r="D314" i="77"/>
  <c r="D315" i="77"/>
  <c r="D316" i="77"/>
  <c r="D317" i="77"/>
  <c r="D318" i="77"/>
  <c r="D319" i="77"/>
  <c r="D320" i="77"/>
  <c r="D321" i="77"/>
  <c r="D322" i="77"/>
  <c r="D323" i="77"/>
  <c r="D324" i="77"/>
  <c r="D325" i="77"/>
  <c r="D326" i="77"/>
  <c r="D327" i="77"/>
  <c r="D328" i="77"/>
  <c r="D329" i="77"/>
  <c r="D330" i="77"/>
  <c r="D331" i="77"/>
  <c r="D332" i="77"/>
  <c r="D333" i="77"/>
  <c r="D334" i="77"/>
  <c r="D335" i="77"/>
  <c r="D336" i="77"/>
  <c r="D337" i="77"/>
  <c r="D338" i="77"/>
  <c r="D339" i="77"/>
  <c r="D340" i="77"/>
  <c r="D341" i="77"/>
  <c r="D342" i="77"/>
  <c r="D343" i="77"/>
  <c r="D344" i="77"/>
  <c r="D345" i="77"/>
  <c r="D346" i="77"/>
  <c r="D347" i="77"/>
  <c r="D348" i="77"/>
  <c r="D349" i="77"/>
  <c r="D350" i="77"/>
  <c r="D351" i="77"/>
  <c r="D352" i="77"/>
  <c r="D353" i="77"/>
  <c r="D354" i="77"/>
  <c r="D355" i="77"/>
  <c r="D356" i="77"/>
  <c r="D357" i="77"/>
  <c r="D358" i="77"/>
  <c r="D359" i="77"/>
  <c r="D360" i="77"/>
  <c r="D361" i="77"/>
  <c r="D362" i="77"/>
  <c r="D363" i="77"/>
  <c r="D364" i="77"/>
  <c r="D365" i="77"/>
  <c r="D366" i="77"/>
  <c r="D367" i="77"/>
  <c r="D368" i="77"/>
  <c r="D369" i="77"/>
  <c r="U58" i="77" s="1"/>
  <c r="D370" i="77"/>
  <c r="D371" i="77"/>
  <c r="D372" i="77"/>
  <c r="D373" i="77"/>
  <c r="D374" i="77"/>
  <c r="D375" i="77"/>
  <c r="D376" i="77"/>
  <c r="D377" i="77"/>
  <c r="D378" i="77"/>
  <c r="D379" i="77"/>
  <c r="D380" i="77"/>
  <c r="D381" i="77"/>
  <c r="D382" i="77"/>
  <c r="D383" i="77"/>
  <c r="D384" i="77"/>
  <c r="D385" i="77"/>
  <c r="D386" i="77"/>
  <c r="D387" i="77"/>
  <c r="D388" i="77"/>
  <c r="D389" i="77"/>
  <c r="D390" i="77"/>
  <c r="D391" i="77"/>
  <c r="D392" i="77"/>
  <c r="D393" i="77"/>
  <c r="D394" i="77"/>
  <c r="D395" i="77"/>
  <c r="D396" i="77"/>
  <c r="D397" i="77"/>
  <c r="D398" i="77"/>
  <c r="D399" i="77"/>
  <c r="D400" i="77"/>
  <c r="D401" i="77"/>
  <c r="D402" i="77"/>
  <c r="D403" i="77"/>
  <c r="D404" i="77"/>
  <c r="D405" i="77"/>
  <c r="D406" i="77"/>
  <c r="D407" i="77"/>
  <c r="D408" i="77"/>
  <c r="D409" i="77"/>
  <c r="D410" i="77"/>
  <c r="D411" i="77"/>
  <c r="D412" i="77"/>
  <c r="D413" i="77"/>
  <c r="D414" i="77"/>
  <c r="D415" i="77"/>
  <c r="D416" i="77"/>
  <c r="D417" i="77"/>
  <c r="D418" i="77"/>
  <c r="D419" i="77"/>
  <c r="D420" i="77"/>
  <c r="D421" i="77"/>
  <c r="D422" i="77"/>
  <c r="D423" i="77"/>
  <c r="D424" i="77"/>
  <c r="D425" i="77"/>
  <c r="U66" i="77" s="1"/>
  <c r="D426" i="77"/>
  <c r="D427" i="77"/>
  <c r="D428" i="77"/>
  <c r="D429" i="77"/>
  <c r="D430" i="77"/>
  <c r="D431" i="77"/>
  <c r="D432" i="77"/>
  <c r="D433" i="77"/>
  <c r="D434" i="77"/>
  <c r="D435" i="77"/>
  <c r="D436" i="77"/>
  <c r="D437" i="77"/>
  <c r="D438" i="77"/>
  <c r="D439" i="77"/>
  <c r="D440" i="77"/>
  <c r="D441" i="77"/>
  <c r="D442" i="77"/>
  <c r="D443" i="77"/>
  <c r="D444" i="77"/>
  <c r="D445" i="77"/>
  <c r="D446" i="77"/>
  <c r="D447" i="77"/>
  <c r="D448" i="77"/>
  <c r="D449" i="77"/>
  <c r="D450" i="77"/>
  <c r="D451" i="77"/>
  <c r="D452" i="77"/>
  <c r="D453" i="77"/>
  <c r="U70" i="77" s="1"/>
  <c r="D454" i="77"/>
  <c r="D455" i="77"/>
  <c r="D456" i="77"/>
  <c r="D457" i="77"/>
  <c r="D458" i="77"/>
  <c r="D459" i="77"/>
  <c r="D460" i="77"/>
  <c r="D461" i="77"/>
  <c r="D462" i="77"/>
  <c r="D463" i="77"/>
  <c r="D464" i="77"/>
  <c r="D465" i="77"/>
  <c r="D466" i="77"/>
  <c r="D467" i="77"/>
  <c r="D468" i="77"/>
  <c r="D469" i="77"/>
  <c r="D470" i="77"/>
  <c r="D471" i="77"/>
  <c r="D472" i="77"/>
  <c r="D473" i="77"/>
  <c r="D474" i="77"/>
  <c r="D475" i="77"/>
  <c r="D476" i="77"/>
  <c r="D477" i="77"/>
  <c r="D478" i="77"/>
  <c r="D479" i="77"/>
  <c r="D480" i="77"/>
  <c r="U74" i="77" s="1"/>
  <c r="D481" i="77"/>
  <c r="U75" i="77" s="1"/>
  <c r="D482" i="77"/>
  <c r="D483" i="77"/>
  <c r="D484" i="77"/>
  <c r="D485" i="77"/>
  <c r="D486" i="77"/>
  <c r="D487" i="77"/>
  <c r="D488" i="77"/>
  <c r="D489" i="77"/>
  <c r="D490" i="77"/>
  <c r="D491" i="77"/>
  <c r="D492" i="77"/>
  <c r="D493" i="77"/>
  <c r="D494" i="77"/>
  <c r="D495" i="77"/>
  <c r="D496" i="77"/>
  <c r="D497" i="77"/>
  <c r="D498" i="77"/>
  <c r="D499" i="77"/>
  <c r="D500" i="77"/>
  <c r="D501" i="77"/>
  <c r="D502" i="77"/>
  <c r="D503" i="77"/>
  <c r="D504" i="77"/>
  <c r="D505" i="77"/>
  <c r="D506" i="77"/>
  <c r="D507" i="77"/>
  <c r="D508" i="77"/>
  <c r="D509" i="77"/>
  <c r="D510" i="77"/>
  <c r="D511" i="77"/>
  <c r="D512" i="77"/>
  <c r="D513" i="77"/>
  <c r="D514" i="77"/>
  <c r="D515" i="77"/>
  <c r="D516" i="77"/>
  <c r="D517" i="77"/>
  <c r="D518" i="77"/>
  <c r="D519" i="77"/>
  <c r="D520" i="77"/>
  <c r="D521" i="77"/>
  <c r="D522" i="77"/>
  <c r="D523" i="77"/>
  <c r="D524" i="77"/>
  <c r="D525" i="77"/>
  <c r="D526" i="77"/>
  <c r="D527" i="77"/>
  <c r="D528" i="77"/>
  <c r="D529" i="77"/>
  <c r="D530" i="77"/>
  <c r="D531" i="77"/>
  <c r="D532" i="77"/>
  <c r="D533" i="77"/>
  <c r="D534" i="77"/>
  <c r="D535" i="77"/>
  <c r="D536" i="77"/>
  <c r="D537" i="77"/>
  <c r="D538" i="77"/>
  <c r="D539" i="77"/>
  <c r="D540" i="77"/>
  <c r="D541" i="77"/>
  <c r="D542" i="77"/>
  <c r="D543" i="77"/>
  <c r="D544" i="77"/>
  <c r="D545" i="77"/>
  <c r="D546" i="77"/>
  <c r="D547" i="77"/>
  <c r="D548" i="77"/>
  <c r="D549" i="77"/>
  <c r="U81" i="77" s="1"/>
  <c r="D550" i="77"/>
  <c r="D551" i="77"/>
  <c r="D552" i="77"/>
  <c r="D553" i="77"/>
  <c r="D554" i="77"/>
  <c r="D555" i="77"/>
  <c r="D556" i="77"/>
  <c r="D557" i="77"/>
  <c r="D558" i="77"/>
  <c r="D559" i="77"/>
  <c r="D560" i="77"/>
  <c r="U84" i="77" s="1"/>
  <c r="D561" i="77"/>
  <c r="D562" i="77"/>
  <c r="D563" i="77"/>
  <c r="D564" i="77"/>
  <c r="D565" i="77"/>
  <c r="D566" i="77"/>
  <c r="D567" i="77"/>
  <c r="D568" i="77"/>
  <c r="D569" i="77"/>
  <c r="D570" i="77"/>
  <c r="D571" i="77"/>
  <c r="D572" i="77"/>
  <c r="D573" i="77"/>
  <c r="D574" i="77"/>
  <c r="D575" i="77"/>
  <c r="D576" i="77"/>
  <c r="D577" i="77"/>
  <c r="U86" i="77" s="1"/>
  <c r="D578" i="77"/>
  <c r="D579" i="77"/>
  <c r="D580" i="77"/>
  <c r="D581" i="77"/>
  <c r="D582" i="77"/>
  <c r="D583" i="77"/>
  <c r="D584" i="77"/>
  <c r="D585" i="77"/>
  <c r="D586" i="77"/>
  <c r="D587" i="77"/>
  <c r="D588" i="77"/>
  <c r="D589" i="77"/>
  <c r="D590" i="77"/>
  <c r="D591" i="77"/>
  <c r="D592" i="77"/>
  <c r="D593" i="77"/>
  <c r="D594" i="77"/>
  <c r="D595" i="77"/>
  <c r="D596" i="77"/>
  <c r="U89" i="77" s="1"/>
  <c r="D597" i="77"/>
  <c r="D598" i="77"/>
  <c r="D599" i="77"/>
  <c r="D600" i="77"/>
  <c r="D601" i="77"/>
  <c r="D602" i="77"/>
  <c r="D603" i="77"/>
  <c r="D604" i="77"/>
  <c r="D605" i="77"/>
  <c r="D606" i="77"/>
  <c r="D607" i="77"/>
  <c r="D608" i="77"/>
  <c r="D609" i="77"/>
  <c r="D610" i="77"/>
  <c r="D611" i="77"/>
  <c r="D612" i="77"/>
  <c r="D613" i="77"/>
  <c r="D614" i="77"/>
  <c r="D615" i="77"/>
  <c r="D616" i="77"/>
  <c r="D617" i="77"/>
  <c r="D618" i="77"/>
  <c r="D619" i="77"/>
  <c r="D620" i="77"/>
  <c r="D621" i="77"/>
  <c r="D622" i="77"/>
  <c r="D623" i="77"/>
  <c r="D624" i="77"/>
  <c r="D625" i="77"/>
  <c r="D626" i="77"/>
  <c r="D627" i="77"/>
  <c r="D628" i="77"/>
  <c r="D629" i="77"/>
  <c r="D630" i="77"/>
  <c r="D631" i="77"/>
  <c r="D632" i="77"/>
  <c r="D633" i="77"/>
  <c r="D634" i="77"/>
  <c r="D635" i="77"/>
  <c r="D636" i="77"/>
  <c r="D637" i="77"/>
  <c r="D638" i="77"/>
  <c r="D639" i="77"/>
  <c r="D640" i="77"/>
  <c r="D641" i="77"/>
  <c r="D642" i="77"/>
  <c r="D643" i="77"/>
  <c r="D644" i="77"/>
  <c r="D645" i="77"/>
  <c r="D646" i="77"/>
  <c r="D647" i="77"/>
  <c r="D648" i="77"/>
  <c r="D649" i="77"/>
  <c r="D650" i="77"/>
  <c r="D651" i="77"/>
  <c r="D652" i="77"/>
  <c r="D653" i="77"/>
  <c r="D654" i="77"/>
  <c r="D655" i="77"/>
  <c r="D656" i="77"/>
  <c r="D657" i="77"/>
  <c r="D658" i="77"/>
  <c r="D659" i="77"/>
  <c r="D660" i="77"/>
  <c r="D661" i="77"/>
  <c r="D662" i="77"/>
  <c r="D663" i="77"/>
  <c r="D664" i="77"/>
  <c r="D665" i="77"/>
  <c r="D666" i="77"/>
  <c r="D667" i="77"/>
  <c r="D668" i="77"/>
  <c r="D669" i="77"/>
  <c r="D670" i="77"/>
  <c r="D671" i="77"/>
  <c r="D672" i="77"/>
  <c r="D673" i="77"/>
  <c r="D674" i="77"/>
  <c r="D675" i="77"/>
  <c r="D676" i="77"/>
  <c r="D677" i="77"/>
  <c r="D678" i="77"/>
  <c r="D679" i="77"/>
  <c r="U99" i="77" s="1"/>
  <c r="D680" i="77"/>
  <c r="U100" i="77" s="1"/>
  <c r="D681" i="77"/>
  <c r="D682" i="77"/>
  <c r="D683" i="77"/>
  <c r="D684" i="77"/>
  <c r="D685" i="77"/>
  <c r="D686" i="77"/>
  <c r="D687" i="77"/>
  <c r="D688" i="77"/>
  <c r="D689" i="77"/>
  <c r="D690" i="77"/>
  <c r="D691" i="77"/>
  <c r="D692" i="77"/>
  <c r="D693" i="77"/>
  <c r="D694" i="77"/>
  <c r="D695" i="77"/>
  <c r="D696" i="77"/>
  <c r="D697" i="77"/>
  <c r="D698" i="77"/>
  <c r="D699" i="77"/>
  <c r="D700" i="77"/>
  <c r="D701" i="77"/>
  <c r="D702" i="77"/>
  <c r="D703" i="77"/>
  <c r="D704" i="77"/>
  <c r="D705" i="77"/>
  <c r="D706" i="77"/>
  <c r="D707" i="77"/>
  <c r="D708" i="77"/>
  <c r="D709" i="77"/>
  <c r="D710" i="77"/>
  <c r="D711" i="77"/>
  <c r="D712" i="77"/>
  <c r="D713" i="77"/>
  <c r="D714" i="77"/>
  <c r="D715" i="77"/>
  <c r="D716" i="77"/>
  <c r="D717" i="77"/>
  <c r="D718" i="77"/>
  <c r="D719" i="77"/>
  <c r="D720" i="77"/>
  <c r="D721" i="77"/>
  <c r="D722" i="77"/>
  <c r="D723" i="77"/>
  <c r="D724" i="77"/>
  <c r="D725" i="77"/>
  <c r="D726" i="77"/>
  <c r="D727" i="77"/>
  <c r="D728" i="77"/>
  <c r="D729" i="77"/>
  <c r="D730" i="77"/>
  <c r="D731" i="77"/>
  <c r="D732" i="77"/>
  <c r="D733" i="77"/>
  <c r="D734" i="77"/>
  <c r="D735" i="77"/>
  <c r="D736" i="77"/>
  <c r="D737" i="77"/>
  <c r="D738" i="77"/>
  <c r="D739" i="77"/>
  <c r="D740" i="77"/>
  <c r="D741" i="77"/>
  <c r="G143" i="78" l="1"/>
  <c r="U20" i="75"/>
  <c r="V20" i="75" s="1"/>
  <c r="G55" i="78" s="1"/>
  <c r="P43" i="75"/>
  <c r="P42" i="75"/>
  <c r="Q42" i="75"/>
  <c r="H101" i="78" s="1"/>
  <c r="Q13" i="75"/>
  <c r="H76" i="78" s="1"/>
  <c r="U88" i="77"/>
  <c r="U87" i="77"/>
  <c r="U79" i="77"/>
  <c r="U77" i="77"/>
  <c r="U72" i="77"/>
  <c r="U51" i="77"/>
  <c r="U50" i="77"/>
  <c r="U35" i="77"/>
  <c r="U30" i="77"/>
  <c r="U28" i="77"/>
  <c r="U104" i="77"/>
  <c r="U94" i="77"/>
  <c r="U92" i="77"/>
  <c r="U91" i="77"/>
  <c r="U85" i="77"/>
  <c r="U83" i="77"/>
  <c r="U76" i="77"/>
  <c r="U71" i="77"/>
  <c r="U67" i="77"/>
  <c r="U64" i="77"/>
  <c r="U63" i="77"/>
  <c r="U61" i="77"/>
  <c r="U60" i="77"/>
  <c r="U59" i="77"/>
  <c r="U55" i="77"/>
  <c r="U54" i="77"/>
  <c r="U49" i="77"/>
  <c r="U48" i="77"/>
  <c r="U45" i="77"/>
  <c r="U43" i="77"/>
  <c r="U42" i="77"/>
  <c r="U41" i="77"/>
  <c r="U38" i="77"/>
  <c r="U32" i="77"/>
  <c r="U103" i="77"/>
  <c r="U102" i="77"/>
  <c r="U101" i="77"/>
  <c r="U96" i="77"/>
  <c r="U82" i="77"/>
  <c r="U78" i="77"/>
  <c r="U69" i="77"/>
  <c r="U68" i="77"/>
  <c r="U65" i="77"/>
  <c r="U62" i="77"/>
  <c r="U57" i="77"/>
  <c r="U56" i="77"/>
  <c r="U46" i="77"/>
  <c r="U39" i="77"/>
  <c r="U37" i="77"/>
  <c r="U33" i="77"/>
  <c r="U29" i="77"/>
  <c r="U27" i="77"/>
  <c r="P84" i="77"/>
  <c r="Q84" i="77" s="1"/>
  <c r="U105" i="77"/>
  <c r="U98" i="77"/>
  <c r="U97" i="77"/>
  <c r="U93" i="77"/>
  <c r="U90" i="77"/>
  <c r="U80" i="77"/>
  <c r="U73" i="77"/>
  <c r="U53" i="77"/>
  <c r="U52" i="77"/>
  <c r="U44" i="77"/>
  <c r="U40" i="77"/>
  <c r="U36" i="77"/>
  <c r="U34" i="77"/>
  <c r="U31" i="77"/>
  <c r="U26" i="77"/>
  <c r="Q4" i="75"/>
  <c r="H63" i="78" s="1"/>
  <c r="P4" i="75"/>
  <c r="Q3" i="75"/>
  <c r="H64" i="78" s="1"/>
  <c r="G64" i="78"/>
  <c r="Q73" i="75"/>
  <c r="H132" i="78" s="1"/>
  <c r="Q63" i="75"/>
  <c r="H121" i="78" s="1"/>
  <c r="Q19" i="75"/>
  <c r="H80" i="78" s="1"/>
  <c r="Q83" i="75"/>
  <c r="H144" i="78" s="1"/>
  <c r="Q49" i="75"/>
  <c r="H106" i="78" s="1"/>
  <c r="Q66" i="75"/>
  <c r="H124" i="78" s="1"/>
  <c r="Q69" i="75"/>
  <c r="H123" i="78" s="1"/>
  <c r="Q35" i="75"/>
  <c r="H97" i="78" s="1"/>
  <c r="Q32" i="75"/>
  <c r="H90" i="78" s="1"/>
  <c r="Q81" i="75"/>
  <c r="H140" i="78" s="1"/>
  <c r="Q8" i="75"/>
  <c r="H67" i="78" s="1"/>
  <c r="Q52" i="75"/>
  <c r="H109" i="78" s="1"/>
  <c r="Q45" i="75"/>
  <c r="H107" i="78" s="1"/>
  <c r="Q67" i="75"/>
  <c r="H125" i="78" s="1"/>
  <c r="Q30" i="75"/>
  <c r="H91" i="78" s="1"/>
  <c r="Q9" i="75"/>
  <c r="H68" i="78" s="1"/>
  <c r="Q41" i="75"/>
  <c r="H98" i="78" s="1"/>
  <c r="Q16" i="75"/>
  <c r="H75" i="78" s="1"/>
  <c r="Q38" i="75"/>
  <c r="H94" i="78" s="1"/>
  <c r="Q72" i="75"/>
  <c r="H131" i="78" s="1"/>
  <c r="Q15" i="75"/>
  <c r="H71" i="78" s="1"/>
  <c r="Q75" i="75"/>
  <c r="H133" i="78" s="1"/>
  <c r="Q20" i="75"/>
  <c r="H78" i="78" s="1"/>
  <c r="Q24" i="75"/>
  <c r="H85" i="78" s="1"/>
  <c r="Q85" i="75"/>
  <c r="H142" i="78" s="1"/>
  <c r="Q59" i="75"/>
  <c r="H116" i="78" s="1"/>
  <c r="Q37" i="75"/>
  <c r="H81" i="78" s="1"/>
  <c r="Q46" i="75"/>
  <c r="H105" i="78" s="1"/>
  <c r="Q36" i="75"/>
  <c r="H96" i="78" s="1"/>
  <c r="Q64" i="75"/>
  <c r="H126" i="78" s="1"/>
  <c r="Q10" i="75"/>
  <c r="H69" i="78" s="1"/>
  <c r="Q34" i="75"/>
  <c r="H83" i="78" s="1"/>
  <c r="Q33" i="75"/>
  <c r="H87" i="78" s="1"/>
  <c r="Q31" i="75"/>
  <c r="H82" i="78" s="1"/>
  <c r="Q28" i="75"/>
  <c r="H84" i="78" s="1"/>
  <c r="Q26" i="75"/>
  <c r="H89" i="78" s="1"/>
  <c r="Q23" i="75"/>
  <c r="H93" i="78" s="1"/>
  <c r="Q29" i="75"/>
  <c r="H88" i="78" s="1"/>
  <c r="Q27" i="75"/>
  <c r="H92" i="78" s="1"/>
  <c r="Q17" i="75"/>
  <c r="H72" i="78" s="1"/>
  <c r="Q14" i="75"/>
  <c r="H79" i="78" s="1"/>
  <c r="Q6" i="75"/>
  <c r="H62" i="78" s="1"/>
  <c r="Q5" i="75"/>
  <c r="H65" i="78" s="1"/>
  <c r="Q65" i="75"/>
  <c r="H122" i="78" s="1"/>
  <c r="U11" i="75"/>
  <c r="F46" i="78" s="1"/>
  <c r="Q53" i="75"/>
  <c r="H113" i="78" s="1"/>
  <c r="U8" i="75"/>
  <c r="F43" i="78" s="1"/>
  <c r="Q43" i="75"/>
  <c r="H102" i="78" s="1"/>
  <c r="U5" i="75"/>
  <c r="F40" i="78" s="1"/>
  <c r="Q12" i="75"/>
  <c r="H77" i="78" s="1"/>
  <c r="U12" i="75"/>
  <c r="F47" i="78" s="1"/>
  <c r="Q57" i="75"/>
  <c r="H118" i="78" s="1"/>
  <c r="U10" i="75"/>
  <c r="F45" i="78" s="1"/>
  <c r="Q50" i="75"/>
  <c r="H110" i="78" s="1"/>
  <c r="U19" i="75"/>
  <c r="F54" i="78" s="1"/>
  <c r="Q79" i="75"/>
  <c r="H139" i="78" s="1"/>
  <c r="U18" i="75"/>
  <c r="F53" i="78" s="1"/>
  <c r="Q77" i="75"/>
  <c r="H137" i="78" s="1"/>
  <c r="U16" i="75"/>
  <c r="F51" i="78" s="1"/>
  <c r="U14" i="75"/>
  <c r="F49" i="78" s="1"/>
  <c r="Q62" i="75"/>
  <c r="H128" i="78" s="1"/>
  <c r="U3" i="75"/>
  <c r="F38" i="78" s="1"/>
  <c r="U6" i="75"/>
  <c r="F41" i="78" s="1"/>
  <c r="Q22" i="75"/>
  <c r="H95" i="78" s="1"/>
  <c r="U15" i="75"/>
  <c r="F50" i="78" s="1"/>
  <c r="Q70" i="75"/>
  <c r="H129" i="78" s="1"/>
  <c r="U4" i="75"/>
  <c r="F39" i="78" s="1"/>
  <c r="Q7" i="75"/>
  <c r="H66" i="78" s="1"/>
  <c r="U13" i="75"/>
  <c r="F48" i="78" s="1"/>
  <c r="Q60" i="75"/>
  <c r="H119" i="78" s="1"/>
  <c r="Q82" i="75"/>
  <c r="H143" i="78" s="1"/>
  <c r="U9" i="75"/>
  <c r="F44" i="78" s="1"/>
  <c r="Q44" i="75"/>
  <c r="H108" i="78" s="1"/>
  <c r="U17" i="75"/>
  <c r="F52" i="78" s="1"/>
  <c r="Q74" i="75"/>
  <c r="H135" i="78" s="1"/>
  <c r="U7" i="75"/>
  <c r="F42" i="78" s="1"/>
  <c r="Q39" i="75"/>
  <c r="H99" i="78" s="1"/>
  <c r="Q47" i="75"/>
  <c r="H103" i="78" s="1"/>
  <c r="P24" i="77"/>
  <c r="Q24" i="77" s="1"/>
  <c r="P76" i="77"/>
  <c r="P71" i="77"/>
  <c r="P58" i="77"/>
  <c r="P55" i="77"/>
  <c r="P51" i="77"/>
  <c r="P47" i="77"/>
  <c r="P44" i="77"/>
  <c r="P40" i="77"/>
  <c r="P30" i="77"/>
  <c r="P23" i="77"/>
  <c r="P16" i="77"/>
  <c r="P15" i="77"/>
  <c r="P10" i="77"/>
  <c r="P70" i="77"/>
  <c r="P78" i="77"/>
  <c r="P73" i="77"/>
  <c r="P62" i="77"/>
  <c r="Q62" i="77" s="1"/>
  <c r="P60" i="77"/>
  <c r="P54" i="77"/>
  <c r="P48" i="77"/>
  <c r="P46" i="77"/>
  <c r="P36" i="77"/>
  <c r="P33" i="77"/>
  <c r="Q33" i="77" s="1"/>
  <c r="P31" i="77"/>
  <c r="P26" i="77"/>
  <c r="P21" i="77"/>
  <c r="P17" i="77"/>
  <c r="P11" i="77"/>
  <c r="P81" i="77"/>
  <c r="P80" i="77"/>
  <c r="P65" i="77"/>
  <c r="P4" i="77"/>
  <c r="Q4" i="77" s="1"/>
  <c r="P82" i="77"/>
  <c r="P83" i="77"/>
  <c r="U21" i="77" s="1"/>
  <c r="V21" i="77" s="1"/>
  <c r="P79" i="77"/>
  <c r="P77" i="77"/>
  <c r="P61" i="77"/>
  <c r="P59" i="77"/>
  <c r="P45" i="77"/>
  <c r="P42" i="77"/>
  <c r="P39" i="77"/>
  <c r="Q39" i="77" s="1"/>
  <c r="P37" i="77"/>
  <c r="P32" i="77"/>
  <c r="P27" i="77"/>
  <c r="P14" i="77"/>
  <c r="P13" i="77"/>
  <c r="P8" i="77"/>
  <c r="P7" i="77"/>
  <c r="P5" i="77"/>
  <c r="P56" i="77"/>
  <c r="P75" i="77"/>
  <c r="P72" i="77"/>
  <c r="P69" i="77"/>
  <c r="P67" i="77"/>
  <c r="P64" i="77"/>
  <c r="P63" i="77"/>
  <c r="P57" i="77"/>
  <c r="P52" i="77"/>
  <c r="P50" i="77"/>
  <c r="P49" i="77"/>
  <c r="P43" i="77"/>
  <c r="P41" i="77"/>
  <c r="P38" i="77"/>
  <c r="P35" i="77"/>
  <c r="P34" i="77"/>
  <c r="P29" i="77"/>
  <c r="P28" i="77"/>
  <c r="P25" i="77"/>
  <c r="P22" i="77"/>
  <c r="P20" i="77"/>
  <c r="P19" i="77"/>
  <c r="P18" i="77"/>
  <c r="P12" i="77"/>
  <c r="P9" i="77"/>
  <c r="P6" i="77"/>
  <c r="P66" i="77"/>
  <c r="F55" i="78" l="1"/>
  <c r="U18" i="77"/>
  <c r="U8" i="77"/>
  <c r="U20" i="77"/>
  <c r="U14" i="77"/>
  <c r="U9" i="77"/>
  <c r="U5" i="77"/>
  <c r="U6" i="77"/>
  <c r="U12" i="77"/>
  <c r="U19" i="77"/>
  <c r="U13" i="77"/>
  <c r="U7" i="77"/>
  <c r="U10" i="77"/>
  <c r="U4" i="77"/>
  <c r="U16" i="77"/>
  <c r="Y54" i="77"/>
  <c r="X54" i="77"/>
  <c r="W54" i="77"/>
  <c r="X74" i="77"/>
  <c r="W74" i="77"/>
  <c r="Y74" i="77"/>
  <c r="X27" i="77"/>
  <c r="W27" i="77"/>
  <c r="Y27" i="77"/>
  <c r="W47" i="77"/>
  <c r="X47" i="77"/>
  <c r="Y47" i="77"/>
  <c r="X45" i="77"/>
  <c r="W45" i="77"/>
  <c r="Y45" i="77"/>
  <c r="X85" i="77"/>
  <c r="W85" i="77"/>
  <c r="Y85" i="77"/>
  <c r="W107" i="77"/>
  <c r="X107" i="77"/>
  <c r="Y107" i="77"/>
  <c r="X89" i="77"/>
  <c r="W89" i="77"/>
  <c r="Y89" i="77"/>
  <c r="Y61" i="77"/>
  <c r="X61" i="77"/>
  <c r="W61" i="77"/>
  <c r="X83" i="77"/>
  <c r="W83" i="77"/>
  <c r="Y83" i="77"/>
  <c r="W86" i="77"/>
  <c r="X86" i="77"/>
  <c r="Y86" i="77"/>
  <c r="X52" i="77"/>
  <c r="W52" i="77"/>
  <c r="Y52" i="77"/>
  <c r="P68" i="77"/>
  <c r="Q68" i="77" s="1"/>
  <c r="X56" i="77"/>
  <c r="W56" i="77"/>
  <c r="Y56" i="77"/>
  <c r="X62" i="77"/>
  <c r="W62" i="77"/>
  <c r="Y62" i="77"/>
  <c r="X88" i="77"/>
  <c r="W88" i="77"/>
  <c r="Y88" i="77"/>
  <c r="Y96" i="77"/>
  <c r="W96" i="77"/>
  <c r="X96" i="77"/>
  <c r="Y30" i="77"/>
  <c r="X30" i="77"/>
  <c r="W30" i="77"/>
  <c r="X40" i="77"/>
  <c r="W40" i="77"/>
  <c r="Y40" i="77"/>
  <c r="W72" i="77"/>
  <c r="Y72" i="77"/>
  <c r="X72" i="77"/>
  <c r="Y34" i="77"/>
  <c r="X34" i="77"/>
  <c r="W34" i="77"/>
  <c r="X97" i="77"/>
  <c r="W97" i="77"/>
  <c r="Y97" i="77"/>
  <c r="X44" i="77"/>
  <c r="W44" i="77"/>
  <c r="Y44" i="77"/>
  <c r="Y73" i="77"/>
  <c r="AD37" i="77" s="1"/>
  <c r="X73" i="77"/>
  <c r="W73" i="77"/>
  <c r="W79" i="77"/>
  <c r="X79" i="77"/>
  <c r="Y79" i="77"/>
  <c r="X105" i="77"/>
  <c r="W105" i="77"/>
  <c r="Y105" i="77"/>
  <c r="X36" i="77"/>
  <c r="W36" i="77"/>
  <c r="Y36" i="77"/>
  <c r="X26" i="77"/>
  <c r="W26" i="77"/>
  <c r="Y26" i="77"/>
  <c r="Y55" i="77"/>
  <c r="W55" i="77"/>
  <c r="X55" i="77"/>
  <c r="X58" i="77"/>
  <c r="Y58" i="77"/>
  <c r="W58" i="77"/>
  <c r="Y69" i="77"/>
  <c r="W69" i="77"/>
  <c r="X69" i="77"/>
  <c r="Y82" i="77"/>
  <c r="W82" i="77"/>
  <c r="X82" i="77"/>
  <c r="X99" i="77"/>
  <c r="W99" i="77"/>
  <c r="Y99" i="77"/>
  <c r="Y104" i="77"/>
  <c r="X104" i="77"/>
  <c r="W104" i="77"/>
  <c r="X103" i="77"/>
  <c r="W103" i="77"/>
  <c r="Y103" i="77"/>
  <c r="P53" i="77"/>
  <c r="Q53" i="77" s="1"/>
  <c r="X39" i="77"/>
  <c r="W39" i="77"/>
  <c r="Y39" i="77"/>
  <c r="X51" i="77"/>
  <c r="W51" i="77"/>
  <c r="Y51" i="77"/>
  <c r="X53" i="77"/>
  <c r="W53" i="77"/>
  <c r="Y53" i="77"/>
  <c r="X71" i="77"/>
  <c r="W71" i="77"/>
  <c r="Y71" i="77"/>
  <c r="X78" i="77"/>
  <c r="Y78" i="77"/>
  <c r="W78" i="77"/>
  <c r="X87" i="77"/>
  <c r="W87" i="77"/>
  <c r="Y87" i="77"/>
  <c r="X60" i="77"/>
  <c r="Y60" i="77"/>
  <c r="W60" i="77"/>
  <c r="Y64" i="77"/>
  <c r="X64" i="77"/>
  <c r="W64" i="77"/>
  <c r="X81" i="77"/>
  <c r="W81" i="77"/>
  <c r="Y81" i="77"/>
  <c r="X63" i="77"/>
  <c r="W63" i="77"/>
  <c r="Y63" i="77"/>
  <c r="Y101" i="77"/>
  <c r="W101" i="77"/>
  <c r="X101" i="77"/>
  <c r="X106" i="77"/>
  <c r="W106" i="77"/>
  <c r="Y106" i="77"/>
  <c r="X37" i="77"/>
  <c r="W37" i="77"/>
  <c r="Y37" i="77"/>
  <c r="X49" i="77"/>
  <c r="W49" i="77"/>
  <c r="Y49" i="77"/>
  <c r="X66" i="77"/>
  <c r="W66" i="77"/>
  <c r="Y66" i="77"/>
  <c r="W65" i="77"/>
  <c r="X65" i="77"/>
  <c r="AC35" i="77" s="1"/>
  <c r="Y65" i="77"/>
  <c r="AD35" i="77" s="1"/>
  <c r="P74" i="77"/>
  <c r="U17" i="77" s="1"/>
  <c r="T17" i="77"/>
  <c r="X75" i="77"/>
  <c r="W75" i="77"/>
  <c r="Y75" i="77"/>
  <c r="Y43" i="77"/>
  <c r="W43" i="77"/>
  <c r="X43" i="77"/>
  <c r="W46" i="77"/>
  <c r="Y46" i="77"/>
  <c r="X46" i="77"/>
  <c r="X80" i="77"/>
  <c r="W80" i="77"/>
  <c r="Y80" i="77"/>
  <c r="X92" i="77"/>
  <c r="W92" i="77"/>
  <c r="Y92" i="77"/>
  <c r="X93" i="77"/>
  <c r="Y93" i="77"/>
  <c r="W93" i="77"/>
  <c r="X42" i="77"/>
  <c r="W42" i="77"/>
  <c r="Y42" i="77"/>
  <c r="X70" i="77"/>
  <c r="W70" i="77"/>
  <c r="Y70" i="77"/>
  <c r="Y94" i="77"/>
  <c r="X94" i="77"/>
  <c r="W94" i="77"/>
  <c r="X100" i="77"/>
  <c r="W100" i="77"/>
  <c r="Y100" i="77"/>
  <c r="X31" i="77"/>
  <c r="W31" i="77"/>
  <c r="Y31" i="77"/>
  <c r="Y48" i="77"/>
  <c r="X48" i="77"/>
  <c r="W48" i="77"/>
  <c r="X50" i="77"/>
  <c r="W50" i="77"/>
  <c r="Y50" i="77"/>
  <c r="X59" i="77"/>
  <c r="W59" i="77"/>
  <c r="Y59" i="77"/>
  <c r="X76" i="77"/>
  <c r="W76" i="77"/>
  <c r="Y76" i="77"/>
  <c r="Y91" i="77"/>
  <c r="W91" i="77"/>
  <c r="X91" i="77"/>
  <c r="Y90" i="77"/>
  <c r="X90" i="77"/>
  <c r="W90" i="77"/>
  <c r="X95" i="77"/>
  <c r="AC43" i="77" s="1"/>
  <c r="W95" i="77"/>
  <c r="Y95" i="77"/>
  <c r="AD43" i="77" s="1"/>
  <c r="X28" i="77"/>
  <c r="Y28" i="77"/>
  <c r="W28" i="77"/>
  <c r="X38" i="77"/>
  <c r="W38" i="77"/>
  <c r="Y38" i="77"/>
  <c r="X35" i="77"/>
  <c r="W35" i="77"/>
  <c r="Y35" i="77"/>
  <c r="X68" i="77"/>
  <c r="W68" i="77"/>
  <c r="Y68" i="77"/>
  <c r="W29" i="77"/>
  <c r="Y29" i="77"/>
  <c r="X29" i="77"/>
  <c r="X33" i="77"/>
  <c r="W33" i="77"/>
  <c r="Y33" i="77"/>
  <c r="X102" i="77"/>
  <c r="W102" i="77"/>
  <c r="Y102" i="77"/>
  <c r="X32" i="77"/>
  <c r="W32" i="77"/>
  <c r="Y32" i="77"/>
  <c r="Y41" i="77"/>
  <c r="W41" i="77"/>
  <c r="X41" i="77"/>
  <c r="Y67" i="77"/>
  <c r="W67" i="77"/>
  <c r="X67" i="77"/>
  <c r="Y77" i="77"/>
  <c r="X77" i="77"/>
  <c r="W77" i="77"/>
  <c r="X84" i="77"/>
  <c r="W84" i="77"/>
  <c r="Y84" i="77"/>
  <c r="W98" i="77"/>
  <c r="X98" i="77"/>
  <c r="Y98" i="77"/>
  <c r="X57" i="77"/>
  <c r="W57" i="77"/>
  <c r="Y57" i="77"/>
  <c r="Q22" i="77"/>
  <c r="Q7" i="77"/>
  <c r="Q13" i="77"/>
  <c r="T6" i="77"/>
  <c r="T19" i="77"/>
  <c r="T7" i="77"/>
  <c r="Q23" i="77"/>
  <c r="T11" i="77"/>
  <c r="Q51" i="77"/>
  <c r="Q9" i="77"/>
  <c r="Q19" i="77"/>
  <c r="Q28" i="77"/>
  <c r="Q34" i="77"/>
  <c r="Q38" i="77"/>
  <c r="T15" i="77"/>
  <c r="Q63" i="77"/>
  <c r="Q67" i="77"/>
  <c r="Q27" i="77"/>
  <c r="Q37" i="77"/>
  <c r="Q42" i="77"/>
  <c r="T14" i="77"/>
  <c r="Q61" i="77"/>
  <c r="Q79" i="77"/>
  <c r="Q82" i="77"/>
  <c r="Q65" i="77"/>
  <c r="Q21" i="77"/>
  <c r="Q31" i="77"/>
  <c r="Q36" i="77"/>
  <c r="Q48" i="77"/>
  <c r="Q10" i="77"/>
  <c r="Q16" i="77"/>
  <c r="Q55" i="77"/>
  <c r="Q18" i="77"/>
  <c r="T9" i="77"/>
  <c r="Q43" i="77"/>
  <c r="T10" i="77"/>
  <c r="Q45" i="77"/>
  <c r="T8" i="77"/>
  <c r="Q40" i="77"/>
  <c r="Q66" i="77"/>
  <c r="Q12" i="77"/>
  <c r="Q14" i="77"/>
  <c r="Q70" i="77"/>
  <c r="Q30" i="77"/>
  <c r="T13" i="77"/>
  <c r="Q58" i="77"/>
  <c r="T16" i="77"/>
  <c r="Q71" i="77"/>
  <c r="T5" i="77"/>
  <c r="Q8" i="77"/>
  <c r="T4" i="77"/>
  <c r="Q44" i="77"/>
  <c r="Q11" i="77"/>
  <c r="Q6" i="77"/>
  <c r="Q20" i="77"/>
  <c r="Q25" i="77"/>
  <c r="Q29" i="77"/>
  <c r="Q35" i="77"/>
  <c r="Q41" i="77"/>
  <c r="Q50" i="77"/>
  <c r="Q57" i="77"/>
  <c r="Q64" i="77"/>
  <c r="T18" i="77"/>
  <c r="Q75" i="77"/>
  <c r="Q32" i="77"/>
  <c r="Q77" i="77"/>
  <c r="Q83" i="77"/>
  <c r="Q80" i="77"/>
  <c r="T20" i="77"/>
  <c r="Q17" i="77"/>
  <c r="Q26" i="77"/>
  <c r="Q46" i="77"/>
  <c r="Q54" i="77"/>
  <c r="T12" i="77"/>
  <c r="Q15" i="77"/>
  <c r="Q72" i="77"/>
  <c r="Q59" i="77"/>
  <c r="U108" i="77"/>
  <c r="Q78" i="77"/>
  <c r="Q81" i="77"/>
  <c r="Q76" i="77"/>
  <c r="Q60" i="77"/>
  <c r="Q49" i="77"/>
  <c r="Q56" i="77"/>
  <c r="Q73" i="77"/>
  <c r="Q5" i="77"/>
  <c r="Q69" i="77"/>
  <c r="AB43" i="77" l="1"/>
  <c r="AB35" i="77"/>
  <c r="AB25" i="77"/>
  <c r="AB30" i="77"/>
  <c r="Q74" i="77"/>
  <c r="U11" i="77"/>
  <c r="V11" i="77" s="1"/>
  <c r="H45" i="78" s="1"/>
  <c r="U15" i="77"/>
  <c r="V15" i="77" s="1"/>
  <c r="H49" i="78" s="1"/>
  <c r="AC39" i="77"/>
  <c r="V17" i="77"/>
  <c r="H51" i="78" s="1"/>
  <c r="V10" i="77"/>
  <c r="H44" i="78" s="1"/>
  <c r="AB44" i="77"/>
  <c r="V16" i="77"/>
  <c r="H50" i="78" s="1"/>
  <c r="AC44" i="77"/>
  <c r="AB39" i="77"/>
  <c r="Q47" i="77"/>
  <c r="AD45" i="77"/>
  <c r="V6" i="77"/>
  <c r="H40" i="78" s="1"/>
  <c r="H55" i="78"/>
  <c r="AD39" i="77"/>
  <c r="V12" i="77"/>
  <c r="H46" i="78" s="1"/>
  <c r="AD44" i="77"/>
  <c r="AC45" i="77"/>
  <c r="V18" i="77"/>
  <c r="H52" i="78" s="1"/>
  <c r="V7" i="77"/>
  <c r="H41" i="78" s="1"/>
  <c r="V8" i="77"/>
  <c r="H42" i="78" s="1"/>
  <c r="V9" i="77"/>
  <c r="H43" i="78" s="1"/>
  <c r="AD47" i="77"/>
  <c r="V13" i="77"/>
  <c r="H47" i="78" s="1"/>
  <c r="AC37" i="77"/>
  <c r="AB45" i="77"/>
  <c r="AC47" i="77"/>
  <c r="AD38" i="77"/>
  <c r="AC38" i="77"/>
  <c r="V19" i="77"/>
  <c r="H53" i="78" s="1"/>
  <c r="AB37" i="77"/>
  <c r="AB47" i="77"/>
  <c r="AB38" i="77"/>
  <c r="Q52" i="77"/>
  <c r="V20" i="77"/>
  <c r="H54" i="78" s="1"/>
  <c r="V14" i="77"/>
  <c r="H48" i="78" s="1"/>
  <c r="V4" i="77"/>
  <c r="H38" i="78" s="1"/>
  <c r="V5" i="77"/>
  <c r="H39" i="78" s="1"/>
  <c r="AC31" i="77"/>
  <c r="AD41" i="77"/>
  <c r="AD33" i="77"/>
  <c r="Y108" i="77"/>
  <c r="AD30" i="77"/>
  <c r="AB27" i="77"/>
  <c r="AD32" i="77"/>
  <c r="AC40" i="77"/>
  <c r="AB36" i="77"/>
  <c r="AB42" i="77"/>
  <c r="AB31" i="77"/>
  <c r="AC41" i="77"/>
  <c r="AC46" i="77"/>
  <c r="AC30" i="77"/>
  <c r="AB26" i="77"/>
  <c r="AC32" i="77"/>
  <c r="AC34" i="77"/>
  <c r="AB40" i="77"/>
  <c r="AD36" i="77"/>
  <c r="AD42" i="77"/>
  <c r="AD31" i="77"/>
  <c r="AC33" i="77"/>
  <c r="AB46" i="77"/>
  <c r="AB34" i="77"/>
  <c r="AD40" i="77"/>
  <c r="AC42" i="77"/>
  <c r="AB41" i="77"/>
  <c r="AB33" i="77"/>
  <c r="AD46" i="77"/>
  <c r="AC26" i="75"/>
  <c r="AB32" i="77"/>
  <c r="AD34" i="77"/>
  <c r="AC36" i="77"/>
  <c r="X38" i="75" l="1"/>
  <c r="W38" i="75"/>
  <c r="Y38" i="75"/>
  <c r="W98" i="75"/>
  <c r="AB44" i="75" s="1"/>
  <c r="AB65" i="75" s="1"/>
  <c r="Y98" i="75"/>
  <c r="X98" i="75"/>
  <c r="AC44" i="75" s="1"/>
  <c r="AC65" i="75" s="1"/>
  <c r="X109" i="75"/>
  <c r="W109" i="75"/>
  <c r="Y109" i="75"/>
  <c r="Y85" i="75"/>
  <c r="X85" i="75"/>
  <c r="W85" i="75"/>
  <c r="Y80" i="75"/>
  <c r="X80" i="75"/>
  <c r="W80" i="75"/>
  <c r="X53" i="75"/>
  <c r="W53" i="75"/>
  <c r="Y53" i="75"/>
  <c r="W58" i="75"/>
  <c r="Y58" i="75"/>
  <c r="X58" i="75"/>
  <c r="X34" i="75"/>
  <c r="W34" i="75"/>
  <c r="Y34" i="75"/>
  <c r="Y49" i="75"/>
  <c r="X49" i="75"/>
  <c r="W73" i="75"/>
  <c r="Y73" i="75"/>
  <c r="X73" i="75"/>
  <c r="Y35" i="75"/>
  <c r="X35" i="75"/>
  <c r="W35" i="75"/>
  <c r="X77" i="75"/>
  <c r="W77" i="75"/>
  <c r="Y77" i="75"/>
  <c r="Y99" i="75"/>
  <c r="X99" i="75"/>
  <c r="W99" i="75"/>
  <c r="Y46" i="75"/>
  <c r="X46" i="75"/>
  <c r="W46" i="75"/>
  <c r="W40" i="75"/>
  <c r="Y40" i="75"/>
  <c r="X40" i="75"/>
  <c r="Y57" i="75"/>
  <c r="X57" i="75"/>
  <c r="W57" i="75"/>
  <c r="X88" i="75"/>
  <c r="W88" i="75"/>
  <c r="Y88" i="75"/>
  <c r="W84" i="75"/>
  <c r="Y84" i="75"/>
  <c r="X84" i="75"/>
  <c r="Y36" i="75"/>
  <c r="X36" i="75"/>
  <c r="W36" i="75"/>
  <c r="W69" i="75"/>
  <c r="Y69" i="75"/>
  <c r="X69" i="75"/>
  <c r="Y94" i="75"/>
  <c r="X94" i="75"/>
  <c r="W94" i="75"/>
  <c r="X54" i="75"/>
  <c r="W54" i="75"/>
  <c r="Y54" i="75"/>
  <c r="X65" i="75"/>
  <c r="W65" i="75"/>
  <c r="Y65" i="75"/>
  <c r="Y96" i="75"/>
  <c r="X96" i="75"/>
  <c r="W96" i="75"/>
  <c r="Y90" i="75"/>
  <c r="X90" i="75"/>
  <c r="W90" i="75"/>
  <c r="Y45" i="75"/>
  <c r="X45" i="75"/>
  <c r="W45" i="75"/>
  <c r="W91" i="75"/>
  <c r="Y91" i="75"/>
  <c r="X91" i="75"/>
  <c r="Y89" i="75"/>
  <c r="X89" i="75"/>
  <c r="W89" i="75"/>
  <c r="Y67" i="75"/>
  <c r="AD36" i="75" s="1"/>
  <c r="AD57" i="75" s="1"/>
  <c r="X67" i="75"/>
  <c r="AC36" i="75" s="1"/>
  <c r="AC57" i="75" s="1"/>
  <c r="AB57" i="75"/>
  <c r="W29" i="75"/>
  <c r="Y29" i="75"/>
  <c r="X29" i="75"/>
  <c r="Y72" i="75"/>
  <c r="X72" i="75"/>
  <c r="X44" i="75"/>
  <c r="W44" i="75"/>
  <c r="Y44" i="75"/>
  <c r="Y70" i="75"/>
  <c r="X70" i="75"/>
  <c r="W70" i="75"/>
  <c r="Y51" i="75"/>
  <c r="X51" i="75"/>
  <c r="W51" i="75"/>
  <c r="Y105" i="75"/>
  <c r="X105" i="75"/>
  <c r="W105" i="75"/>
  <c r="Y56" i="75"/>
  <c r="X56" i="75"/>
  <c r="W56" i="75"/>
  <c r="W79" i="75"/>
  <c r="Y79" i="75"/>
  <c r="X79" i="75"/>
  <c r="Y108" i="75"/>
  <c r="X108" i="75"/>
  <c r="Y43" i="75"/>
  <c r="X43" i="75"/>
  <c r="W43" i="75"/>
  <c r="X28" i="75"/>
  <c r="Y28" i="75"/>
  <c r="W47" i="75"/>
  <c r="Y47" i="75"/>
  <c r="X47" i="75"/>
  <c r="Y104" i="75"/>
  <c r="X104" i="75"/>
  <c r="W104" i="75"/>
  <c r="Y76" i="75"/>
  <c r="X76" i="75"/>
  <c r="W76" i="75"/>
  <c r="Y101" i="75"/>
  <c r="X101" i="75"/>
  <c r="W101" i="75"/>
  <c r="W41" i="75"/>
  <c r="Y41" i="75"/>
  <c r="X41" i="75"/>
  <c r="W55" i="75"/>
  <c r="Y55" i="75"/>
  <c r="X55" i="75"/>
  <c r="Y81" i="75"/>
  <c r="X81" i="75"/>
  <c r="W81" i="75"/>
  <c r="W64" i="75"/>
  <c r="Y64" i="75"/>
  <c r="X64" i="75"/>
  <c r="Y107" i="75"/>
  <c r="X107" i="75"/>
  <c r="W107" i="75"/>
  <c r="Y32" i="75"/>
  <c r="X32" i="75"/>
  <c r="W32" i="75"/>
  <c r="Y31" i="75"/>
  <c r="X31" i="75"/>
  <c r="Y74" i="75"/>
  <c r="X74" i="75"/>
  <c r="W74" i="75"/>
  <c r="X52" i="75"/>
  <c r="W52" i="75"/>
  <c r="Y52" i="75"/>
  <c r="Y97" i="75"/>
  <c r="X97" i="75"/>
  <c r="W97" i="75"/>
  <c r="Y48" i="75"/>
  <c r="X48" i="75"/>
  <c r="W48" i="75"/>
  <c r="Y93" i="75"/>
  <c r="X93" i="75"/>
  <c r="W93" i="75"/>
  <c r="X100" i="75"/>
  <c r="W100" i="75"/>
  <c r="Y100" i="75"/>
  <c r="W87" i="75"/>
  <c r="Y87" i="75"/>
  <c r="X87" i="75"/>
  <c r="X42" i="75"/>
  <c r="W42" i="75"/>
  <c r="Y42" i="75"/>
  <c r="X71" i="75"/>
  <c r="W71" i="75"/>
  <c r="Y71" i="75"/>
  <c r="W59" i="75"/>
  <c r="Y59" i="75"/>
  <c r="X59" i="75"/>
  <c r="Y82" i="75"/>
  <c r="X82" i="75"/>
  <c r="W82" i="75"/>
  <c r="W33" i="75"/>
  <c r="Y33" i="75"/>
  <c r="X33" i="75"/>
  <c r="Y50" i="75"/>
  <c r="X50" i="75"/>
  <c r="W50" i="75"/>
  <c r="X61" i="75"/>
  <c r="W61" i="75"/>
  <c r="Y61" i="75"/>
  <c r="X83" i="75"/>
  <c r="W83" i="75"/>
  <c r="Y83" i="75"/>
  <c r="X95" i="75"/>
  <c r="W95" i="75"/>
  <c r="Y95" i="75"/>
  <c r="X102" i="75"/>
  <c r="W102" i="75"/>
  <c r="Y102" i="75"/>
  <c r="Y62" i="75"/>
  <c r="X62" i="75"/>
  <c r="W62" i="75"/>
  <c r="W106" i="75"/>
  <c r="Y106" i="75"/>
  <c r="X106" i="75"/>
  <c r="Y30" i="75"/>
  <c r="X30" i="75"/>
  <c r="W30" i="75"/>
  <c r="Y37" i="75"/>
  <c r="X37" i="75"/>
  <c r="W37" i="75"/>
  <c r="Y60" i="75"/>
  <c r="X60" i="75"/>
  <c r="W60" i="75"/>
  <c r="Y75" i="75"/>
  <c r="X75" i="75"/>
  <c r="W75" i="75"/>
  <c r="Y66" i="75"/>
  <c r="X66" i="75"/>
  <c r="W66" i="75"/>
  <c r="X78" i="75"/>
  <c r="W78" i="75"/>
  <c r="Y78" i="75"/>
  <c r="X92" i="75"/>
  <c r="W92" i="75"/>
  <c r="Y92" i="75"/>
  <c r="W103" i="75"/>
  <c r="Y103" i="75"/>
  <c r="X103" i="75"/>
  <c r="W39" i="75"/>
  <c r="Y39" i="75"/>
  <c r="X39" i="75"/>
  <c r="Y63" i="75"/>
  <c r="X63" i="75"/>
  <c r="W63" i="75"/>
  <c r="W86" i="75"/>
  <c r="Y86" i="75"/>
  <c r="X86" i="75"/>
  <c r="M333" i="74"/>
  <c r="L333" i="74"/>
  <c r="K333" i="74"/>
  <c r="M151" i="74"/>
  <c r="L151" i="74"/>
  <c r="K151" i="74"/>
  <c r="M191" i="74"/>
  <c r="L191" i="74"/>
  <c r="K191" i="74"/>
  <c r="M287" i="74"/>
  <c r="L287" i="74"/>
  <c r="K287" i="74"/>
  <c r="M559" i="74"/>
  <c r="L559" i="74"/>
  <c r="K559" i="74"/>
  <c r="M638" i="74"/>
  <c r="K638" i="74"/>
  <c r="L638" i="74"/>
  <c r="M28" i="74"/>
  <c r="L28" i="74"/>
  <c r="K28" i="74"/>
  <c r="M44" i="74"/>
  <c r="L44" i="74"/>
  <c r="K44" i="74"/>
  <c r="L124" i="74"/>
  <c r="M124" i="74"/>
  <c r="K124" i="74"/>
  <c r="M172" i="74"/>
  <c r="K172" i="74"/>
  <c r="L172" i="74"/>
  <c r="K188" i="74"/>
  <c r="M188" i="74"/>
  <c r="L188" i="74"/>
  <c r="M204" i="74"/>
  <c r="K204" i="74"/>
  <c r="L204" i="74"/>
  <c r="M252" i="74"/>
  <c r="L252" i="74"/>
  <c r="K252" i="74"/>
  <c r="M272" i="74"/>
  <c r="K272" i="74"/>
  <c r="L272" i="74"/>
  <c r="M284" i="74"/>
  <c r="L284" i="74"/>
  <c r="K284" i="74"/>
  <c r="M304" i="74"/>
  <c r="K304" i="74"/>
  <c r="L304" i="74"/>
  <c r="L316" i="74"/>
  <c r="K316" i="74"/>
  <c r="M316" i="74"/>
  <c r="M332" i="74"/>
  <c r="L332" i="74"/>
  <c r="K332" i="74"/>
  <c r="M348" i="74"/>
  <c r="L348" i="74"/>
  <c r="K348" i="74"/>
  <c r="M380" i="74"/>
  <c r="L380" i="74"/>
  <c r="K380" i="74"/>
  <c r="L460" i="74"/>
  <c r="K460" i="74"/>
  <c r="M460" i="74"/>
  <c r="L508" i="74"/>
  <c r="K508" i="74"/>
  <c r="M508" i="74"/>
  <c r="K540" i="74"/>
  <c r="L540" i="74"/>
  <c r="M540" i="74"/>
  <c r="K556" i="74"/>
  <c r="L556" i="74"/>
  <c r="M556" i="74"/>
  <c r="M584" i="74"/>
  <c r="L584" i="74"/>
  <c r="K584" i="74"/>
  <c r="L652" i="74"/>
  <c r="K652" i="74"/>
  <c r="M652" i="74"/>
  <c r="L684" i="74"/>
  <c r="K684" i="74"/>
  <c r="M684" i="74"/>
  <c r="L716" i="74"/>
  <c r="K716" i="74"/>
  <c r="M716" i="74"/>
  <c r="M752" i="74"/>
  <c r="L752" i="74"/>
  <c r="K752" i="74"/>
  <c r="L29" i="74"/>
  <c r="M29" i="74"/>
  <c r="K29" i="74"/>
  <c r="L45" i="74"/>
  <c r="M45" i="74"/>
  <c r="K45" i="74"/>
  <c r="L61" i="74"/>
  <c r="K61" i="74"/>
  <c r="M61" i="74"/>
  <c r="L109" i="74"/>
  <c r="M109" i="74"/>
  <c r="K109" i="74"/>
  <c r="L141" i="74"/>
  <c r="M141" i="74"/>
  <c r="K141" i="74"/>
  <c r="L173" i="74"/>
  <c r="M173" i="74"/>
  <c r="K173" i="74"/>
  <c r="L205" i="74"/>
  <c r="M205" i="74"/>
  <c r="K205" i="74"/>
  <c r="M221" i="74"/>
  <c r="L221" i="74"/>
  <c r="K221" i="74"/>
  <c r="M253" i="74"/>
  <c r="L253" i="74"/>
  <c r="K253" i="74"/>
  <c r="M269" i="74"/>
  <c r="L269" i="74"/>
  <c r="K269" i="74"/>
  <c r="M349" i="74"/>
  <c r="L349" i="74"/>
  <c r="K349" i="74"/>
  <c r="L748" i="74"/>
  <c r="K748" i="74"/>
  <c r="M748" i="74"/>
  <c r="M655" i="74"/>
  <c r="K655" i="74"/>
  <c r="L655" i="74"/>
  <c r="L60" i="74"/>
  <c r="K60" i="74"/>
  <c r="M60" i="74"/>
  <c r="M92" i="74"/>
  <c r="L92" i="74"/>
  <c r="K92" i="74"/>
  <c r="M471" i="74"/>
  <c r="L471" i="74"/>
  <c r="K471" i="74"/>
  <c r="M707" i="74"/>
  <c r="L707" i="74"/>
  <c r="K707" i="74"/>
  <c r="M719" i="74"/>
  <c r="K719" i="74"/>
  <c r="L719" i="74"/>
  <c r="M76" i="74"/>
  <c r="L76" i="74"/>
  <c r="K76" i="74"/>
  <c r="M108" i="74"/>
  <c r="L108" i="74"/>
  <c r="K108" i="74"/>
  <c r="M140" i="74"/>
  <c r="L140" i="74"/>
  <c r="K140" i="74"/>
  <c r="M156" i="74"/>
  <c r="L156" i="74"/>
  <c r="K156" i="74"/>
  <c r="M220" i="74"/>
  <c r="L220" i="74"/>
  <c r="K220" i="74"/>
  <c r="M236" i="74"/>
  <c r="L236" i="74"/>
  <c r="K236" i="74"/>
  <c r="M268" i="74"/>
  <c r="L268" i="74"/>
  <c r="K268" i="74"/>
  <c r="M288" i="74"/>
  <c r="K288" i="74"/>
  <c r="L288" i="74"/>
  <c r="M300" i="74"/>
  <c r="L300" i="74"/>
  <c r="K300" i="74"/>
  <c r="M364" i="74"/>
  <c r="L364" i="74"/>
  <c r="K364" i="74"/>
  <c r="M396" i="74"/>
  <c r="L396" i="74"/>
  <c r="K396" i="74"/>
  <c r="M412" i="74"/>
  <c r="L412" i="74"/>
  <c r="K412" i="74"/>
  <c r="M428" i="74"/>
  <c r="L428" i="74"/>
  <c r="K428" i="74"/>
  <c r="L444" i="74"/>
  <c r="K444" i="74"/>
  <c r="M444" i="74"/>
  <c r="L476" i="74"/>
  <c r="K476" i="74"/>
  <c r="M476" i="74"/>
  <c r="L492" i="74"/>
  <c r="K492" i="74"/>
  <c r="M492" i="74"/>
  <c r="L524" i="74"/>
  <c r="K524" i="74"/>
  <c r="M524" i="74"/>
  <c r="K572" i="74"/>
  <c r="L572" i="74"/>
  <c r="M572" i="74"/>
  <c r="L588" i="74"/>
  <c r="K588" i="74"/>
  <c r="M588" i="74"/>
  <c r="L620" i="74"/>
  <c r="K620" i="74"/>
  <c r="M620" i="74"/>
  <c r="L700" i="74"/>
  <c r="K700" i="74"/>
  <c r="M700" i="74"/>
  <c r="L732" i="74"/>
  <c r="K732" i="74"/>
  <c r="M732" i="74"/>
  <c r="L77" i="74"/>
  <c r="M77" i="74"/>
  <c r="K77" i="74"/>
  <c r="L93" i="74"/>
  <c r="M93" i="74"/>
  <c r="K93" i="74"/>
  <c r="L125" i="74"/>
  <c r="M125" i="74"/>
  <c r="K125" i="74"/>
  <c r="L157" i="74"/>
  <c r="M157" i="74"/>
  <c r="K157" i="74"/>
  <c r="L189" i="74"/>
  <c r="K189" i="74"/>
  <c r="M189" i="74"/>
  <c r="M237" i="74"/>
  <c r="L237" i="74"/>
  <c r="K237" i="74"/>
  <c r="M285" i="74"/>
  <c r="L285" i="74"/>
  <c r="K285" i="74"/>
  <c r="M301" i="74"/>
  <c r="L301" i="74"/>
  <c r="K301" i="74"/>
  <c r="L317" i="74"/>
  <c r="K317" i="74"/>
  <c r="M317" i="74"/>
  <c r="M365" i="74"/>
  <c r="L365" i="74"/>
  <c r="K365" i="74"/>
  <c r="M397" i="74"/>
  <c r="L397" i="74"/>
  <c r="K397" i="74"/>
  <c r="M445" i="74"/>
  <c r="L445" i="74"/>
  <c r="K445" i="74"/>
  <c r="M477" i="74"/>
  <c r="L477" i="74"/>
  <c r="K477" i="74"/>
  <c r="M493" i="74"/>
  <c r="L493" i="74"/>
  <c r="K493" i="74"/>
  <c r="M525" i="74"/>
  <c r="L525" i="74"/>
  <c r="K525" i="74"/>
  <c r="M689" i="74"/>
  <c r="K689" i="74"/>
  <c r="L689" i="74"/>
  <c r="M717" i="74"/>
  <c r="K717" i="74"/>
  <c r="L717" i="74"/>
  <c r="M246" i="74"/>
  <c r="L246" i="74"/>
  <c r="K246" i="74"/>
  <c r="M274" i="74"/>
  <c r="L274" i="74"/>
  <c r="K274" i="74"/>
  <c r="M310" i="74"/>
  <c r="L310" i="74"/>
  <c r="K310" i="74"/>
  <c r="M502" i="74"/>
  <c r="L502" i="74"/>
  <c r="K502" i="74"/>
  <c r="M534" i="74"/>
  <c r="L534" i="74"/>
  <c r="K534" i="74"/>
  <c r="M690" i="74"/>
  <c r="L690" i="74"/>
  <c r="K690" i="74"/>
  <c r="M726" i="74"/>
  <c r="K726" i="74"/>
  <c r="L726" i="74"/>
  <c r="M742" i="74"/>
  <c r="K742" i="74"/>
  <c r="L742" i="74"/>
  <c r="M35" i="74"/>
  <c r="L35" i="74"/>
  <c r="K35" i="74"/>
  <c r="L51" i="74"/>
  <c r="M51" i="74"/>
  <c r="K51" i="74"/>
  <c r="M75" i="74"/>
  <c r="L75" i="74"/>
  <c r="K75" i="74"/>
  <c r="M99" i="74"/>
  <c r="L99" i="74"/>
  <c r="K99" i="74"/>
  <c r="M131" i="74"/>
  <c r="L131" i="74"/>
  <c r="K131" i="74"/>
  <c r="L147" i="74"/>
  <c r="K147" i="74"/>
  <c r="M147" i="74"/>
  <c r="M171" i="74"/>
  <c r="L171" i="74"/>
  <c r="K171" i="74"/>
  <c r="M203" i="74"/>
  <c r="L203" i="74"/>
  <c r="K203" i="74"/>
  <c r="M235" i="74"/>
  <c r="L235" i="74"/>
  <c r="K235" i="74"/>
  <c r="M259" i="74"/>
  <c r="L259" i="74"/>
  <c r="K259" i="74"/>
  <c r="L275" i="74"/>
  <c r="K275" i="74"/>
  <c r="M275" i="74"/>
  <c r="M315" i="74"/>
  <c r="L315" i="74"/>
  <c r="K315" i="74"/>
  <c r="M331" i="74"/>
  <c r="L331" i="74"/>
  <c r="K331" i="74"/>
  <c r="M355" i="74"/>
  <c r="L355" i="74"/>
  <c r="K355" i="74"/>
  <c r="M379" i="74"/>
  <c r="L379" i="74"/>
  <c r="K379" i="74"/>
  <c r="M395" i="74"/>
  <c r="L395" i="74"/>
  <c r="K395" i="74"/>
  <c r="M411" i="74"/>
  <c r="L411" i="74"/>
  <c r="K411" i="74"/>
  <c r="M427" i="74"/>
  <c r="L427" i="74"/>
  <c r="K427" i="74"/>
  <c r="L443" i="74"/>
  <c r="M443" i="74"/>
  <c r="K443" i="74"/>
  <c r="L467" i="74"/>
  <c r="M467" i="74"/>
  <c r="K467" i="74"/>
  <c r="L491" i="74"/>
  <c r="K491" i="74"/>
  <c r="M491" i="74"/>
  <c r="L507" i="74"/>
  <c r="M507" i="74"/>
  <c r="K507" i="74"/>
  <c r="L523" i="74"/>
  <c r="K523" i="74"/>
  <c r="M523" i="74"/>
  <c r="L539" i="74"/>
  <c r="M539" i="74"/>
  <c r="K539" i="74"/>
  <c r="L555" i="74"/>
  <c r="K555" i="74"/>
  <c r="M555" i="74"/>
  <c r="L571" i="74"/>
  <c r="M571" i="74"/>
  <c r="K571" i="74"/>
  <c r="M603" i="74"/>
  <c r="L603" i="74"/>
  <c r="K603" i="74"/>
  <c r="M635" i="74"/>
  <c r="L635" i="74"/>
  <c r="K635" i="74"/>
  <c r="M667" i="74"/>
  <c r="L667" i="74"/>
  <c r="K667" i="74"/>
  <c r="M699" i="74"/>
  <c r="L699" i="74"/>
  <c r="K699" i="74"/>
  <c r="L715" i="74"/>
  <c r="M715" i="74"/>
  <c r="K715" i="74"/>
  <c r="M731" i="74"/>
  <c r="L731" i="74"/>
  <c r="K731" i="74"/>
  <c r="L747" i="74"/>
  <c r="M747" i="74"/>
  <c r="K747" i="74"/>
  <c r="M207" i="74"/>
  <c r="L207" i="74"/>
  <c r="K207" i="74"/>
  <c r="M279" i="74"/>
  <c r="L279" i="74"/>
  <c r="K279" i="74"/>
  <c r="M63" i="74"/>
  <c r="L63" i="74"/>
  <c r="K63" i="74"/>
  <c r="M319" i="74"/>
  <c r="L319" i="74"/>
  <c r="K319" i="74"/>
  <c r="L587" i="74"/>
  <c r="M587" i="74"/>
  <c r="K587" i="74"/>
  <c r="M723" i="74"/>
  <c r="L723" i="74"/>
  <c r="K723" i="74"/>
  <c r="M591" i="74"/>
  <c r="K591" i="74"/>
  <c r="L591" i="74"/>
  <c r="M671" i="74"/>
  <c r="K671" i="74"/>
  <c r="L671" i="74"/>
  <c r="M735" i="74"/>
  <c r="K735" i="74"/>
  <c r="L735" i="74"/>
  <c r="M682" i="74"/>
  <c r="L682" i="74"/>
  <c r="K682" i="74"/>
  <c r="M24" i="74"/>
  <c r="K24" i="74"/>
  <c r="L24" i="74"/>
  <c r="K40" i="74"/>
  <c r="M40" i="74"/>
  <c r="L40" i="74"/>
  <c r="M56" i="74"/>
  <c r="K56" i="74"/>
  <c r="L56" i="74"/>
  <c r="M72" i="74"/>
  <c r="K72" i="74"/>
  <c r="L72" i="74"/>
  <c r="M88" i="74"/>
  <c r="K88" i="74"/>
  <c r="L88" i="74"/>
  <c r="K104" i="74"/>
  <c r="M104" i="74"/>
  <c r="L104" i="74"/>
  <c r="M120" i="74"/>
  <c r="K120" i="74"/>
  <c r="L120" i="74"/>
  <c r="M136" i="74"/>
  <c r="K136" i="74"/>
  <c r="L136" i="74"/>
  <c r="M152" i="74"/>
  <c r="K152" i="74"/>
  <c r="L152" i="74"/>
  <c r="M184" i="74"/>
  <c r="L184" i="74"/>
  <c r="K184" i="74"/>
  <c r="L200" i="74"/>
  <c r="M200" i="74"/>
  <c r="K200" i="74"/>
  <c r="M216" i="74"/>
  <c r="K216" i="74"/>
  <c r="L216" i="74"/>
  <c r="K232" i="74"/>
  <c r="L232" i="74"/>
  <c r="M232" i="74"/>
  <c r="M248" i="74"/>
  <c r="K248" i="74"/>
  <c r="L248" i="74"/>
  <c r="M280" i="74"/>
  <c r="K280" i="74"/>
  <c r="L280" i="74"/>
  <c r="K296" i="74"/>
  <c r="M296" i="74"/>
  <c r="L296" i="74"/>
  <c r="M312" i="74"/>
  <c r="K312" i="74"/>
  <c r="L312" i="74"/>
  <c r="M328" i="74"/>
  <c r="K328" i="74"/>
  <c r="L328" i="74"/>
  <c r="M344" i="74"/>
  <c r="K344" i="74"/>
  <c r="L344" i="74"/>
  <c r="M360" i="74"/>
  <c r="K360" i="74"/>
  <c r="L360" i="74"/>
  <c r="M376" i="74"/>
  <c r="K376" i="74"/>
  <c r="L376" i="74"/>
  <c r="M392" i="74"/>
  <c r="K392" i="74"/>
  <c r="L392" i="74"/>
  <c r="M408" i="74"/>
  <c r="K408" i="74"/>
  <c r="L408" i="74"/>
  <c r="M424" i="74"/>
  <c r="K424" i="74"/>
  <c r="L424" i="74"/>
  <c r="M440" i="74"/>
  <c r="K440" i="74"/>
  <c r="L440" i="74"/>
  <c r="M456" i="74"/>
  <c r="K456" i="74"/>
  <c r="L456" i="74"/>
  <c r="M472" i="74"/>
  <c r="K472" i="74"/>
  <c r="L472" i="74"/>
  <c r="M488" i="74"/>
  <c r="K488" i="74"/>
  <c r="L488" i="74"/>
  <c r="M504" i="74"/>
  <c r="K504" i="74"/>
  <c r="L504" i="74"/>
  <c r="M520" i="74"/>
  <c r="K520" i="74"/>
  <c r="L520" i="74"/>
  <c r="M536" i="74"/>
  <c r="K536" i="74"/>
  <c r="L536" i="74"/>
  <c r="M552" i="74"/>
  <c r="K552" i="74"/>
  <c r="L552" i="74"/>
  <c r="M568" i="74"/>
  <c r="K568" i="74"/>
  <c r="L568" i="74"/>
  <c r="M600" i="74"/>
  <c r="L600" i="74"/>
  <c r="K600" i="74"/>
  <c r="L604" i="74"/>
  <c r="K604" i="74"/>
  <c r="M604" i="74"/>
  <c r="M616" i="74"/>
  <c r="L616" i="74"/>
  <c r="K616" i="74"/>
  <c r="M632" i="74"/>
  <c r="L632" i="74"/>
  <c r="K632" i="74"/>
  <c r="L636" i="74"/>
  <c r="K636" i="74"/>
  <c r="M636" i="74"/>
  <c r="M648" i="74"/>
  <c r="L648" i="74"/>
  <c r="K648" i="74"/>
  <c r="M664" i="74"/>
  <c r="L664" i="74"/>
  <c r="K664" i="74"/>
  <c r="L668" i="74"/>
  <c r="K668" i="74"/>
  <c r="M668" i="74"/>
  <c r="M680" i="74"/>
  <c r="L680" i="74"/>
  <c r="K680" i="74"/>
  <c r="M696" i="74"/>
  <c r="L696" i="74"/>
  <c r="K696" i="74"/>
  <c r="L708" i="74"/>
  <c r="K708" i="74"/>
  <c r="M708" i="74"/>
  <c r="M712" i="74"/>
  <c r="L712" i="74"/>
  <c r="K712" i="74"/>
  <c r="L724" i="74"/>
  <c r="K724" i="74"/>
  <c r="M724" i="74"/>
  <c r="M728" i="74"/>
  <c r="L728" i="74"/>
  <c r="K728" i="74"/>
  <c r="L740" i="74"/>
  <c r="K740" i="74"/>
  <c r="M740" i="74"/>
  <c r="M744" i="74"/>
  <c r="L744" i="74"/>
  <c r="K744" i="74"/>
  <c r="M25" i="74"/>
  <c r="L25" i="74"/>
  <c r="K25" i="74"/>
  <c r="M41" i="74"/>
  <c r="L41" i="74"/>
  <c r="K41" i="74"/>
  <c r="M57" i="74"/>
  <c r="L57" i="74"/>
  <c r="K57" i="74"/>
  <c r="M73" i="74"/>
  <c r="L73" i="74"/>
  <c r="K73" i="74"/>
  <c r="M89" i="74"/>
  <c r="L89" i="74"/>
  <c r="K89" i="74"/>
  <c r="M105" i="74"/>
  <c r="L105" i="74"/>
  <c r="K105" i="74"/>
  <c r="M121" i="74"/>
  <c r="L121" i="74"/>
  <c r="K121" i="74"/>
  <c r="M137" i="74"/>
  <c r="L137" i="74"/>
  <c r="K137" i="74"/>
  <c r="M153" i="74"/>
  <c r="L153" i="74"/>
  <c r="K153" i="74"/>
  <c r="M169" i="74"/>
  <c r="L169" i="74"/>
  <c r="K169" i="74"/>
  <c r="M185" i="74"/>
  <c r="L185" i="74"/>
  <c r="K185" i="74"/>
  <c r="M201" i="74"/>
  <c r="L201" i="74"/>
  <c r="K201" i="74"/>
  <c r="M217" i="74"/>
  <c r="K217" i="74"/>
  <c r="L217" i="74"/>
  <c r="M233" i="74"/>
  <c r="K233" i="74"/>
  <c r="L233" i="74"/>
  <c r="M249" i="74"/>
  <c r="K249" i="74"/>
  <c r="L249" i="74"/>
  <c r="M265" i="74"/>
  <c r="K265" i="74"/>
  <c r="L265" i="74"/>
  <c r="M281" i="74"/>
  <c r="K281" i="74"/>
  <c r="L281" i="74"/>
  <c r="M297" i="74"/>
  <c r="K297" i="74"/>
  <c r="L297" i="74"/>
  <c r="M313" i="74"/>
  <c r="K313" i="74"/>
  <c r="L313" i="74"/>
  <c r="M329" i="74"/>
  <c r="K329" i="74"/>
  <c r="L329" i="74"/>
  <c r="M345" i="74"/>
  <c r="K345" i="74"/>
  <c r="L345" i="74"/>
  <c r="M361" i="74"/>
  <c r="K361" i="74"/>
  <c r="L361" i="74"/>
  <c r="M377" i="74"/>
  <c r="K377" i="74"/>
  <c r="L377" i="74"/>
  <c r="M393" i="74"/>
  <c r="K393" i="74"/>
  <c r="L393" i="74"/>
  <c r="M409" i="74"/>
  <c r="K409" i="74"/>
  <c r="L409" i="74"/>
  <c r="M425" i="74"/>
  <c r="K425" i="74"/>
  <c r="L425" i="74"/>
  <c r="M441" i="74"/>
  <c r="K441" i="74"/>
  <c r="L441" i="74"/>
  <c r="M457" i="74"/>
  <c r="K457" i="74"/>
  <c r="L457" i="74"/>
  <c r="M473" i="74"/>
  <c r="K473" i="74"/>
  <c r="L473" i="74"/>
  <c r="M489" i="74"/>
  <c r="K489" i="74"/>
  <c r="L489" i="74"/>
  <c r="M505" i="74"/>
  <c r="K505" i="74"/>
  <c r="L505" i="74"/>
  <c r="M521" i="74"/>
  <c r="K521" i="74"/>
  <c r="L521" i="74"/>
  <c r="M537" i="74"/>
  <c r="K537" i="74"/>
  <c r="L537" i="74"/>
  <c r="M553" i="74"/>
  <c r="K553" i="74"/>
  <c r="L553" i="74"/>
  <c r="M569" i="74"/>
  <c r="K569" i="74"/>
  <c r="L569" i="74"/>
  <c r="M585" i="74"/>
  <c r="L585" i="74"/>
  <c r="K585" i="74"/>
  <c r="M597" i="74"/>
  <c r="L597" i="74"/>
  <c r="K597" i="74"/>
  <c r="M601" i="74"/>
  <c r="L601" i="74"/>
  <c r="K601" i="74"/>
  <c r="M617" i="74"/>
  <c r="K617" i="74"/>
  <c r="L617" i="74"/>
  <c r="M629" i="74"/>
  <c r="K629" i="74"/>
  <c r="L629" i="74"/>
  <c r="M633" i="74"/>
  <c r="L633" i="74"/>
  <c r="K633" i="74"/>
  <c r="M649" i="74"/>
  <c r="L649" i="74"/>
  <c r="K649" i="74"/>
  <c r="M661" i="74"/>
  <c r="K661" i="74"/>
  <c r="L661" i="74"/>
  <c r="M665" i="74"/>
  <c r="L665" i="74"/>
  <c r="K665" i="74"/>
  <c r="M681" i="74"/>
  <c r="K681" i="74"/>
  <c r="L681" i="74"/>
  <c r="M693" i="74"/>
  <c r="K693" i="74"/>
  <c r="L693" i="74"/>
  <c r="M697" i="74"/>
  <c r="L697" i="74"/>
  <c r="K697" i="74"/>
  <c r="M713" i="74"/>
  <c r="L713" i="74"/>
  <c r="K713" i="74"/>
  <c r="M729" i="74"/>
  <c r="K729" i="74"/>
  <c r="L729" i="74"/>
  <c r="M745" i="74"/>
  <c r="L745" i="74"/>
  <c r="K745" i="74"/>
  <c r="M46" i="74"/>
  <c r="L46" i="74"/>
  <c r="K46" i="74"/>
  <c r="M54" i="74"/>
  <c r="L54" i="74"/>
  <c r="K54" i="74"/>
  <c r="M62" i="74"/>
  <c r="L62" i="74"/>
  <c r="K62" i="74"/>
  <c r="M66" i="74"/>
  <c r="L66" i="74"/>
  <c r="K66" i="74"/>
  <c r="M78" i="74"/>
  <c r="L78" i="74"/>
  <c r="K78" i="74"/>
  <c r="M86" i="74"/>
  <c r="L86" i="74"/>
  <c r="K86" i="74"/>
  <c r="M94" i="74"/>
  <c r="L94" i="74"/>
  <c r="K94" i="74"/>
  <c r="M110" i="74"/>
  <c r="L110" i="74"/>
  <c r="K110" i="74"/>
  <c r="M118" i="74"/>
  <c r="L118" i="74"/>
  <c r="K118" i="74"/>
  <c r="M126" i="74"/>
  <c r="L126" i="74"/>
  <c r="K126" i="74"/>
  <c r="M130" i="74"/>
  <c r="L130" i="74"/>
  <c r="K130" i="74"/>
  <c r="M142" i="74"/>
  <c r="L142" i="74"/>
  <c r="K142" i="74"/>
  <c r="M158" i="74"/>
  <c r="L158" i="74"/>
  <c r="K158" i="74"/>
  <c r="M166" i="74"/>
  <c r="K166" i="74"/>
  <c r="L166" i="74"/>
  <c r="M174" i="74"/>
  <c r="L174" i="74"/>
  <c r="K174" i="74"/>
  <c r="M190" i="74"/>
  <c r="L190" i="74"/>
  <c r="K190" i="74"/>
  <c r="M210" i="74"/>
  <c r="L210" i="74"/>
  <c r="K210" i="74"/>
  <c r="M230" i="74"/>
  <c r="L230" i="74"/>
  <c r="K230" i="74"/>
  <c r="M238" i="74"/>
  <c r="L238" i="74"/>
  <c r="K238" i="74"/>
  <c r="M254" i="74"/>
  <c r="L254" i="74"/>
  <c r="K254" i="74"/>
  <c r="M258" i="74"/>
  <c r="L258" i="74"/>
  <c r="K258" i="74"/>
  <c r="M262" i="74"/>
  <c r="L262" i="74"/>
  <c r="K262" i="74"/>
  <c r="M286" i="74"/>
  <c r="L286" i="74"/>
  <c r="K286" i="74"/>
  <c r="M302" i="74"/>
  <c r="L302" i="74"/>
  <c r="K302" i="74"/>
  <c r="M334" i="74"/>
  <c r="L334" i="74"/>
  <c r="K334" i="74"/>
  <c r="M338" i="74"/>
  <c r="L338" i="74"/>
  <c r="K338" i="74"/>
  <c r="M342" i="74"/>
  <c r="L342" i="74"/>
  <c r="K342" i="74"/>
  <c r="M398" i="74"/>
  <c r="L398" i="74"/>
  <c r="K398" i="74"/>
  <c r="M414" i="74"/>
  <c r="L414" i="74"/>
  <c r="K414" i="74"/>
  <c r="M430" i="74"/>
  <c r="L430" i="74"/>
  <c r="K430" i="74"/>
  <c r="L434" i="74"/>
  <c r="M434" i="74"/>
  <c r="K434" i="74"/>
  <c r="M438" i="74"/>
  <c r="L438" i="74"/>
  <c r="K438" i="74"/>
  <c r="M446" i="74"/>
  <c r="L446" i="74"/>
  <c r="K446" i="74"/>
  <c r="M478" i="74"/>
  <c r="L478" i="74"/>
  <c r="K478" i="74"/>
  <c r="M494" i="74"/>
  <c r="L494" i="74"/>
  <c r="K494" i="74"/>
  <c r="M510" i="74"/>
  <c r="L510" i="74"/>
  <c r="K510" i="74"/>
  <c r="M514" i="74"/>
  <c r="L514" i="74"/>
  <c r="K514" i="74"/>
  <c r="M542" i="74"/>
  <c r="L542" i="74"/>
  <c r="K542" i="74"/>
  <c r="M562" i="74"/>
  <c r="L562" i="74"/>
  <c r="K562" i="74"/>
  <c r="M590" i="74"/>
  <c r="K590" i="74"/>
  <c r="L590" i="74"/>
  <c r="M594" i="74"/>
  <c r="L594" i="74"/>
  <c r="K594" i="74"/>
  <c r="M598" i="74"/>
  <c r="K598" i="74"/>
  <c r="L598" i="74"/>
  <c r="M622" i="74"/>
  <c r="K622" i="74"/>
  <c r="L622" i="74"/>
  <c r="M626" i="74"/>
  <c r="L626" i="74"/>
  <c r="K626" i="74"/>
  <c r="M630" i="74"/>
  <c r="K630" i="74"/>
  <c r="L630" i="74"/>
  <c r="M646" i="74"/>
  <c r="K646" i="74"/>
  <c r="L646" i="74"/>
  <c r="M654" i="74"/>
  <c r="K654" i="74"/>
  <c r="L654" i="74"/>
  <c r="M658" i="74"/>
  <c r="L658" i="74"/>
  <c r="K658" i="74"/>
  <c r="M670" i="74"/>
  <c r="K670" i="74"/>
  <c r="L670" i="74"/>
  <c r="M674" i="74"/>
  <c r="L674" i="74"/>
  <c r="K674" i="74"/>
  <c r="M678" i="74"/>
  <c r="K678" i="74"/>
  <c r="L678" i="74"/>
  <c r="M706" i="74"/>
  <c r="L706" i="74"/>
  <c r="K706" i="74"/>
  <c r="M722" i="74"/>
  <c r="L722" i="74"/>
  <c r="K722" i="74"/>
  <c r="M738" i="74"/>
  <c r="L738" i="74"/>
  <c r="K738" i="74"/>
  <c r="M15" i="74"/>
  <c r="L15" i="74"/>
  <c r="K15" i="74"/>
  <c r="M23" i="74"/>
  <c r="L23" i="74"/>
  <c r="K23" i="74"/>
  <c r="M31" i="74"/>
  <c r="L31" i="74"/>
  <c r="K31" i="74"/>
  <c r="M47" i="74"/>
  <c r="L47" i="74"/>
  <c r="K47" i="74"/>
  <c r="M71" i="74"/>
  <c r="K71" i="74"/>
  <c r="L71" i="74"/>
  <c r="M87" i="74"/>
  <c r="L87" i="74"/>
  <c r="K87" i="74"/>
  <c r="M95" i="74"/>
  <c r="L95" i="74"/>
  <c r="K95" i="74"/>
  <c r="M119" i="74"/>
  <c r="L119" i="74"/>
  <c r="K119" i="74"/>
  <c r="M127" i="74"/>
  <c r="L127" i="74"/>
  <c r="K127" i="74"/>
  <c r="M143" i="74"/>
  <c r="L143" i="74"/>
  <c r="K143" i="74"/>
  <c r="M167" i="74"/>
  <c r="L167" i="74"/>
  <c r="K167" i="74"/>
  <c r="M199" i="74"/>
  <c r="L199" i="74"/>
  <c r="K199" i="74"/>
  <c r="L231" i="74"/>
  <c r="M231" i="74"/>
  <c r="K231" i="74"/>
  <c r="M247" i="74"/>
  <c r="L247" i="74"/>
  <c r="K247" i="74"/>
  <c r="M255" i="74"/>
  <c r="L255" i="74"/>
  <c r="K255" i="74"/>
  <c r="M271" i="74"/>
  <c r="L271" i="74"/>
  <c r="K271" i="74"/>
  <c r="L295" i="74"/>
  <c r="M295" i="74"/>
  <c r="K295" i="74"/>
  <c r="M299" i="74"/>
  <c r="L299" i="74"/>
  <c r="K299" i="74"/>
  <c r="M311" i="74"/>
  <c r="L311" i="74"/>
  <c r="K311" i="74"/>
  <c r="M327" i="74"/>
  <c r="L327" i="74"/>
  <c r="K327" i="74"/>
  <c r="M343" i="74"/>
  <c r="L343" i="74"/>
  <c r="K343" i="74"/>
  <c r="M351" i="74"/>
  <c r="L351" i="74"/>
  <c r="K351" i="74"/>
  <c r="L375" i="74"/>
  <c r="M375" i="74"/>
  <c r="K375" i="74"/>
  <c r="L391" i="74"/>
  <c r="M391" i="74"/>
  <c r="K391" i="74"/>
  <c r="L407" i="74"/>
  <c r="M407" i="74"/>
  <c r="K407" i="74"/>
  <c r="L423" i="74"/>
  <c r="K423" i="74"/>
  <c r="M423" i="74"/>
  <c r="M439" i="74"/>
  <c r="L439" i="74"/>
  <c r="K439" i="74"/>
  <c r="M455" i="74"/>
  <c r="L455" i="74"/>
  <c r="K455" i="74"/>
  <c r="M463" i="74"/>
  <c r="L463" i="74"/>
  <c r="K463" i="74"/>
  <c r="M487" i="74"/>
  <c r="L487" i="74"/>
  <c r="K487" i="74"/>
  <c r="M503" i="74"/>
  <c r="L503" i="74"/>
  <c r="K503" i="74"/>
  <c r="M519" i="74"/>
  <c r="L519" i="74"/>
  <c r="K519" i="74"/>
  <c r="M535" i="74"/>
  <c r="L535" i="74"/>
  <c r="K535" i="74"/>
  <c r="M551" i="74"/>
  <c r="L551" i="74"/>
  <c r="K551" i="74"/>
  <c r="M567" i="74"/>
  <c r="L567" i="74"/>
  <c r="K567" i="74"/>
  <c r="M583" i="74"/>
  <c r="K583" i="74"/>
  <c r="L583" i="74"/>
  <c r="M595" i="74"/>
  <c r="K595" i="74"/>
  <c r="L595" i="74"/>
  <c r="M599" i="74"/>
  <c r="L599" i="74"/>
  <c r="K599" i="74"/>
  <c r="M631" i="74"/>
  <c r="L631" i="74"/>
  <c r="K631" i="74"/>
  <c r="M663" i="74"/>
  <c r="L663" i="74"/>
  <c r="K663" i="74"/>
  <c r="M695" i="74"/>
  <c r="L695" i="74"/>
  <c r="K695" i="74"/>
  <c r="M727" i="74"/>
  <c r="L727" i="74"/>
  <c r="K727" i="74"/>
  <c r="M381" i="74"/>
  <c r="L381" i="74"/>
  <c r="K381" i="74"/>
  <c r="M413" i="74"/>
  <c r="L413" i="74"/>
  <c r="K413" i="74"/>
  <c r="M429" i="74"/>
  <c r="L429" i="74"/>
  <c r="K429" i="74"/>
  <c r="M461" i="74"/>
  <c r="L461" i="74"/>
  <c r="K461" i="74"/>
  <c r="M509" i="74"/>
  <c r="L509" i="74"/>
  <c r="K509" i="74"/>
  <c r="M541" i="74"/>
  <c r="K541" i="74"/>
  <c r="L541" i="74"/>
  <c r="M557" i="74"/>
  <c r="K557" i="74"/>
  <c r="L557" i="74"/>
  <c r="M593" i="74"/>
  <c r="L593" i="74"/>
  <c r="K593" i="74"/>
  <c r="M621" i="74"/>
  <c r="L621" i="74"/>
  <c r="K621" i="74"/>
  <c r="M637" i="74"/>
  <c r="K637" i="74"/>
  <c r="L637" i="74"/>
  <c r="M653" i="74"/>
  <c r="K653" i="74"/>
  <c r="L653" i="74"/>
  <c r="M669" i="74"/>
  <c r="K669" i="74"/>
  <c r="L669" i="74"/>
  <c r="M685" i="74"/>
  <c r="L685" i="74"/>
  <c r="K685" i="74"/>
  <c r="M22" i="74"/>
  <c r="L22" i="74"/>
  <c r="K22" i="74"/>
  <c r="M34" i="74"/>
  <c r="L34" i="74"/>
  <c r="K34" i="74"/>
  <c r="M42" i="74"/>
  <c r="L42" i="74"/>
  <c r="K42" i="74"/>
  <c r="M50" i="74"/>
  <c r="L50" i="74"/>
  <c r="K50" i="74"/>
  <c r="M98" i="74"/>
  <c r="L98" i="74"/>
  <c r="K98" i="74"/>
  <c r="M146" i="74"/>
  <c r="L146" i="74"/>
  <c r="K146" i="74"/>
  <c r="M178" i="74"/>
  <c r="K178" i="74"/>
  <c r="L178" i="74"/>
  <c r="M198" i="74"/>
  <c r="L198" i="74"/>
  <c r="K198" i="74"/>
  <c r="M242" i="74"/>
  <c r="L242" i="74"/>
  <c r="K242" i="74"/>
  <c r="M290" i="74"/>
  <c r="L290" i="74"/>
  <c r="K290" i="74"/>
  <c r="M330" i="74"/>
  <c r="L330" i="74"/>
  <c r="K330" i="74"/>
  <c r="M354" i="74"/>
  <c r="L354" i="74"/>
  <c r="K354" i="74"/>
  <c r="M394" i="74"/>
  <c r="L394" i="74"/>
  <c r="K394" i="74"/>
  <c r="L406" i="74"/>
  <c r="M406" i="74"/>
  <c r="K406" i="74"/>
  <c r="L422" i="74"/>
  <c r="K422" i="74"/>
  <c r="M422" i="74"/>
  <c r="M450" i="74"/>
  <c r="L450" i="74"/>
  <c r="K450" i="74"/>
  <c r="M470" i="74"/>
  <c r="L470" i="74"/>
  <c r="K470" i="74"/>
  <c r="M482" i="74"/>
  <c r="L482" i="74"/>
  <c r="K482" i="74"/>
  <c r="M498" i="74"/>
  <c r="L498" i="74"/>
  <c r="K498" i="74"/>
  <c r="M538" i="74"/>
  <c r="L538" i="74"/>
  <c r="K538" i="74"/>
  <c r="M578" i="74"/>
  <c r="L578" i="74"/>
  <c r="K578" i="74"/>
  <c r="M586" i="74"/>
  <c r="L586" i="74"/>
  <c r="K586" i="74"/>
  <c r="M614" i="74"/>
  <c r="K614" i="74"/>
  <c r="L614" i="74"/>
  <c r="M55" i="74"/>
  <c r="L55" i="74"/>
  <c r="K55" i="74"/>
  <c r="M159" i="74"/>
  <c r="L159" i="74"/>
  <c r="K159" i="74"/>
  <c r="L651" i="74"/>
  <c r="M651" i="74"/>
  <c r="K651" i="74"/>
  <c r="M623" i="74"/>
  <c r="K623" i="74"/>
  <c r="L623" i="74"/>
  <c r="M730" i="74"/>
  <c r="L730" i="74"/>
  <c r="K730" i="74"/>
  <c r="M36" i="74"/>
  <c r="L36" i="74"/>
  <c r="K36" i="74"/>
  <c r="M52" i="74"/>
  <c r="L52" i="74"/>
  <c r="K52" i="74"/>
  <c r="M84" i="74"/>
  <c r="L84" i="74"/>
  <c r="K84" i="74"/>
  <c r="M100" i="74"/>
  <c r="L100" i="74"/>
  <c r="K100" i="74"/>
  <c r="M148" i="74"/>
  <c r="L148" i="74"/>
  <c r="K148" i="74"/>
  <c r="M180" i="74"/>
  <c r="L180" i="74"/>
  <c r="K180" i="74"/>
  <c r="M196" i="74"/>
  <c r="L196" i="74"/>
  <c r="K196" i="74"/>
  <c r="M228" i="74"/>
  <c r="L228" i="74"/>
  <c r="K228" i="74"/>
  <c r="M244" i="74"/>
  <c r="L244" i="74"/>
  <c r="K244" i="74"/>
  <c r="M324" i="74"/>
  <c r="L324" i="74"/>
  <c r="K324" i="74"/>
  <c r="M356" i="74"/>
  <c r="L356" i="74"/>
  <c r="K356" i="74"/>
  <c r="M388" i="74"/>
  <c r="L388" i="74"/>
  <c r="K388" i="74"/>
  <c r="M436" i="74"/>
  <c r="L436" i="74"/>
  <c r="K436" i="74"/>
  <c r="L452" i="74"/>
  <c r="K452" i="74"/>
  <c r="M452" i="74"/>
  <c r="L516" i="74"/>
  <c r="K516" i="74"/>
  <c r="M516" i="74"/>
  <c r="L532" i="74"/>
  <c r="K532" i="74"/>
  <c r="M532" i="74"/>
  <c r="K564" i="74"/>
  <c r="M564" i="74"/>
  <c r="L564" i="74"/>
  <c r="M576" i="74"/>
  <c r="L576" i="74"/>
  <c r="K576" i="74"/>
  <c r="L596" i="74"/>
  <c r="K596" i="74"/>
  <c r="M596" i="74"/>
  <c r="M608" i="74"/>
  <c r="L608" i="74"/>
  <c r="K608" i="74"/>
  <c r="L628" i="74"/>
  <c r="K628" i="74"/>
  <c r="M628" i="74"/>
  <c r="M640" i="74"/>
  <c r="L640" i="74"/>
  <c r="K640" i="74"/>
  <c r="L644" i="74"/>
  <c r="K644" i="74"/>
  <c r="M644" i="74"/>
  <c r="L660" i="74"/>
  <c r="K660" i="74"/>
  <c r="M660" i="74"/>
  <c r="M672" i="74"/>
  <c r="L672" i="74"/>
  <c r="K672" i="74"/>
  <c r="L676" i="74"/>
  <c r="K676" i="74"/>
  <c r="M676" i="74"/>
  <c r="L692" i="74"/>
  <c r="K692" i="74"/>
  <c r="M692" i="74"/>
  <c r="M21" i="74"/>
  <c r="L21" i="74"/>
  <c r="K21" i="74"/>
  <c r="M37" i="74"/>
  <c r="L37" i="74"/>
  <c r="K37" i="74"/>
  <c r="M53" i="74"/>
  <c r="L53" i="74"/>
  <c r="K53" i="74"/>
  <c r="M69" i="74"/>
  <c r="L69" i="74"/>
  <c r="K69" i="74"/>
  <c r="M85" i="74"/>
  <c r="L85" i="74"/>
  <c r="K85" i="74"/>
  <c r="M101" i="74"/>
  <c r="L101" i="74"/>
  <c r="K101" i="74"/>
  <c r="M117" i="74"/>
  <c r="L117" i="74"/>
  <c r="K117" i="74"/>
  <c r="M133" i="74"/>
  <c r="L133" i="74"/>
  <c r="K133" i="74"/>
  <c r="M149" i="74"/>
  <c r="L149" i="74"/>
  <c r="K149" i="74"/>
  <c r="M165" i="74"/>
  <c r="L165" i="74"/>
  <c r="K165" i="74"/>
  <c r="M181" i="74"/>
  <c r="L181" i="74"/>
  <c r="K181" i="74"/>
  <c r="M197" i="74"/>
  <c r="L197" i="74"/>
  <c r="K197" i="74"/>
  <c r="M213" i="74"/>
  <c r="L213" i="74"/>
  <c r="K213" i="74"/>
  <c r="M229" i="74"/>
  <c r="L229" i="74"/>
  <c r="K229" i="74"/>
  <c r="M245" i="74"/>
  <c r="L245" i="74"/>
  <c r="K245" i="74"/>
  <c r="M261" i="74"/>
  <c r="L261" i="74"/>
  <c r="K261" i="74"/>
  <c r="M325" i="74"/>
  <c r="L325" i="74"/>
  <c r="K325" i="74"/>
  <c r="M341" i="74"/>
  <c r="L341" i="74"/>
  <c r="K341" i="74"/>
  <c r="M357" i="74"/>
  <c r="L357" i="74"/>
  <c r="K357" i="74"/>
  <c r="M373" i="74"/>
  <c r="L373" i="74"/>
  <c r="K373" i="74"/>
  <c r="M389" i="74"/>
  <c r="L389" i="74"/>
  <c r="K389" i="74"/>
  <c r="M405" i="74"/>
  <c r="L405" i="74"/>
  <c r="K405" i="74"/>
  <c r="M421" i="74"/>
  <c r="L421" i="74"/>
  <c r="K421" i="74"/>
  <c r="M437" i="74"/>
  <c r="L437" i="74"/>
  <c r="K437" i="74"/>
  <c r="M453" i="74"/>
  <c r="L453" i="74"/>
  <c r="K453" i="74"/>
  <c r="M469" i="74"/>
  <c r="L469" i="74"/>
  <c r="K469" i="74"/>
  <c r="M485" i="74"/>
  <c r="L485" i="74"/>
  <c r="K485" i="74"/>
  <c r="M501" i="74"/>
  <c r="L501" i="74"/>
  <c r="K501" i="74"/>
  <c r="M517" i="74"/>
  <c r="L517" i="74"/>
  <c r="K517" i="74"/>
  <c r="M533" i="74"/>
  <c r="L533" i="74"/>
  <c r="K533" i="74"/>
  <c r="M549" i="74"/>
  <c r="L549" i="74"/>
  <c r="K549" i="74"/>
  <c r="M565" i="74"/>
  <c r="L565" i="74"/>
  <c r="K565" i="74"/>
  <c r="M581" i="74"/>
  <c r="L581" i="74"/>
  <c r="K581" i="74"/>
  <c r="M613" i="74"/>
  <c r="L613" i="74"/>
  <c r="K613" i="74"/>
  <c r="M645" i="74"/>
  <c r="K645" i="74"/>
  <c r="L645" i="74"/>
  <c r="M677" i="74"/>
  <c r="K677" i="74"/>
  <c r="L677" i="74"/>
  <c r="M709" i="74"/>
  <c r="K709" i="74"/>
  <c r="L709" i="74"/>
  <c r="M725" i="74"/>
  <c r="L725" i="74"/>
  <c r="K725" i="74"/>
  <c r="M741" i="74"/>
  <c r="K741" i="74"/>
  <c r="L741" i="74"/>
  <c r="M30" i="74"/>
  <c r="L30" i="74"/>
  <c r="K30" i="74"/>
  <c r="M74" i="74"/>
  <c r="L74" i="74"/>
  <c r="K74" i="74"/>
  <c r="M82" i="74"/>
  <c r="L82" i="74"/>
  <c r="K82" i="74"/>
  <c r="M106" i="74"/>
  <c r="L106" i="74"/>
  <c r="K106" i="74"/>
  <c r="M138" i="74"/>
  <c r="L138" i="74"/>
  <c r="K138" i="74"/>
  <c r="M162" i="74"/>
  <c r="L162" i="74"/>
  <c r="K162" i="74"/>
  <c r="M186" i="74"/>
  <c r="L186" i="74"/>
  <c r="K186" i="74"/>
  <c r="M206" i="74"/>
  <c r="L206" i="74"/>
  <c r="K206" i="74"/>
  <c r="M218" i="74"/>
  <c r="L218" i="74"/>
  <c r="K218" i="74"/>
  <c r="M226" i="74"/>
  <c r="L226" i="74"/>
  <c r="K226" i="74"/>
  <c r="M266" i="74"/>
  <c r="L266" i="74"/>
  <c r="K266" i="74"/>
  <c r="M298" i="74"/>
  <c r="L298" i="74"/>
  <c r="K298" i="74"/>
  <c r="M306" i="74"/>
  <c r="L306" i="74"/>
  <c r="K306" i="74"/>
  <c r="M318" i="74"/>
  <c r="L318" i="74"/>
  <c r="K318" i="74"/>
  <c r="M346" i="74"/>
  <c r="L346" i="74"/>
  <c r="K346" i="74"/>
  <c r="M362" i="74"/>
  <c r="L362" i="74"/>
  <c r="K362" i="74"/>
  <c r="M370" i="74"/>
  <c r="L370" i="74"/>
  <c r="K370" i="74"/>
  <c r="M378" i="74"/>
  <c r="L378" i="74"/>
  <c r="K378" i="74"/>
  <c r="M458" i="74"/>
  <c r="L458" i="74"/>
  <c r="K458" i="74"/>
  <c r="M522" i="74"/>
  <c r="L522" i="74"/>
  <c r="K522" i="74"/>
  <c r="M530" i="74"/>
  <c r="L530" i="74"/>
  <c r="K530" i="74"/>
  <c r="M554" i="74"/>
  <c r="L554" i="74"/>
  <c r="K554" i="74"/>
  <c r="M570" i="74"/>
  <c r="L570" i="74"/>
  <c r="K570" i="74"/>
  <c r="M574" i="74"/>
  <c r="L574" i="74"/>
  <c r="K574" i="74"/>
  <c r="M602" i="74"/>
  <c r="L602" i="74"/>
  <c r="K602" i="74"/>
  <c r="M634" i="74"/>
  <c r="L634" i="74"/>
  <c r="K634" i="74"/>
  <c r="M650" i="74"/>
  <c r="L650" i="74"/>
  <c r="K650" i="74"/>
  <c r="M666" i="74"/>
  <c r="L666" i="74"/>
  <c r="K666" i="74"/>
  <c r="M686" i="74"/>
  <c r="K686" i="74"/>
  <c r="L686" i="74"/>
  <c r="M702" i="74"/>
  <c r="K702" i="74"/>
  <c r="L702" i="74"/>
  <c r="M718" i="74"/>
  <c r="K718" i="74"/>
  <c r="L718" i="74"/>
  <c r="M734" i="74"/>
  <c r="K734" i="74"/>
  <c r="L734" i="74"/>
  <c r="M750" i="74"/>
  <c r="K750" i="74"/>
  <c r="L750" i="74"/>
  <c r="M43" i="74"/>
  <c r="L43" i="74"/>
  <c r="K43" i="74"/>
  <c r="M67" i="74"/>
  <c r="L67" i="74"/>
  <c r="K67" i="74"/>
  <c r="L83" i="74"/>
  <c r="M83" i="74"/>
  <c r="K83" i="74"/>
  <c r="L115" i="74"/>
  <c r="M115" i="74"/>
  <c r="K115" i="74"/>
  <c r="M139" i="74"/>
  <c r="L139" i="74"/>
  <c r="K139" i="74"/>
  <c r="M163" i="74"/>
  <c r="L163" i="74"/>
  <c r="K163" i="74"/>
  <c r="M195" i="74"/>
  <c r="L195" i="74"/>
  <c r="K195" i="74"/>
  <c r="M227" i="74"/>
  <c r="L227" i="74"/>
  <c r="K227" i="74"/>
  <c r="M243" i="74"/>
  <c r="L243" i="74"/>
  <c r="K243" i="74"/>
  <c r="M267" i="74"/>
  <c r="L267" i="74"/>
  <c r="K267" i="74"/>
  <c r="M291" i="74"/>
  <c r="L291" i="74"/>
  <c r="K291" i="74"/>
  <c r="M307" i="74"/>
  <c r="L307" i="74"/>
  <c r="K307" i="74"/>
  <c r="M323" i="74"/>
  <c r="L323" i="74"/>
  <c r="K323" i="74"/>
  <c r="L339" i="74"/>
  <c r="M339" i="74"/>
  <c r="K339" i="74"/>
  <c r="M371" i="74"/>
  <c r="L371" i="74"/>
  <c r="K371" i="74"/>
  <c r="M387" i="74"/>
  <c r="L387" i="74"/>
  <c r="K387" i="74"/>
  <c r="M403" i="74"/>
  <c r="L403" i="74"/>
  <c r="K403" i="74"/>
  <c r="M419" i="74"/>
  <c r="L419" i="74"/>
  <c r="K419" i="74"/>
  <c r="M435" i="74"/>
  <c r="L435" i="74"/>
  <c r="K435" i="74"/>
  <c r="L451" i="74"/>
  <c r="M451" i="74"/>
  <c r="K451" i="74"/>
  <c r="L483" i="74"/>
  <c r="M483" i="74"/>
  <c r="K483" i="74"/>
  <c r="L499" i="74"/>
  <c r="M499" i="74"/>
  <c r="K499" i="74"/>
  <c r="L515" i="74"/>
  <c r="M515" i="74"/>
  <c r="K515" i="74"/>
  <c r="L531" i="74"/>
  <c r="M531" i="74"/>
  <c r="K531" i="74"/>
  <c r="M547" i="74"/>
  <c r="L547" i="74"/>
  <c r="K547" i="74"/>
  <c r="M563" i="74"/>
  <c r="L563" i="74"/>
  <c r="K563" i="74"/>
  <c r="M579" i="74"/>
  <c r="K579" i="74"/>
  <c r="L579" i="74"/>
  <c r="M611" i="74"/>
  <c r="K611" i="74"/>
  <c r="L611" i="74"/>
  <c r="M615" i="74"/>
  <c r="L615" i="74"/>
  <c r="K615" i="74"/>
  <c r="M627" i="74"/>
  <c r="L627" i="74"/>
  <c r="K627" i="74"/>
  <c r="M643" i="74"/>
  <c r="L643" i="74"/>
  <c r="K643" i="74"/>
  <c r="M647" i="74"/>
  <c r="L647" i="74"/>
  <c r="K647" i="74"/>
  <c r="M659" i="74"/>
  <c r="L659" i="74"/>
  <c r="K659" i="74"/>
  <c r="M675" i="74"/>
  <c r="L675" i="74"/>
  <c r="K675" i="74"/>
  <c r="M679" i="74"/>
  <c r="L679" i="74"/>
  <c r="K679" i="74"/>
  <c r="M691" i="74"/>
  <c r="L691" i="74"/>
  <c r="K691" i="74"/>
  <c r="M711" i="74"/>
  <c r="L711" i="74"/>
  <c r="K711" i="74"/>
  <c r="M739" i="74"/>
  <c r="L739" i="74"/>
  <c r="K739" i="74"/>
  <c r="M743" i="74"/>
  <c r="L743" i="74"/>
  <c r="K743" i="74"/>
  <c r="M589" i="74"/>
  <c r="L589" i="74"/>
  <c r="K589" i="74"/>
  <c r="M605" i="74"/>
  <c r="L605" i="74"/>
  <c r="K605" i="74"/>
  <c r="M625" i="74"/>
  <c r="L625" i="74"/>
  <c r="K625" i="74"/>
  <c r="M657" i="74"/>
  <c r="L657" i="74"/>
  <c r="K657" i="74"/>
  <c r="M701" i="74"/>
  <c r="K701" i="74"/>
  <c r="L701" i="74"/>
  <c r="M733" i="74"/>
  <c r="L733" i="74"/>
  <c r="K733" i="74"/>
  <c r="M749" i="74"/>
  <c r="K749" i="74"/>
  <c r="L749" i="74"/>
  <c r="M18" i="74"/>
  <c r="L18" i="74"/>
  <c r="K18" i="74"/>
  <c r="M38" i="74"/>
  <c r="L38" i="74"/>
  <c r="K38" i="74"/>
  <c r="M90" i="74"/>
  <c r="L90" i="74"/>
  <c r="K90" i="74"/>
  <c r="M114" i="74"/>
  <c r="L114" i="74"/>
  <c r="K114" i="74"/>
  <c r="M150" i="74"/>
  <c r="L150" i="74"/>
  <c r="K150" i="74"/>
  <c r="M170" i="74"/>
  <c r="L170" i="74"/>
  <c r="K170" i="74"/>
  <c r="M194" i="74"/>
  <c r="L194" i="74"/>
  <c r="K194" i="74"/>
  <c r="M250" i="74"/>
  <c r="L250" i="74"/>
  <c r="K250" i="74"/>
  <c r="M322" i="74"/>
  <c r="L322" i="74"/>
  <c r="K322" i="74"/>
  <c r="L358" i="74"/>
  <c r="K358" i="74"/>
  <c r="M358" i="74"/>
  <c r="L374" i="74"/>
  <c r="M374" i="74"/>
  <c r="K374" i="74"/>
  <c r="M386" i="74"/>
  <c r="L386" i="74"/>
  <c r="K386" i="74"/>
  <c r="M402" i="74"/>
  <c r="L402" i="74"/>
  <c r="K402" i="74"/>
  <c r="M418" i="74"/>
  <c r="L418" i="74"/>
  <c r="K418" i="74"/>
  <c r="M426" i="74"/>
  <c r="L426" i="74"/>
  <c r="K426" i="74"/>
  <c r="M442" i="74"/>
  <c r="L442" i="74"/>
  <c r="K442" i="74"/>
  <c r="M466" i="74"/>
  <c r="L466" i="74"/>
  <c r="K466" i="74"/>
  <c r="M474" i="74"/>
  <c r="L474" i="74"/>
  <c r="K474" i="74"/>
  <c r="M490" i="74"/>
  <c r="L490" i="74"/>
  <c r="K490" i="74"/>
  <c r="M546" i="74"/>
  <c r="L546" i="74"/>
  <c r="K546" i="74"/>
  <c r="M582" i="74"/>
  <c r="K582" i="74"/>
  <c r="L582" i="74"/>
  <c r="M610" i="74"/>
  <c r="L610" i="74"/>
  <c r="K610" i="74"/>
  <c r="M618" i="74"/>
  <c r="L618" i="74"/>
  <c r="K618" i="74"/>
  <c r="M642" i="74"/>
  <c r="L642" i="74"/>
  <c r="K642" i="74"/>
  <c r="M710" i="74"/>
  <c r="K710" i="74"/>
  <c r="L710" i="74"/>
  <c r="M335" i="74"/>
  <c r="L335" i="74"/>
  <c r="K335" i="74"/>
  <c r="M367" i="74"/>
  <c r="L367" i="74"/>
  <c r="K367" i="74"/>
  <c r="M495" i="74"/>
  <c r="L495" i="74"/>
  <c r="K495" i="74"/>
  <c r="M687" i="74"/>
  <c r="K687" i="74"/>
  <c r="L687" i="74"/>
  <c r="M751" i="74"/>
  <c r="K751" i="74"/>
  <c r="L751" i="74"/>
  <c r="M20" i="74"/>
  <c r="L20" i="74"/>
  <c r="K20" i="74"/>
  <c r="M68" i="74"/>
  <c r="L68" i="74"/>
  <c r="K68" i="74"/>
  <c r="M116" i="74"/>
  <c r="L116" i="74"/>
  <c r="K116" i="74"/>
  <c r="M132" i="74"/>
  <c r="L132" i="74"/>
  <c r="K132" i="74"/>
  <c r="M164" i="74"/>
  <c r="L164" i="74"/>
  <c r="K164" i="74"/>
  <c r="M212" i="74"/>
  <c r="L212" i="74"/>
  <c r="K212" i="74"/>
  <c r="M260" i="74"/>
  <c r="L260" i="74"/>
  <c r="K260" i="74"/>
  <c r="M292" i="74"/>
  <c r="L292" i="74"/>
  <c r="K292" i="74"/>
  <c r="M308" i="74"/>
  <c r="L308" i="74"/>
  <c r="K308" i="74"/>
  <c r="M340" i="74"/>
  <c r="L340" i="74"/>
  <c r="K340" i="74"/>
  <c r="M372" i="74"/>
  <c r="L372" i="74"/>
  <c r="K372" i="74"/>
  <c r="M404" i="74"/>
  <c r="L404" i="74"/>
  <c r="K404" i="74"/>
  <c r="M420" i="74"/>
  <c r="L420" i="74"/>
  <c r="K420" i="74"/>
  <c r="L468" i="74"/>
  <c r="K468" i="74"/>
  <c r="M468" i="74"/>
  <c r="L484" i="74"/>
  <c r="K484" i="74"/>
  <c r="M484" i="74"/>
  <c r="L500" i="74"/>
  <c r="K500" i="74"/>
  <c r="M500" i="74"/>
  <c r="K548" i="74"/>
  <c r="M548" i="74"/>
  <c r="L548" i="74"/>
  <c r="L580" i="74"/>
  <c r="K580" i="74"/>
  <c r="M580" i="74"/>
  <c r="L612" i="74"/>
  <c r="K612" i="74"/>
  <c r="M612" i="74"/>
  <c r="M111" i="74"/>
  <c r="L111" i="74"/>
  <c r="K111" i="74"/>
  <c r="M415" i="74"/>
  <c r="L415" i="74"/>
  <c r="K415" i="74"/>
  <c r="M215" i="74"/>
  <c r="L215" i="74"/>
  <c r="K215" i="74"/>
  <c r="M431" i="74"/>
  <c r="L431" i="74"/>
  <c r="K431" i="74"/>
  <c r="L683" i="74"/>
  <c r="M683" i="74"/>
  <c r="K683" i="74"/>
  <c r="M527" i="74"/>
  <c r="L527" i="74"/>
  <c r="K527" i="74"/>
  <c r="M639" i="74"/>
  <c r="K639" i="74"/>
  <c r="L639" i="74"/>
  <c r="M703" i="74"/>
  <c r="K703" i="74"/>
  <c r="L703" i="74"/>
  <c r="M550" i="74"/>
  <c r="L550" i="74"/>
  <c r="K550" i="74"/>
  <c r="K16" i="74"/>
  <c r="L16" i="74"/>
  <c r="M16" i="74"/>
  <c r="M32" i="74"/>
  <c r="K32" i="74"/>
  <c r="L32" i="74"/>
  <c r="M48" i="74"/>
  <c r="K48" i="74"/>
  <c r="L48" i="74"/>
  <c r="M64" i="74"/>
  <c r="K64" i="74"/>
  <c r="L64" i="74"/>
  <c r="M80" i="74"/>
  <c r="K80" i="74"/>
  <c r="L80" i="74"/>
  <c r="M96" i="74"/>
  <c r="K96" i="74"/>
  <c r="L96" i="74"/>
  <c r="M112" i="74"/>
  <c r="K112" i="74"/>
  <c r="L112" i="74"/>
  <c r="M128" i="74"/>
  <c r="K128" i="74"/>
  <c r="L128" i="74"/>
  <c r="M144" i="74"/>
  <c r="K144" i="74"/>
  <c r="L144" i="74"/>
  <c r="M160" i="74"/>
  <c r="K160" i="74"/>
  <c r="L160" i="74"/>
  <c r="M176" i="74"/>
  <c r="K176" i="74"/>
  <c r="L176" i="74"/>
  <c r="M192" i="74"/>
  <c r="L192" i="74"/>
  <c r="K192" i="74"/>
  <c r="M208" i="74"/>
  <c r="K208" i="74"/>
  <c r="L208" i="74"/>
  <c r="M224" i="74"/>
  <c r="K224" i="74"/>
  <c r="L224" i="74"/>
  <c r="M240" i="74"/>
  <c r="K240" i="74"/>
  <c r="L240" i="74"/>
  <c r="M256" i="74"/>
  <c r="K256" i="74"/>
  <c r="L256" i="74"/>
  <c r="M320" i="74"/>
  <c r="K320" i="74"/>
  <c r="L320" i="74"/>
  <c r="M336" i="74"/>
  <c r="K336" i="74"/>
  <c r="L336" i="74"/>
  <c r="M352" i="74"/>
  <c r="K352" i="74"/>
  <c r="L352" i="74"/>
  <c r="M368" i="74"/>
  <c r="K368" i="74"/>
  <c r="L368" i="74"/>
  <c r="M384" i="74"/>
  <c r="K384" i="74"/>
  <c r="L384" i="74"/>
  <c r="M400" i="74"/>
  <c r="K400" i="74"/>
  <c r="L400" i="74"/>
  <c r="M416" i="74"/>
  <c r="K416" i="74"/>
  <c r="L416" i="74"/>
  <c r="M432" i="74"/>
  <c r="K432" i="74"/>
  <c r="L432" i="74"/>
  <c r="M448" i="74"/>
  <c r="K448" i="74"/>
  <c r="L448" i="74"/>
  <c r="M464" i="74"/>
  <c r="K464" i="74"/>
  <c r="L464" i="74"/>
  <c r="M480" i="74"/>
  <c r="K480" i="74"/>
  <c r="L480" i="74"/>
  <c r="M496" i="74"/>
  <c r="K496" i="74"/>
  <c r="L496" i="74"/>
  <c r="M512" i="74"/>
  <c r="K512" i="74"/>
  <c r="L512" i="74"/>
  <c r="M528" i="74"/>
  <c r="K528" i="74"/>
  <c r="L528" i="74"/>
  <c r="M544" i="74"/>
  <c r="L544" i="74"/>
  <c r="K544" i="74"/>
  <c r="M560" i="74"/>
  <c r="L560" i="74"/>
  <c r="K560" i="74"/>
  <c r="M592" i="74"/>
  <c r="L592" i="74"/>
  <c r="K592" i="74"/>
  <c r="M624" i="74"/>
  <c r="L624" i="74"/>
  <c r="K624" i="74"/>
  <c r="M656" i="74"/>
  <c r="L656" i="74"/>
  <c r="K656" i="74"/>
  <c r="M688" i="74"/>
  <c r="L688" i="74"/>
  <c r="K688" i="74"/>
  <c r="M704" i="74"/>
  <c r="L704" i="74"/>
  <c r="K704" i="74"/>
  <c r="M720" i="74"/>
  <c r="L720" i="74"/>
  <c r="K720" i="74"/>
  <c r="M736" i="74"/>
  <c r="L736" i="74"/>
  <c r="K736" i="74"/>
  <c r="M17" i="74"/>
  <c r="L17" i="74"/>
  <c r="K17" i="74"/>
  <c r="M33" i="74"/>
  <c r="L33" i="74"/>
  <c r="K33" i="74"/>
  <c r="L49" i="74"/>
  <c r="M49" i="74"/>
  <c r="K49" i="74"/>
  <c r="M65" i="74"/>
  <c r="L65" i="74"/>
  <c r="K65" i="74"/>
  <c r="L81" i="74"/>
  <c r="M81" i="74"/>
  <c r="K81" i="74"/>
  <c r="M97" i="74"/>
  <c r="L97" i="74"/>
  <c r="K97" i="74"/>
  <c r="L113" i="74"/>
  <c r="M113" i="74"/>
  <c r="K113" i="74"/>
  <c r="M129" i="74"/>
  <c r="L129" i="74"/>
  <c r="K129" i="74"/>
  <c r="L145" i="74"/>
  <c r="K145" i="74"/>
  <c r="M145" i="74"/>
  <c r="M161" i="74"/>
  <c r="L161" i="74"/>
  <c r="K161" i="74"/>
  <c r="L177" i="74"/>
  <c r="M177" i="74"/>
  <c r="K177" i="74"/>
  <c r="M193" i="74"/>
  <c r="L193" i="74"/>
  <c r="K193" i="74"/>
  <c r="M209" i="74"/>
  <c r="K209" i="74"/>
  <c r="L209" i="74"/>
  <c r="M225" i="74"/>
  <c r="K225" i="74"/>
  <c r="L225" i="74"/>
  <c r="M241" i="74"/>
  <c r="K241" i="74"/>
  <c r="L241" i="74"/>
  <c r="M257" i="74"/>
  <c r="K257" i="74"/>
  <c r="L257" i="74"/>
  <c r="K273" i="74"/>
  <c r="M273" i="74"/>
  <c r="L273" i="74"/>
  <c r="M277" i="74"/>
  <c r="L277" i="74"/>
  <c r="K277" i="74"/>
  <c r="M289" i="74"/>
  <c r="K289" i="74"/>
  <c r="L289" i="74"/>
  <c r="M293" i="74"/>
  <c r="L293" i="74"/>
  <c r="K293" i="74"/>
  <c r="M305" i="74"/>
  <c r="K305" i="74"/>
  <c r="L305" i="74"/>
  <c r="M309" i="74"/>
  <c r="L309" i="74"/>
  <c r="K309" i="74"/>
  <c r="M321" i="74"/>
  <c r="K321" i="74"/>
  <c r="L321" i="74"/>
  <c r="M337" i="74"/>
  <c r="K337" i="74"/>
  <c r="L337" i="74"/>
  <c r="M353" i="74"/>
  <c r="K353" i="74"/>
  <c r="L353" i="74"/>
  <c r="M369" i="74"/>
  <c r="K369" i="74"/>
  <c r="L369" i="74"/>
  <c r="M385" i="74"/>
  <c r="K385" i="74"/>
  <c r="L385" i="74"/>
  <c r="M401" i="74"/>
  <c r="K401" i="74"/>
  <c r="L401" i="74"/>
  <c r="M417" i="74"/>
  <c r="K417" i="74"/>
  <c r="L417" i="74"/>
  <c r="M433" i="74"/>
  <c r="K433" i="74"/>
  <c r="L433" i="74"/>
  <c r="M449" i="74"/>
  <c r="K449" i="74"/>
  <c r="L449" i="74"/>
  <c r="M465" i="74"/>
  <c r="K465" i="74"/>
  <c r="L465" i="74"/>
  <c r="M481" i="74"/>
  <c r="K481" i="74"/>
  <c r="L481" i="74"/>
  <c r="M497" i="74"/>
  <c r="K497" i="74"/>
  <c r="L497" i="74"/>
  <c r="M513" i="74"/>
  <c r="K513" i="74"/>
  <c r="L513" i="74"/>
  <c r="M529" i="74"/>
  <c r="K529" i="74"/>
  <c r="L529" i="74"/>
  <c r="M545" i="74"/>
  <c r="L545" i="74"/>
  <c r="K545" i="74"/>
  <c r="M561" i="74"/>
  <c r="L561" i="74"/>
  <c r="K561" i="74"/>
  <c r="M573" i="74"/>
  <c r="K573" i="74"/>
  <c r="L573" i="74"/>
  <c r="M577" i="74"/>
  <c r="L577" i="74"/>
  <c r="K577" i="74"/>
  <c r="M609" i="74"/>
  <c r="L609" i="74"/>
  <c r="K609" i="74"/>
  <c r="M641" i="74"/>
  <c r="L641" i="74"/>
  <c r="K641" i="74"/>
  <c r="M673" i="74"/>
  <c r="L673" i="74"/>
  <c r="K673" i="74"/>
  <c r="M705" i="74"/>
  <c r="L705" i="74"/>
  <c r="K705" i="74"/>
  <c r="M721" i="74"/>
  <c r="K721" i="74"/>
  <c r="L721" i="74"/>
  <c r="M737" i="74"/>
  <c r="K737" i="74"/>
  <c r="L737" i="74"/>
  <c r="M753" i="74"/>
  <c r="L753" i="74"/>
  <c r="K753" i="74"/>
  <c r="M26" i="74"/>
  <c r="L26" i="74"/>
  <c r="K26" i="74"/>
  <c r="M58" i="74"/>
  <c r="L58" i="74"/>
  <c r="K58" i="74"/>
  <c r="M70" i="74"/>
  <c r="L70" i="74"/>
  <c r="K70" i="74"/>
  <c r="M102" i="74"/>
  <c r="L102" i="74"/>
  <c r="K102" i="74"/>
  <c r="M122" i="74"/>
  <c r="L122" i="74"/>
  <c r="K122" i="74"/>
  <c r="M134" i="74"/>
  <c r="L134" i="74"/>
  <c r="K134" i="74"/>
  <c r="M154" i="74"/>
  <c r="L154" i="74"/>
  <c r="K154" i="74"/>
  <c r="M182" i="74"/>
  <c r="L182" i="74"/>
  <c r="K182" i="74"/>
  <c r="M202" i="74"/>
  <c r="L202" i="74"/>
  <c r="K202" i="74"/>
  <c r="M214" i="74"/>
  <c r="L214" i="74"/>
  <c r="K214" i="74"/>
  <c r="M222" i="74"/>
  <c r="L222" i="74"/>
  <c r="K222" i="74"/>
  <c r="M234" i="74"/>
  <c r="L234" i="74"/>
  <c r="K234" i="74"/>
  <c r="M270" i="74"/>
  <c r="L270" i="74"/>
  <c r="K270" i="74"/>
  <c r="M278" i="74"/>
  <c r="L278" i="74"/>
  <c r="K278" i="74"/>
  <c r="M282" i="74"/>
  <c r="L282" i="74"/>
  <c r="K282" i="74"/>
  <c r="M294" i="74"/>
  <c r="L294" i="74"/>
  <c r="K294" i="74"/>
  <c r="M314" i="74"/>
  <c r="L314" i="74"/>
  <c r="K314" i="74"/>
  <c r="M326" i="74"/>
  <c r="L326" i="74"/>
  <c r="K326" i="74"/>
  <c r="M350" i="74"/>
  <c r="L350" i="74"/>
  <c r="K350" i="74"/>
  <c r="M366" i="74"/>
  <c r="L366" i="74"/>
  <c r="K366" i="74"/>
  <c r="M382" i="74"/>
  <c r="L382" i="74"/>
  <c r="K382" i="74"/>
  <c r="L390" i="74"/>
  <c r="M390" i="74"/>
  <c r="K390" i="74"/>
  <c r="M410" i="74"/>
  <c r="L410" i="74"/>
  <c r="K410" i="74"/>
  <c r="M454" i="74"/>
  <c r="L454" i="74"/>
  <c r="K454" i="74"/>
  <c r="M462" i="74"/>
  <c r="L462" i="74"/>
  <c r="K462" i="74"/>
  <c r="M486" i="74"/>
  <c r="L486" i="74"/>
  <c r="K486" i="74"/>
  <c r="M506" i="74"/>
  <c r="L506" i="74"/>
  <c r="K506" i="74"/>
  <c r="M518" i="74"/>
  <c r="L518" i="74"/>
  <c r="K518" i="74"/>
  <c r="M526" i="74"/>
  <c r="L526" i="74"/>
  <c r="K526" i="74"/>
  <c r="M558" i="74"/>
  <c r="L558" i="74"/>
  <c r="K558" i="74"/>
  <c r="M566" i="74"/>
  <c r="L566" i="74"/>
  <c r="K566" i="74"/>
  <c r="M606" i="74"/>
  <c r="K606" i="74"/>
  <c r="L606" i="74"/>
  <c r="M662" i="74"/>
  <c r="K662" i="74"/>
  <c r="L662" i="74"/>
  <c r="M694" i="74"/>
  <c r="K694" i="74"/>
  <c r="L694" i="74"/>
  <c r="M698" i="74"/>
  <c r="L698" i="74"/>
  <c r="K698" i="74"/>
  <c r="M714" i="74"/>
  <c r="L714" i="74"/>
  <c r="K714" i="74"/>
  <c r="M746" i="74"/>
  <c r="L746" i="74"/>
  <c r="K746" i="74"/>
  <c r="M39" i="74"/>
  <c r="K39" i="74"/>
  <c r="L39" i="74"/>
  <c r="M79" i="74"/>
  <c r="L79" i="74"/>
  <c r="K79" i="74"/>
  <c r="K103" i="74"/>
  <c r="M103" i="74"/>
  <c r="L103" i="74"/>
  <c r="M135" i="74"/>
  <c r="K135" i="74"/>
  <c r="L135" i="74"/>
  <c r="M175" i="74"/>
  <c r="L175" i="74"/>
  <c r="K175" i="74"/>
  <c r="M183" i="74"/>
  <c r="L183" i="74"/>
  <c r="K183" i="74"/>
  <c r="M223" i="74"/>
  <c r="L223" i="74"/>
  <c r="K223" i="74"/>
  <c r="M239" i="74"/>
  <c r="L239" i="74"/>
  <c r="K239" i="74"/>
  <c r="M263" i="74"/>
  <c r="L263" i="74"/>
  <c r="K263" i="74"/>
  <c r="M303" i="74"/>
  <c r="L303" i="74"/>
  <c r="K303" i="74"/>
  <c r="L359" i="74"/>
  <c r="M359" i="74"/>
  <c r="K359" i="74"/>
  <c r="M383" i="74"/>
  <c r="L383" i="74"/>
  <c r="K383" i="74"/>
  <c r="M399" i="74"/>
  <c r="L399" i="74"/>
  <c r="K399" i="74"/>
  <c r="M447" i="74"/>
  <c r="L447" i="74"/>
  <c r="K447" i="74"/>
  <c r="M479" i="74"/>
  <c r="L479" i="74"/>
  <c r="K479" i="74"/>
  <c r="M511" i="74"/>
  <c r="L511" i="74"/>
  <c r="K511" i="74"/>
  <c r="M543" i="74"/>
  <c r="K543" i="74"/>
  <c r="L543" i="74"/>
  <c r="M575" i="74"/>
  <c r="L575" i="74"/>
  <c r="K575" i="74"/>
  <c r="M607" i="74"/>
  <c r="K607" i="74"/>
  <c r="L607" i="74"/>
  <c r="M619" i="74"/>
  <c r="L619" i="74"/>
  <c r="K619" i="74"/>
  <c r="AC26" i="77"/>
  <c r="L11" i="69" s="1"/>
  <c r="AC27" i="75"/>
  <c r="AC25" i="77"/>
  <c r="L10" i="69" s="1"/>
  <c r="AC27" i="77"/>
  <c r="L12" i="69" s="1"/>
  <c r="AC28" i="75"/>
  <c r="U111" i="75"/>
  <c r="AD44" i="75"/>
  <c r="AD65" i="75" s="1"/>
  <c r="P3" i="75"/>
  <c r="P81" i="75"/>
  <c r="P79" i="75"/>
  <c r="P66" i="75"/>
  <c r="P26" i="75"/>
  <c r="P31" i="75"/>
  <c r="P59" i="75"/>
  <c r="P13" i="75"/>
  <c r="P16" i="75"/>
  <c r="P80" i="75"/>
  <c r="P61" i="75"/>
  <c r="P76" i="75"/>
  <c r="P33" i="75"/>
  <c r="P71" i="75"/>
  <c r="P34" i="75"/>
  <c r="P65" i="75"/>
  <c r="P36" i="75"/>
  <c r="P39" i="75"/>
  <c r="P70" i="75"/>
  <c r="P29" i="75"/>
  <c r="P68" i="75"/>
  <c r="P35" i="75"/>
  <c r="P67" i="75"/>
  <c r="P6" i="75"/>
  <c r="P69" i="75"/>
  <c r="P64" i="75"/>
  <c r="P10" i="75"/>
  <c r="P24" i="75"/>
  <c r="P56" i="75"/>
  <c r="P83" i="75"/>
  <c r="P12" i="75"/>
  <c r="P32" i="75"/>
  <c r="P11" i="75"/>
  <c r="P53" i="75"/>
  <c r="P63" i="75"/>
  <c r="P7" i="75"/>
  <c r="P73" i="75"/>
  <c r="P74" i="75"/>
  <c r="P44" i="75"/>
  <c r="P47" i="75"/>
  <c r="P75" i="75"/>
  <c r="P14" i="75"/>
  <c r="P45" i="75"/>
  <c r="P77" i="75"/>
  <c r="P17" i="75"/>
  <c r="P28" i="75"/>
  <c r="P40" i="75"/>
  <c r="P62" i="75"/>
  <c r="P72" i="75"/>
  <c r="P27" i="75"/>
  <c r="P49" i="75"/>
  <c r="P54" i="75"/>
  <c r="P46" i="75"/>
  <c r="P15" i="75"/>
  <c r="P48" i="75"/>
  <c r="P19" i="75"/>
  <c r="P58" i="75"/>
  <c r="P52" i="75"/>
  <c r="P22" i="75"/>
  <c r="P25" i="75"/>
  <c r="P23" i="75"/>
  <c r="P57" i="75"/>
  <c r="P78" i="75"/>
  <c r="P55" i="75"/>
  <c r="P60" i="75"/>
  <c r="P50" i="75"/>
  <c r="P30" i="75"/>
  <c r="P9" i="75"/>
  <c r="P21" i="75"/>
  <c r="P51" i="75"/>
  <c r="AD46" i="75" l="1"/>
  <c r="AD67" i="75" s="1"/>
  <c r="AE753" i="75" s="1"/>
  <c r="AB46" i="75"/>
  <c r="AB67" i="75" s="1"/>
  <c r="AB43" i="75"/>
  <c r="AB64" i="75" s="1"/>
  <c r="AB35" i="75"/>
  <c r="AB56" i="75" s="1"/>
  <c r="AB41" i="75"/>
  <c r="AB62" i="75" s="1"/>
  <c r="AB48" i="75"/>
  <c r="AB69" i="75" s="1"/>
  <c r="AC726" i="75"/>
  <c r="AC727" i="75"/>
  <c r="AD726" i="75"/>
  <c r="AD727" i="75"/>
  <c r="AE727" i="75"/>
  <c r="AE726" i="75"/>
  <c r="AH33" i="75"/>
  <c r="AB39" i="75"/>
  <c r="AB60" i="75" s="1"/>
  <c r="AB47" i="75"/>
  <c r="AB68" i="75" s="1"/>
  <c r="W112" i="75"/>
  <c r="AH31" i="75"/>
  <c r="W111" i="75"/>
  <c r="AB31" i="75"/>
  <c r="AB40" i="75"/>
  <c r="AB61" i="75" s="1"/>
  <c r="AB37" i="75"/>
  <c r="AB58" i="75" s="1"/>
  <c r="AB32" i="75"/>
  <c r="AB53" i="75" s="1"/>
  <c r="AB33" i="75"/>
  <c r="AB54" i="75" s="1"/>
  <c r="AB38" i="75"/>
  <c r="AB59" i="75" s="1"/>
  <c r="AB34" i="75"/>
  <c r="AB55" i="75" s="1"/>
  <c r="AB45" i="75"/>
  <c r="AB66" i="75" s="1"/>
  <c r="AB42" i="75"/>
  <c r="AB63" i="75" s="1"/>
  <c r="AH32" i="75"/>
  <c r="AC31" i="75"/>
  <c r="AC52" i="75" s="1"/>
  <c r="AE492" i="75"/>
  <c r="AE488" i="75"/>
  <c r="AE489" i="75"/>
  <c r="AE493" i="75"/>
  <c r="AE490" i="75"/>
  <c r="AE491" i="75"/>
  <c r="AE494" i="75"/>
  <c r="AC488" i="75"/>
  <c r="AC491" i="75"/>
  <c r="AC492" i="75"/>
  <c r="AC490" i="75"/>
  <c r="AC494" i="75"/>
  <c r="AC493" i="75"/>
  <c r="AC489" i="75"/>
  <c r="AD488" i="75"/>
  <c r="AD491" i="75"/>
  <c r="AD492" i="75"/>
  <c r="AD494" i="75"/>
  <c r="AD489" i="75"/>
  <c r="AD490" i="75"/>
  <c r="AD493" i="75"/>
  <c r="M27" i="74"/>
  <c r="L27" i="74"/>
  <c r="K27" i="74"/>
  <c r="L211" i="74"/>
  <c r="M211" i="74"/>
  <c r="K211" i="74"/>
  <c r="M187" i="74"/>
  <c r="L187" i="74"/>
  <c r="K187" i="74"/>
  <c r="M264" i="74"/>
  <c r="K264" i="74"/>
  <c r="L264" i="74"/>
  <c r="M123" i="74"/>
  <c r="L123" i="74"/>
  <c r="K123" i="74"/>
  <c r="M155" i="74"/>
  <c r="L155" i="74"/>
  <c r="K155" i="74"/>
  <c r="M251" i="74"/>
  <c r="L251" i="74"/>
  <c r="K251" i="74"/>
  <c r="M14" i="74"/>
  <c r="L14" i="74"/>
  <c r="K14" i="74"/>
  <c r="M59" i="74"/>
  <c r="L59" i="74"/>
  <c r="K59" i="74"/>
  <c r="L168" i="74"/>
  <c r="K168" i="74"/>
  <c r="M168" i="74"/>
  <c r="L179" i="74"/>
  <c r="M179" i="74"/>
  <c r="K179" i="74"/>
  <c r="M219" i="74"/>
  <c r="L219" i="74"/>
  <c r="K219" i="74"/>
  <c r="L459" i="74"/>
  <c r="M459" i="74"/>
  <c r="K459" i="74"/>
  <c r="L475" i="74"/>
  <c r="M475" i="74"/>
  <c r="K475" i="74"/>
  <c r="M283" i="74"/>
  <c r="L283" i="74"/>
  <c r="K283" i="74"/>
  <c r="M276" i="74"/>
  <c r="L276" i="74"/>
  <c r="K276" i="74"/>
  <c r="M347" i="74"/>
  <c r="L347" i="74"/>
  <c r="K347" i="74"/>
  <c r="M363" i="74"/>
  <c r="L363" i="74"/>
  <c r="K363" i="74"/>
  <c r="L19" i="74"/>
  <c r="M19" i="74"/>
  <c r="K19" i="74"/>
  <c r="M91" i="74"/>
  <c r="L91" i="74"/>
  <c r="K91" i="74"/>
  <c r="M107" i="74"/>
  <c r="L107" i="74"/>
  <c r="K107" i="74"/>
  <c r="AC47" i="75"/>
  <c r="AC68" i="75" s="1"/>
  <c r="AC46" i="75"/>
  <c r="AC67" i="75" s="1"/>
  <c r="AD48" i="75"/>
  <c r="AD69" i="75" s="1"/>
  <c r="AC38" i="75"/>
  <c r="AC59" i="75" s="1"/>
  <c r="X111" i="75"/>
  <c r="AD35" i="75"/>
  <c r="AD56" i="75" s="1"/>
  <c r="AD40" i="75"/>
  <c r="AD61" i="75" s="1"/>
  <c r="AC41" i="75"/>
  <c r="AC62" i="75" s="1"/>
  <c r="AC39" i="75"/>
  <c r="AC60" i="75" s="1"/>
  <c r="AD31" i="75"/>
  <c r="Y111" i="75"/>
  <c r="AC40" i="75"/>
  <c r="AC61" i="75" s="1"/>
  <c r="AC45" i="75"/>
  <c r="AC66" i="75" s="1"/>
  <c r="AC42" i="75"/>
  <c r="AC63" i="75" s="1"/>
  <c r="AD32" i="75"/>
  <c r="AD53" i="75" s="1"/>
  <c r="AD43" i="75"/>
  <c r="AD64" i="75" s="1"/>
  <c r="AC37" i="75"/>
  <c r="AC58" i="75" s="1"/>
  <c r="AC32" i="75"/>
  <c r="AC53" i="75" s="1"/>
  <c r="AC48" i="75"/>
  <c r="AC69" i="75" s="1"/>
  <c r="AD42" i="75"/>
  <c r="AD63" i="75" s="1"/>
  <c r="AD33" i="75"/>
  <c r="AD54" i="75" s="1"/>
  <c r="AD34" i="75"/>
  <c r="AD55" i="75" s="1"/>
  <c r="AD38" i="75"/>
  <c r="AD59" i="75" s="1"/>
  <c r="AD47" i="75"/>
  <c r="AD68" i="75" s="1"/>
  <c r="AC35" i="75"/>
  <c r="AC56" i="75" s="1"/>
  <c r="AD41" i="75"/>
  <c r="AD62" i="75" s="1"/>
  <c r="AD45" i="75"/>
  <c r="AD66" i="75" s="1"/>
  <c r="AD39" i="75"/>
  <c r="AD60" i="75" s="1"/>
  <c r="AD37" i="75"/>
  <c r="AD58" i="75" s="1"/>
  <c r="AC33" i="75"/>
  <c r="AC54" i="75" s="1"/>
  <c r="AC34" i="75"/>
  <c r="AC55" i="75" s="1"/>
  <c r="AC43" i="75"/>
  <c r="AC64" i="75" s="1"/>
  <c r="P20" i="75"/>
  <c r="P8" i="75"/>
  <c r="P38" i="75"/>
  <c r="P82" i="75"/>
  <c r="P41" i="75"/>
  <c r="P5" i="75"/>
  <c r="P18" i="75"/>
  <c r="P37" i="75"/>
  <c r="AE749" i="75" l="1"/>
  <c r="AE754" i="75"/>
  <c r="AE755" i="75"/>
  <c r="AE751" i="75"/>
  <c r="AE752" i="75"/>
  <c r="AE750" i="75"/>
  <c r="AG31" i="75"/>
  <c r="AI31" i="75" s="1"/>
  <c r="AB26" i="75"/>
  <c r="J10" i="69" s="1"/>
  <c r="AB52" i="75"/>
  <c r="AC74" i="75" s="1"/>
  <c r="AD52" i="75"/>
  <c r="AE141" i="75" s="1"/>
  <c r="AB28" i="75"/>
  <c r="AD28" i="75" s="1"/>
  <c r="K12" i="69" s="1"/>
  <c r="AG33" i="75"/>
  <c r="AI33" i="75" s="1"/>
  <c r="AG32" i="75"/>
  <c r="AI32" i="75" s="1"/>
  <c r="AB27" i="75"/>
  <c r="J11" i="69" s="1"/>
  <c r="AE460" i="75"/>
  <c r="AE444" i="75"/>
  <c r="AE428" i="75"/>
  <c r="AE412" i="75"/>
  <c r="AE396" i="75"/>
  <c r="AE380" i="75"/>
  <c r="AE364" i="75"/>
  <c r="AE348" i="75"/>
  <c r="AE332" i="75"/>
  <c r="AE463" i="75"/>
  <c r="AE447" i="75"/>
  <c r="AE431" i="75"/>
  <c r="AE415" i="75"/>
  <c r="AE399" i="75"/>
  <c r="AE383" i="75"/>
  <c r="AE367" i="75"/>
  <c r="AE351" i="75"/>
  <c r="AE335" i="75"/>
  <c r="AE448" i="75"/>
  <c r="AE432" i="75"/>
  <c r="AE416" i="75"/>
  <c r="AE400" i="75"/>
  <c r="AE384" i="75"/>
  <c r="AE368" i="75"/>
  <c r="AE352" i="75"/>
  <c r="AE336" i="75"/>
  <c r="AE451" i="75"/>
  <c r="AE435" i="75"/>
  <c r="AE419" i="75"/>
  <c r="AE403" i="75"/>
  <c r="AE387" i="75"/>
  <c r="AE371" i="75"/>
  <c r="AE355" i="75"/>
  <c r="AE339" i="75"/>
  <c r="AE436" i="75"/>
  <c r="AE404" i="75"/>
  <c r="AE372" i="75"/>
  <c r="AE340" i="75"/>
  <c r="AE455" i="75"/>
  <c r="AE423" i="75"/>
  <c r="AE391" i="75"/>
  <c r="AE359" i="75"/>
  <c r="AE327" i="75"/>
  <c r="AE388" i="75"/>
  <c r="AE376" i="75"/>
  <c r="AE360" i="75"/>
  <c r="AE375" i="75"/>
  <c r="AE363" i="75"/>
  <c r="AE347" i="75"/>
  <c r="AE450" i="75"/>
  <c r="AE434" i="75"/>
  <c r="AE418" i="75"/>
  <c r="AE402" i="75"/>
  <c r="AE386" i="75"/>
  <c r="AE370" i="75"/>
  <c r="AE354" i="75"/>
  <c r="AE338" i="75"/>
  <c r="AE457" i="75"/>
  <c r="AE441" i="75"/>
  <c r="AE425" i="75"/>
  <c r="AE409" i="75"/>
  <c r="AE393" i="75"/>
  <c r="AE377" i="75"/>
  <c r="AE361" i="75"/>
  <c r="AE345" i="75"/>
  <c r="AE329" i="75"/>
  <c r="AE456" i="75"/>
  <c r="AE356" i="75"/>
  <c r="AE344" i="75"/>
  <c r="AE328" i="75"/>
  <c r="AE459" i="75"/>
  <c r="AE443" i="75"/>
  <c r="AE343" i="75"/>
  <c r="AE331" i="75"/>
  <c r="AE454" i="75"/>
  <c r="AE438" i="75"/>
  <c r="AE422" i="75"/>
  <c r="AE406" i="75"/>
  <c r="AE390" i="75"/>
  <c r="AE374" i="75"/>
  <c r="AE358" i="75"/>
  <c r="AE342" i="75"/>
  <c r="AE326" i="75"/>
  <c r="AE461" i="75"/>
  <c r="AE445" i="75"/>
  <c r="AE429" i="75"/>
  <c r="AE413" i="75"/>
  <c r="AE397" i="75"/>
  <c r="AE381" i="75"/>
  <c r="AE365" i="75"/>
  <c r="AE349" i="75"/>
  <c r="AE333" i="75"/>
  <c r="AE452" i="75"/>
  <c r="AE424" i="75"/>
  <c r="AE395" i="75"/>
  <c r="AE462" i="75"/>
  <c r="AE430" i="75"/>
  <c r="AE398" i="75"/>
  <c r="AE366" i="75"/>
  <c r="AE334" i="75"/>
  <c r="AE437" i="75"/>
  <c r="AE405" i="75"/>
  <c r="AE373" i="75"/>
  <c r="AE341" i="75"/>
  <c r="AE427" i="75"/>
  <c r="AE378" i="75"/>
  <c r="AE346" i="75"/>
  <c r="AE449" i="75"/>
  <c r="AE417" i="75"/>
  <c r="AE385" i="75"/>
  <c r="AE353" i="75"/>
  <c r="AE420" i="75"/>
  <c r="AE392" i="75"/>
  <c r="AE439" i="75"/>
  <c r="AE411" i="75"/>
  <c r="AE458" i="75"/>
  <c r="AE426" i="75"/>
  <c r="AE394" i="75"/>
  <c r="AE362" i="75"/>
  <c r="AE330" i="75"/>
  <c r="AE433" i="75"/>
  <c r="AE401" i="75"/>
  <c r="AE369" i="75"/>
  <c r="AE337" i="75"/>
  <c r="AE408" i="75"/>
  <c r="AE440" i="75"/>
  <c r="AE407" i="75"/>
  <c r="AE379" i="75"/>
  <c r="AE446" i="75"/>
  <c r="AE414" i="75"/>
  <c r="AE382" i="75"/>
  <c r="AE350" i="75"/>
  <c r="AE453" i="75"/>
  <c r="AE421" i="75"/>
  <c r="AE389" i="75"/>
  <c r="AE357" i="75"/>
  <c r="AE325" i="75"/>
  <c r="AE442" i="75"/>
  <c r="AE410" i="75"/>
  <c r="AC788" i="75"/>
  <c r="AC772" i="75"/>
  <c r="AC756" i="75"/>
  <c r="AC791" i="75"/>
  <c r="AC775" i="75"/>
  <c r="AC759" i="75"/>
  <c r="AC790" i="75"/>
  <c r="AC774" i="75"/>
  <c r="AC758" i="75"/>
  <c r="AC792" i="75"/>
  <c r="AC776" i="75"/>
  <c r="AC760" i="75"/>
  <c r="AC795" i="75"/>
  <c r="AC779" i="75"/>
  <c r="AC763" i="75"/>
  <c r="AC794" i="75"/>
  <c r="AC778" i="75"/>
  <c r="AC762" i="75"/>
  <c r="AC780" i="75"/>
  <c r="AC783" i="75"/>
  <c r="AC782" i="75"/>
  <c r="AC785" i="75"/>
  <c r="AC769" i="75"/>
  <c r="AC800" i="75"/>
  <c r="AC789" i="75"/>
  <c r="AC773" i="75"/>
  <c r="AC757" i="75"/>
  <c r="AC768" i="75"/>
  <c r="AC787" i="75"/>
  <c r="AC766" i="75"/>
  <c r="AC781" i="75"/>
  <c r="AC784" i="75"/>
  <c r="AC767" i="75"/>
  <c r="AC793" i="75"/>
  <c r="AC761" i="75"/>
  <c r="AC764" i="75"/>
  <c r="AC786" i="75"/>
  <c r="AC777" i="75"/>
  <c r="AC770" i="75"/>
  <c r="AC796" i="75"/>
  <c r="AC799" i="75"/>
  <c r="AC771" i="75"/>
  <c r="AC797" i="75"/>
  <c r="AC765" i="75"/>
  <c r="AC798" i="75"/>
  <c r="AD616" i="75"/>
  <c r="AD600" i="75"/>
  <c r="AD584" i="75"/>
  <c r="AD568" i="75"/>
  <c r="AD619" i="75"/>
  <c r="AD603" i="75"/>
  <c r="AD587" i="75"/>
  <c r="AD571" i="75"/>
  <c r="AD604" i="75"/>
  <c r="AD588" i="75"/>
  <c r="AD572" i="75"/>
  <c r="AD607" i="75"/>
  <c r="AD591" i="75"/>
  <c r="AD575" i="75"/>
  <c r="AD608" i="75"/>
  <c r="AD576" i="75"/>
  <c r="AD615" i="75"/>
  <c r="AD583" i="75"/>
  <c r="AD614" i="75"/>
  <c r="AD598" i="75"/>
  <c r="AD582" i="75"/>
  <c r="AD566" i="75"/>
  <c r="AD611" i="75"/>
  <c r="AD599" i="75"/>
  <c r="AD606" i="75"/>
  <c r="AD578" i="75"/>
  <c r="AD570" i="75"/>
  <c r="AD613" i="75"/>
  <c r="AD597" i="75"/>
  <c r="AD581" i="75"/>
  <c r="AD595" i="75"/>
  <c r="AD579" i="75"/>
  <c r="AD567" i="75"/>
  <c r="AD618" i="75"/>
  <c r="AD590" i="75"/>
  <c r="AD617" i="75"/>
  <c r="AD601" i="75"/>
  <c r="AD585" i="75"/>
  <c r="AD569" i="75"/>
  <c r="AD596" i="75"/>
  <c r="AD602" i="75"/>
  <c r="AD574" i="75"/>
  <c r="AD609" i="75"/>
  <c r="AD577" i="75"/>
  <c r="AD580" i="75"/>
  <c r="AD589" i="75"/>
  <c r="AD592" i="75"/>
  <c r="AD586" i="75"/>
  <c r="AD605" i="75"/>
  <c r="AD573" i="75"/>
  <c r="AD594" i="75"/>
  <c r="AD612" i="75"/>
  <c r="AD610" i="75"/>
  <c r="AD593" i="75"/>
  <c r="AD536" i="75"/>
  <c r="AD539" i="75"/>
  <c r="AD540" i="75"/>
  <c r="AD543" i="75"/>
  <c r="AD544" i="75"/>
  <c r="AD550" i="75"/>
  <c r="AD548" i="75"/>
  <c r="AD542" i="75"/>
  <c r="AD549" i="75"/>
  <c r="AD537" i="75"/>
  <c r="AD546" i="75"/>
  <c r="AD534" i="75"/>
  <c r="AD545" i="75"/>
  <c r="AD547" i="75"/>
  <c r="AD538" i="75"/>
  <c r="AD535" i="75"/>
  <c r="AD541" i="75"/>
  <c r="AD312" i="75"/>
  <c r="AD296" i="75"/>
  <c r="AD280" i="75"/>
  <c r="AD264" i="75"/>
  <c r="AD248" i="75"/>
  <c r="AD232" i="75"/>
  <c r="AD216" i="75"/>
  <c r="AD200" i="75"/>
  <c r="AD184" i="75"/>
  <c r="AD315" i="75"/>
  <c r="AD299" i="75"/>
  <c r="AD283" i="75"/>
  <c r="AD267" i="75"/>
  <c r="AD251" i="75"/>
  <c r="AD235" i="75"/>
  <c r="AD219" i="75"/>
  <c r="AD203" i="75"/>
  <c r="AD187" i="75"/>
  <c r="AD316" i="75"/>
  <c r="AD300" i="75"/>
  <c r="AD284" i="75"/>
  <c r="AD268" i="75"/>
  <c r="AD252" i="75"/>
  <c r="AD236" i="75"/>
  <c r="AD220" i="75"/>
  <c r="AD204" i="75"/>
  <c r="AD188" i="75"/>
  <c r="AD319" i="75"/>
  <c r="AD303" i="75"/>
  <c r="AD287" i="75"/>
  <c r="AD271" i="75"/>
  <c r="AD255" i="75"/>
  <c r="AD239" i="75"/>
  <c r="AD223" i="75"/>
  <c r="AD207" i="75"/>
  <c r="AD191" i="75"/>
  <c r="AD320" i="75"/>
  <c r="AD288" i="75"/>
  <c r="AD256" i="75"/>
  <c r="AD224" i="75"/>
  <c r="AD192" i="75"/>
  <c r="AD307" i="75"/>
  <c r="AD275" i="75"/>
  <c r="AD243" i="75"/>
  <c r="AD211" i="75"/>
  <c r="AD179" i="75"/>
  <c r="AD304" i="75"/>
  <c r="AD292" i="75"/>
  <c r="AD276" i="75"/>
  <c r="AD291" i="75"/>
  <c r="AD279" i="75"/>
  <c r="AD263" i="75"/>
  <c r="AD318" i="75"/>
  <c r="AD302" i="75"/>
  <c r="AD286" i="75"/>
  <c r="AD270" i="75"/>
  <c r="AD254" i="75"/>
  <c r="AD238" i="75"/>
  <c r="AD222" i="75"/>
  <c r="AD206" i="75"/>
  <c r="AD190" i="75"/>
  <c r="AD309" i="75"/>
  <c r="AD293" i="75"/>
  <c r="AD277" i="75"/>
  <c r="AD261" i="75"/>
  <c r="AD245" i="75"/>
  <c r="AD229" i="75"/>
  <c r="AD213" i="75"/>
  <c r="AD197" i="75"/>
  <c r="AD181" i="75"/>
  <c r="AD272" i="75"/>
  <c r="AD260" i="75"/>
  <c r="AD244" i="75"/>
  <c r="AD259" i="75"/>
  <c r="AD247" i="75"/>
  <c r="AD231" i="75"/>
  <c r="AD322" i="75"/>
  <c r="AD306" i="75"/>
  <c r="AD290" i="75"/>
  <c r="AD274" i="75"/>
  <c r="AD258" i="75"/>
  <c r="AD242" i="75"/>
  <c r="AD226" i="75"/>
  <c r="AD210" i="75"/>
  <c r="AD194" i="75"/>
  <c r="AD178" i="75"/>
  <c r="AD313" i="75"/>
  <c r="AD297" i="75"/>
  <c r="AD281" i="75"/>
  <c r="AD265" i="75"/>
  <c r="AD249" i="75"/>
  <c r="AD233" i="75"/>
  <c r="AD217" i="75"/>
  <c r="AD201" i="75"/>
  <c r="AD185" i="75"/>
  <c r="AD228" i="75"/>
  <c r="AD311" i="75"/>
  <c r="AD195" i="75"/>
  <c r="AD314" i="75"/>
  <c r="AD282" i="75"/>
  <c r="AD250" i="75"/>
  <c r="AD218" i="75"/>
  <c r="AD186" i="75"/>
  <c r="AD321" i="75"/>
  <c r="AD289" i="75"/>
  <c r="AD257" i="75"/>
  <c r="AD225" i="75"/>
  <c r="AD193" i="75"/>
  <c r="AD180" i="75"/>
  <c r="AD199" i="75"/>
  <c r="AD294" i="75"/>
  <c r="AD262" i="75"/>
  <c r="AD230" i="75"/>
  <c r="AD198" i="75"/>
  <c r="AD237" i="75"/>
  <c r="AD205" i="75"/>
  <c r="AD308" i="75"/>
  <c r="AD196" i="75"/>
  <c r="AD215" i="75"/>
  <c r="AD310" i="75"/>
  <c r="AD278" i="75"/>
  <c r="AD246" i="75"/>
  <c r="AD214" i="75"/>
  <c r="AD182" i="75"/>
  <c r="AD317" i="75"/>
  <c r="AD285" i="75"/>
  <c r="AD253" i="75"/>
  <c r="AD221" i="75"/>
  <c r="AD189" i="75"/>
  <c r="AD324" i="75"/>
  <c r="AD208" i="75"/>
  <c r="AD240" i="75"/>
  <c r="AD212" i="75"/>
  <c r="AD323" i="75"/>
  <c r="AD295" i="75"/>
  <c r="AD183" i="75"/>
  <c r="AD298" i="75"/>
  <c r="AD266" i="75"/>
  <c r="AD234" i="75"/>
  <c r="AD202" i="75"/>
  <c r="AD305" i="75"/>
  <c r="AD273" i="75"/>
  <c r="AD241" i="75"/>
  <c r="AD209" i="75"/>
  <c r="AD227" i="75"/>
  <c r="AD301" i="75"/>
  <c r="AD269" i="75"/>
  <c r="AE748" i="75"/>
  <c r="AE732" i="75"/>
  <c r="AE735" i="75"/>
  <c r="AE734" i="75"/>
  <c r="AE736" i="75"/>
  <c r="AE739" i="75"/>
  <c r="AE738" i="75"/>
  <c r="AE744" i="75"/>
  <c r="AE747" i="75"/>
  <c r="AE746" i="75"/>
  <c r="AE745" i="75"/>
  <c r="AE729" i="75"/>
  <c r="AE740" i="75"/>
  <c r="AE728" i="75"/>
  <c r="AE743" i="75"/>
  <c r="AE731" i="75"/>
  <c r="AE742" i="75"/>
  <c r="AE730" i="75"/>
  <c r="AE733" i="75"/>
  <c r="AE741" i="75"/>
  <c r="AE737" i="75"/>
  <c r="AE796" i="75"/>
  <c r="AE780" i="75"/>
  <c r="AE764" i="75"/>
  <c r="AE799" i="75"/>
  <c r="AE783" i="75"/>
  <c r="AE767" i="75"/>
  <c r="AE798" i="75"/>
  <c r="AE782" i="75"/>
  <c r="AE766" i="75"/>
  <c r="AE800" i="75"/>
  <c r="AE784" i="75"/>
  <c r="AE768" i="75"/>
  <c r="AE787" i="75"/>
  <c r="AE771" i="75"/>
  <c r="AE786" i="75"/>
  <c r="AE770" i="75"/>
  <c r="AE788" i="75"/>
  <c r="AE756" i="75"/>
  <c r="AE791" i="75"/>
  <c r="AE759" i="75"/>
  <c r="AE790" i="75"/>
  <c r="AE758" i="75"/>
  <c r="AE792" i="75"/>
  <c r="AE776" i="75"/>
  <c r="AE772" i="75"/>
  <c r="AE760" i="75"/>
  <c r="AE775" i="75"/>
  <c r="AE763" i="75"/>
  <c r="AE774" i="75"/>
  <c r="AE762" i="75"/>
  <c r="AE793" i="75"/>
  <c r="AE777" i="75"/>
  <c r="AE761" i="75"/>
  <c r="AE797" i="75"/>
  <c r="AE781" i="75"/>
  <c r="AE765" i="75"/>
  <c r="AE794" i="75"/>
  <c r="AE789" i="75"/>
  <c r="AE757" i="75"/>
  <c r="AE779" i="75"/>
  <c r="AE785" i="75"/>
  <c r="AE795" i="75"/>
  <c r="AE778" i="75"/>
  <c r="AE773" i="75"/>
  <c r="AE769" i="75"/>
  <c r="AE316" i="75"/>
  <c r="AE300" i="75"/>
  <c r="AE284" i="75"/>
  <c r="AE268" i="75"/>
  <c r="AE252" i="75"/>
  <c r="AE236" i="75"/>
  <c r="AE220" i="75"/>
  <c r="AE204" i="75"/>
  <c r="AE188" i="75"/>
  <c r="AE319" i="75"/>
  <c r="AE303" i="75"/>
  <c r="AE287" i="75"/>
  <c r="AE271" i="75"/>
  <c r="AE255" i="75"/>
  <c r="AE239" i="75"/>
  <c r="AE223" i="75"/>
  <c r="AE207" i="75"/>
  <c r="AE191" i="75"/>
  <c r="AE320" i="75"/>
  <c r="AE304" i="75"/>
  <c r="AE288" i="75"/>
  <c r="AE272" i="75"/>
  <c r="AE256" i="75"/>
  <c r="AE240" i="75"/>
  <c r="AE224" i="75"/>
  <c r="AE208" i="75"/>
  <c r="AE192" i="75"/>
  <c r="AE323" i="75"/>
  <c r="AE307" i="75"/>
  <c r="AE291" i="75"/>
  <c r="AE275" i="75"/>
  <c r="AE259" i="75"/>
  <c r="AE243" i="75"/>
  <c r="AE227" i="75"/>
  <c r="AE211" i="75"/>
  <c r="AE195" i="75"/>
  <c r="AE179" i="75"/>
  <c r="AE308" i="75"/>
  <c r="AE276" i="75"/>
  <c r="AE244" i="75"/>
  <c r="AE212" i="75"/>
  <c r="AE180" i="75"/>
  <c r="AE295" i="75"/>
  <c r="AE263" i="75"/>
  <c r="AE231" i="75"/>
  <c r="AE199" i="75"/>
  <c r="AE260" i="75"/>
  <c r="AE248" i="75"/>
  <c r="AE232" i="75"/>
  <c r="AE247" i="75"/>
  <c r="AE235" i="75"/>
  <c r="AE219" i="75"/>
  <c r="AE322" i="75"/>
  <c r="AE306" i="75"/>
  <c r="AE290" i="75"/>
  <c r="AE274" i="75"/>
  <c r="AE258" i="75"/>
  <c r="AE242" i="75"/>
  <c r="AE226" i="75"/>
  <c r="AE210" i="75"/>
  <c r="AE194" i="75"/>
  <c r="AE178" i="75"/>
  <c r="AE313" i="75"/>
  <c r="AE297" i="75"/>
  <c r="AE281" i="75"/>
  <c r="AE265" i="75"/>
  <c r="AE249" i="75"/>
  <c r="AE233" i="75"/>
  <c r="AE217" i="75"/>
  <c r="AE201" i="75"/>
  <c r="AE185" i="75"/>
  <c r="AE228" i="75"/>
  <c r="AE216" i="75"/>
  <c r="AE200" i="75"/>
  <c r="AE315" i="75"/>
  <c r="AE215" i="75"/>
  <c r="AE203" i="75"/>
  <c r="AE187" i="75"/>
  <c r="AE310" i="75"/>
  <c r="AE294" i="75"/>
  <c r="AE278" i="75"/>
  <c r="AE262" i="75"/>
  <c r="AE246" i="75"/>
  <c r="AE230" i="75"/>
  <c r="AE214" i="75"/>
  <c r="AE198" i="75"/>
  <c r="AE182" i="75"/>
  <c r="AE317" i="75"/>
  <c r="AE301" i="75"/>
  <c r="AE285" i="75"/>
  <c r="AE269" i="75"/>
  <c r="AE253" i="75"/>
  <c r="AE237" i="75"/>
  <c r="AE221" i="75"/>
  <c r="AE205" i="75"/>
  <c r="AE189" i="75"/>
  <c r="AE312" i="75"/>
  <c r="AE196" i="75"/>
  <c r="AE279" i="75"/>
  <c r="AE251" i="75"/>
  <c r="AE302" i="75"/>
  <c r="AE270" i="75"/>
  <c r="AE238" i="75"/>
  <c r="AE206" i="75"/>
  <c r="AE309" i="75"/>
  <c r="AE277" i="75"/>
  <c r="AE245" i="75"/>
  <c r="AE213" i="75"/>
  <c r="AE181" i="75"/>
  <c r="AE292" i="75"/>
  <c r="AE283" i="75"/>
  <c r="AE314" i="75"/>
  <c r="AE321" i="75"/>
  <c r="AE289" i="75"/>
  <c r="AE257" i="75"/>
  <c r="AE280" i="75"/>
  <c r="AE299" i="75"/>
  <c r="AE183" i="75"/>
  <c r="AE298" i="75"/>
  <c r="AE266" i="75"/>
  <c r="AE234" i="75"/>
  <c r="AE202" i="75"/>
  <c r="AE305" i="75"/>
  <c r="AE273" i="75"/>
  <c r="AE241" i="75"/>
  <c r="AE209" i="75"/>
  <c r="AE264" i="75"/>
  <c r="AE311" i="75"/>
  <c r="AE282" i="75"/>
  <c r="AE250" i="75"/>
  <c r="AE218" i="75"/>
  <c r="AE186" i="75"/>
  <c r="AE225" i="75"/>
  <c r="AE193" i="75"/>
  <c r="AE324" i="75"/>
  <c r="AE296" i="75"/>
  <c r="AE184" i="75"/>
  <c r="AE267" i="75"/>
  <c r="AE318" i="75"/>
  <c r="AE286" i="75"/>
  <c r="AE254" i="75"/>
  <c r="AE222" i="75"/>
  <c r="AE190" i="75"/>
  <c r="AE293" i="75"/>
  <c r="AE261" i="75"/>
  <c r="AE229" i="75"/>
  <c r="AE197" i="75"/>
  <c r="AD520" i="75"/>
  <c r="AD504" i="75"/>
  <c r="AD523" i="75"/>
  <c r="AD507" i="75"/>
  <c r="AD524" i="75"/>
  <c r="AD508" i="75"/>
  <c r="AD527" i="75"/>
  <c r="AD511" i="75"/>
  <c r="AD495" i="75"/>
  <c r="AD512" i="75"/>
  <c r="AD519" i="75"/>
  <c r="AD532" i="75"/>
  <c r="AD499" i="75"/>
  <c r="AD526" i="75"/>
  <c r="AD510" i="75"/>
  <c r="AD533" i="75"/>
  <c r="AD517" i="75"/>
  <c r="AD501" i="75"/>
  <c r="AD528" i="75"/>
  <c r="AD516" i="75"/>
  <c r="AD500" i="75"/>
  <c r="AD530" i="75"/>
  <c r="AD514" i="75"/>
  <c r="AD498" i="75"/>
  <c r="AD521" i="75"/>
  <c r="AD505" i="75"/>
  <c r="AD515" i="75"/>
  <c r="AD502" i="75"/>
  <c r="AD513" i="75"/>
  <c r="AD522" i="75"/>
  <c r="AD509" i="75"/>
  <c r="AD525" i="75"/>
  <c r="AD496" i="75"/>
  <c r="AD531" i="75"/>
  <c r="AD503" i="75"/>
  <c r="AD518" i="75"/>
  <c r="AD529" i="75"/>
  <c r="AD497" i="75"/>
  <c r="AD506" i="75"/>
  <c r="AC692" i="75"/>
  <c r="AC676" i="75"/>
  <c r="AC660" i="75"/>
  <c r="AC644" i="75"/>
  <c r="AC695" i="75"/>
  <c r="AC679" i="75"/>
  <c r="AC663" i="75"/>
  <c r="AC647" i="75"/>
  <c r="AC631" i="75"/>
  <c r="AC694" i="75"/>
  <c r="AC678" i="75"/>
  <c r="AC662" i="75"/>
  <c r="AC696" i="75"/>
  <c r="AC680" i="75"/>
  <c r="AC664" i="75"/>
  <c r="AC648" i="75"/>
  <c r="AC632" i="75"/>
  <c r="AC699" i="75"/>
  <c r="AC683" i="75"/>
  <c r="AC667" i="75"/>
  <c r="AC651" i="75"/>
  <c r="AC635" i="75"/>
  <c r="AC698" i="75"/>
  <c r="AC682" i="75"/>
  <c r="AC666" i="75"/>
  <c r="AC684" i="75"/>
  <c r="AC652" i="75"/>
  <c r="AC691" i="75"/>
  <c r="AC659" i="75"/>
  <c r="AC690" i="75"/>
  <c r="AC642" i="75"/>
  <c r="AC671" i="75"/>
  <c r="AC655" i="75"/>
  <c r="AC643" i="75"/>
  <c r="AC670" i="75"/>
  <c r="AC658" i="75"/>
  <c r="AC650" i="75"/>
  <c r="AC689" i="75"/>
  <c r="AC673" i="75"/>
  <c r="AC657" i="75"/>
  <c r="AC641" i="75"/>
  <c r="AC700" i="75"/>
  <c r="AC688" i="75"/>
  <c r="AC672" i="75"/>
  <c r="AC639" i="75"/>
  <c r="AC634" i="75"/>
  <c r="AC693" i="75"/>
  <c r="AC677" i="75"/>
  <c r="AC661" i="75"/>
  <c r="AC645" i="75"/>
  <c r="AC656" i="75"/>
  <c r="AC687" i="75"/>
  <c r="AC646" i="75"/>
  <c r="AC685" i="75"/>
  <c r="AC653" i="75"/>
  <c r="AC636" i="75"/>
  <c r="AC674" i="75"/>
  <c r="AC686" i="75"/>
  <c r="AC630" i="75"/>
  <c r="AC681" i="75"/>
  <c r="AC649" i="75"/>
  <c r="AC638" i="75"/>
  <c r="AC697" i="75"/>
  <c r="AC665" i="75"/>
  <c r="AC633" i="75"/>
  <c r="AC668" i="75"/>
  <c r="AC640" i="75"/>
  <c r="AC675" i="75"/>
  <c r="AC654" i="75"/>
  <c r="AC669" i="75"/>
  <c r="AC637" i="75"/>
  <c r="AC324" i="75"/>
  <c r="AC308" i="75"/>
  <c r="AC292" i="75"/>
  <c r="AC276" i="75"/>
  <c r="AC260" i="75"/>
  <c r="AC244" i="75"/>
  <c r="AC228" i="75"/>
  <c r="AC212" i="75"/>
  <c r="AC196" i="75"/>
  <c r="AC180" i="75"/>
  <c r="AC311" i="75"/>
  <c r="AC295" i="75"/>
  <c r="AC279" i="75"/>
  <c r="AC263" i="75"/>
  <c r="AC247" i="75"/>
  <c r="AC231" i="75"/>
  <c r="AC215" i="75"/>
  <c r="AC199" i="75"/>
  <c r="AC183" i="75"/>
  <c r="AC312" i="75"/>
  <c r="AC296" i="75"/>
  <c r="AC280" i="75"/>
  <c r="AC264" i="75"/>
  <c r="AC248" i="75"/>
  <c r="AC232" i="75"/>
  <c r="AC216" i="75"/>
  <c r="AC200" i="75"/>
  <c r="AC184" i="75"/>
  <c r="AC315" i="75"/>
  <c r="AC299" i="75"/>
  <c r="AC283" i="75"/>
  <c r="AC267" i="75"/>
  <c r="AC251" i="75"/>
  <c r="AC235" i="75"/>
  <c r="AC219" i="75"/>
  <c r="AC203" i="75"/>
  <c r="AC187" i="75"/>
  <c r="AC300" i="75"/>
  <c r="AC268" i="75"/>
  <c r="AC236" i="75"/>
  <c r="AC204" i="75"/>
  <c r="AC319" i="75"/>
  <c r="AC287" i="75"/>
  <c r="AC255" i="75"/>
  <c r="AC223" i="75"/>
  <c r="AC191" i="75"/>
  <c r="AC320" i="75"/>
  <c r="AC220" i="75"/>
  <c r="AC208" i="75"/>
  <c r="AC192" i="75"/>
  <c r="AC323" i="75"/>
  <c r="AC307" i="75"/>
  <c r="AC207" i="75"/>
  <c r="AC195" i="75"/>
  <c r="AC179" i="75"/>
  <c r="AC314" i="75"/>
  <c r="AC298" i="75"/>
  <c r="AC282" i="75"/>
  <c r="AC266" i="75"/>
  <c r="AC250" i="75"/>
  <c r="AC234" i="75"/>
  <c r="AC218" i="75"/>
  <c r="AC202" i="75"/>
  <c r="AC186" i="75"/>
  <c r="AC321" i="75"/>
  <c r="AC305" i="75"/>
  <c r="AC289" i="75"/>
  <c r="AC273" i="75"/>
  <c r="AC257" i="75"/>
  <c r="AC241" i="75"/>
  <c r="AC225" i="75"/>
  <c r="AC209" i="75"/>
  <c r="AC193" i="75"/>
  <c r="AC316" i="75"/>
  <c r="AC304" i="75"/>
  <c r="AC288" i="75"/>
  <c r="AC188" i="75"/>
  <c r="AC303" i="75"/>
  <c r="AC291" i="75"/>
  <c r="AC275" i="75"/>
  <c r="AC318" i="75"/>
  <c r="AC302" i="75"/>
  <c r="AC286" i="75"/>
  <c r="AC270" i="75"/>
  <c r="AC254" i="75"/>
  <c r="AC238" i="75"/>
  <c r="AC222" i="75"/>
  <c r="AC206" i="75"/>
  <c r="AC190" i="75"/>
  <c r="AC309" i="75"/>
  <c r="AC293" i="75"/>
  <c r="AC277" i="75"/>
  <c r="AC261" i="75"/>
  <c r="AC245" i="75"/>
  <c r="AC229" i="75"/>
  <c r="AC213" i="75"/>
  <c r="AC197" i="75"/>
  <c r="AC181" i="75"/>
  <c r="AC284" i="75"/>
  <c r="AC256" i="75"/>
  <c r="AC227" i="75"/>
  <c r="AC294" i="75"/>
  <c r="AC262" i="75"/>
  <c r="AC230" i="75"/>
  <c r="AC198" i="75"/>
  <c r="AC301" i="75"/>
  <c r="AC269" i="75"/>
  <c r="AC237" i="75"/>
  <c r="AC205" i="75"/>
  <c r="AC240" i="75"/>
  <c r="AC178" i="75"/>
  <c r="AC252" i="75"/>
  <c r="AC224" i="75"/>
  <c r="AC271" i="75"/>
  <c r="AC243" i="75"/>
  <c r="AC322" i="75"/>
  <c r="AC290" i="75"/>
  <c r="AC258" i="75"/>
  <c r="AC226" i="75"/>
  <c r="AC194" i="75"/>
  <c r="AC297" i="75"/>
  <c r="AC265" i="75"/>
  <c r="AC233" i="75"/>
  <c r="AC201" i="75"/>
  <c r="AC259" i="75"/>
  <c r="AC313" i="75"/>
  <c r="AC281" i="75"/>
  <c r="AC249" i="75"/>
  <c r="AC272" i="75"/>
  <c r="AC239" i="75"/>
  <c r="AC211" i="75"/>
  <c r="AC310" i="75"/>
  <c r="AC278" i="75"/>
  <c r="AC246" i="75"/>
  <c r="AC214" i="75"/>
  <c r="AC182" i="75"/>
  <c r="AC317" i="75"/>
  <c r="AC285" i="75"/>
  <c r="AC253" i="75"/>
  <c r="AC221" i="75"/>
  <c r="AC189" i="75"/>
  <c r="AC306" i="75"/>
  <c r="AC274" i="75"/>
  <c r="AC242" i="75"/>
  <c r="AC210" i="75"/>
  <c r="AC217" i="75"/>
  <c r="AC185" i="75"/>
  <c r="AC751" i="75"/>
  <c r="AC750" i="75"/>
  <c r="AC753" i="75"/>
  <c r="AC749" i="75"/>
  <c r="AC755" i="75"/>
  <c r="AC752" i="75"/>
  <c r="AC754" i="75"/>
  <c r="AD552" i="75"/>
  <c r="AD555" i="75"/>
  <c r="AD556" i="75"/>
  <c r="AD559" i="75"/>
  <c r="AD551" i="75"/>
  <c r="AD560" i="75"/>
  <c r="AD565" i="75"/>
  <c r="AD562" i="75"/>
  <c r="AD554" i="75"/>
  <c r="AD553" i="75"/>
  <c r="AD564" i="75"/>
  <c r="AD563" i="75"/>
  <c r="AD558" i="75"/>
  <c r="AD561" i="75"/>
  <c r="AD557" i="75"/>
  <c r="AE476" i="75"/>
  <c r="AE479" i="75"/>
  <c r="AE480" i="75"/>
  <c r="AE464" i="75"/>
  <c r="AE483" i="75"/>
  <c r="AE467" i="75"/>
  <c r="AE468" i="75"/>
  <c r="AE475" i="75"/>
  <c r="AE482" i="75"/>
  <c r="AE466" i="75"/>
  <c r="AE473" i="75"/>
  <c r="AE484" i="75"/>
  <c r="AE472" i="75"/>
  <c r="AE471" i="75"/>
  <c r="AE470" i="75"/>
  <c r="AE477" i="75"/>
  <c r="AE469" i="75"/>
  <c r="AE465" i="75"/>
  <c r="AE478" i="75"/>
  <c r="AE485" i="75"/>
  <c r="AE474" i="75"/>
  <c r="AE481" i="75"/>
  <c r="AE556" i="75"/>
  <c r="AE559" i="75"/>
  <c r="AE560" i="75"/>
  <c r="AE563" i="75"/>
  <c r="AE564" i="75"/>
  <c r="AE554" i="75"/>
  <c r="AE555" i="75"/>
  <c r="AE562" i="75"/>
  <c r="AE553" i="75"/>
  <c r="AE551" i="75"/>
  <c r="AE557" i="75"/>
  <c r="AE558" i="75"/>
  <c r="AE565" i="75"/>
  <c r="AE561" i="75"/>
  <c r="AE552" i="75"/>
  <c r="AC452" i="75"/>
  <c r="AC436" i="75"/>
  <c r="AC420" i="75"/>
  <c r="AC404" i="75"/>
  <c r="AC388" i="75"/>
  <c r="AC372" i="75"/>
  <c r="AC356" i="75"/>
  <c r="AC340" i="75"/>
  <c r="AC455" i="75"/>
  <c r="AC439" i="75"/>
  <c r="AC423" i="75"/>
  <c r="AC407" i="75"/>
  <c r="AC391" i="75"/>
  <c r="AC375" i="75"/>
  <c r="AC359" i="75"/>
  <c r="AC343" i="75"/>
  <c r="AC327" i="75"/>
  <c r="AC456" i="75"/>
  <c r="AC440" i="75"/>
  <c r="AC424" i="75"/>
  <c r="AC408" i="75"/>
  <c r="AC392" i="75"/>
  <c r="AC376" i="75"/>
  <c r="AC360" i="75"/>
  <c r="AC344" i="75"/>
  <c r="AC328" i="75"/>
  <c r="AC459" i="75"/>
  <c r="AC443" i="75"/>
  <c r="AC427" i="75"/>
  <c r="AC411" i="75"/>
  <c r="AC395" i="75"/>
  <c r="AC379" i="75"/>
  <c r="AC363" i="75"/>
  <c r="AC347" i="75"/>
  <c r="AC331" i="75"/>
  <c r="AC460" i="75"/>
  <c r="AC428" i="75"/>
  <c r="AC396" i="75"/>
  <c r="AC364" i="75"/>
  <c r="AC332" i="75"/>
  <c r="AC447" i="75"/>
  <c r="AC415" i="75"/>
  <c r="AC383" i="75"/>
  <c r="AC351" i="75"/>
  <c r="AC448" i="75"/>
  <c r="AC348" i="75"/>
  <c r="AC336" i="75"/>
  <c r="AC463" i="75"/>
  <c r="AC451" i="75"/>
  <c r="AC435" i="75"/>
  <c r="AC335" i="75"/>
  <c r="AC458" i="75"/>
  <c r="AC442" i="75"/>
  <c r="AC426" i="75"/>
  <c r="AC410" i="75"/>
  <c r="AC394" i="75"/>
  <c r="AC378" i="75"/>
  <c r="AC362" i="75"/>
  <c r="AC346" i="75"/>
  <c r="AC330" i="75"/>
  <c r="AC449" i="75"/>
  <c r="AC433" i="75"/>
  <c r="AC417" i="75"/>
  <c r="AC401" i="75"/>
  <c r="AC385" i="75"/>
  <c r="AC369" i="75"/>
  <c r="AC353" i="75"/>
  <c r="AC337" i="75"/>
  <c r="AC444" i="75"/>
  <c r="AC432" i="75"/>
  <c r="AC416" i="75"/>
  <c r="AC431" i="75"/>
  <c r="AC419" i="75"/>
  <c r="AC403" i="75"/>
  <c r="AC462" i="75"/>
  <c r="AC446" i="75"/>
  <c r="AC430" i="75"/>
  <c r="AC414" i="75"/>
  <c r="AC398" i="75"/>
  <c r="AC382" i="75"/>
  <c r="AC366" i="75"/>
  <c r="AC350" i="75"/>
  <c r="AC334" i="75"/>
  <c r="AC453" i="75"/>
  <c r="AC437" i="75"/>
  <c r="AC421" i="75"/>
  <c r="AC405" i="75"/>
  <c r="AC389" i="75"/>
  <c r="AC373" i="75"/>
  <c r="AC357" i="75"/>
  <c r="AC341" i="75"/>
  <c r="AC325" i="75"/>
  <c r="AC400" i="75"/>
  <c r="AC367" i="75"/>
  <c r="AC339" i="75"/>
  <c r="AC454" i="75"/>
  <c r="AC422" i="75"/>
  <c r="AC390" i="75"/>
  <c r="AC358" i="75"/>
  <c r="AC326" i="75"/>
  <c r="AC461" i="75"/>
  <c r="AC429" i="75"/>
  <c r="AC397" i="75"/>
  <c r="AC365" i="75"/>
  <c r="AC333" i="75"/>
  <c r="AC352" i="75"/>
  <c r="AC434" i="75"/>
  <c r="AC402" i="75"/>
  <c r="AC368" i="75"/>
  <c r="AC387" i="75"/>
  <c r="AC450" i="75"/>
  <c r="AC418" i="75"/>
  <c r="AC386" i="75"/>
  <c r="AC354" i="75"/>
  <c r="AC457" i="75"/>
  <c r="AC425" i="75"/>
  <c r="AC393" i="75"/>
  <c r="AC361" i="75"/>
  <c r="AC329" i="75"/>
  <c r="AC380" i="75"/>
  <c r="AC399" i="75"/>
  <c r="AC409" i="75"/>
  <c r="AC377" i="75"/>
  <c r="AC345" i="75"/>
  <c r="AC412" i="75"/>
  <c r="AC384" i="75"/>
  <c r="AC355" i="75"/>
  <c r="AC438" i="75"/>
  <c r="AC406" i="75"/>
  <c r="AC374" i="75"/>
  <c r="AC342" i="75"/>
  <c r="AC445" i="75"/>
  <c r="AC413" i="75"/>
  <c r="AC381" i="75"/>
  <c r="AC349" i="75"/>
  <c r="AC371" i="75"/>
  <c r="AC370" i="75"/>
  <c r="AC338" i="75"/>
  <c r="AC441" i="75"/>
  <c r="AC612" i="75"/>
  <c r="AC596" i="75"/>
  <c r="AC580" i="75"/>
  <c r="AC615" i="75"/>
  <c r="AC599" i="75"/>
  <c r="AC583" i="75"/>
  <c r="AC567" i="75"/>
  <c r="AC616" i="75"/>
  <c r="AC600" i="75"/>
  <c r="AC584" i="75"/>
  <c r="AC568" i="75"/>
  <c r="AC619" i="75"/>
  <c r="AC603" i="75"/>
  <c r="AC587" i="75"/>
  <c r="AC571" i="75"/>
  <c r="AC588" i="75"/>
  <c r="AC595" i="75"/>
  <c r="AC610" i="75"/>
  <c r="AC594" i="75"/>
  <c r="AC578" i="75"/>
  <c r="AC604" i="75"/>
  <c r="AC592" i="75"/>
  <c r="AC576" i="75"/>
  <c r="AC614" i="75"/>
  <c r="AC586" i="75"/>
  <c r="AC609" i="75"/>
  <c r="AC593" i="75"/>
  <c r="AC577" i="75"/>
  <c r="AC572" i="75"/>
  <c r="AC611" i="75"/>
  <c r="AC606" i="75"/>
  <c r="AC598" i="75"/>
  <c r="AC570" i="75"/>
  <c r="AC613" i="75"/>
  <c r="AC597" i="75"/>
  <c r="AC581" i="75"/>
  <c r="AC575" i="75"/>
  <c r="AC618" i="75"/>
  <c r="AC590" i="75"/>
  <c r="AC589" i="75"/>
  <c r="AC607" i="75"/>
  <c r="AC569" i="75"/>
  <c r="AC591" i="75"/>
  <c r="AC602" i="75"/>
  <c r="AC574" i="75"/>
  <c r="AC617" i="75"/>
  <c r="AC585" i="75"/>
  <c r="AC608" i="75"/>
  <c r="AC579" i="75"/>
  <c r="AC582" i="75"/>
  <c r="AC605" i="75"/>
  <c r="AC573" i="75"/>
  <c r="AC566" i="75"/>
  <c r="AC601" i="75"/>
  <c r="AE524" i="75"/>
  <c r="AE508" i="75"/>
  <c r="AE527" i="75"/>
  <c r="AE511" i="75"/>
  <c r="AE495" i="75"/>
  <c r="AE528" i="75"/>
  <c r="AE512" i="75"/>
  <c r="AE496" i="75"/>
  <c r="AE531" i="75"/>
  <c r="AE515" i="75"/>
  <c r="AE499" i="75"/>
  <c r="AE532" i="75"/>
  <c r="AE500" i="75"/>
  <c r="AE507" i="75"/>
  <c r="AE516" i="75"/>
  <c r="AE504" i="75"/>
  <c r="AE530" i="75"/>
  <c r="AE514" i="75"/>
  <c r="AE498" i="75"/>
  <c r="AE521" i="75"/>
  <c r="AE505" i="75"/>
  <c r="AE523" i="75"/>
  <c r="AE518" i="75"/>
  <c r="AE502" i="75"/>
  <c r="AE525" i="75"/>
  <c r="AE509" i="75"/>
  <c r="AE522" i="75"/>
  <c r="AE533" i="75"/>
  <c r="AE501" i="75"/>
  <c r="AE520" i="75"/>
  <c r="AE503" i="75"/>
  <c r="AE510" i="75"/>
  <c r="AE529" i="75"/>
  <c r="AE497" i="75"/>
  <c r="AE519" i="75"/>
  <c r="AE526" i="75"/>
  <c r="AE506" i="75"/>
  <c r="AE517" i="75"/>
  <c r="AE513" i="75"/>
  <c r="AC532" i="75"/>
  <c r="AC516" i="75"/>
  <c r="AC500" i="75"/>
  <c r="AC519" i="75"/>
  <c r="AC503" i="75"/>
  <c r="AC520" i="75"/>
  <c r="AC504" i="75"/>
  <c r="AC523" i="75"/>
  <c r="AC507" i="75"/>
  <c r="AC524" i="75"/>
  <c r="AC531" i="75"/>
  <c r="AC499" i="75"/>
  <c r="AC527" i="75"/>
  <c r="AC515" i="75"/>
  <c r="AC522" i="75"/>
  <c r="AC506" i="75"/>
  <c r="AC529" i="75"/>
  <c r="AC513" i="75"/>
  <c r="AC497" i="75"/>
  <c r="AC511" i="75"/>
  <c r="AC495" i="75"/>
  <c r="AC526" i="75"/>
  <c r="AC510" i="75"/>
  <c r="AC533" i="75"/>
  <c r="AC517" i="75"/>
  <c r="AC501" i="75"/>
  <c r="AC512" i="75"/>
  <c r="AC514" i="75"/>
  <c r="AC525" i="75"/>
  <c r="AC518" i="75"/>
  <c r="AC505" i="75"/>
  <c r="AC508" i="75"/>
  <c r="AC502" i="75"/>
  <c r="AC521" i="75"/>
  <c r="AC496" i="75"/>
  <c r="AC528" i="75"/>
  <c r="AC530" i="75"/>
  <c r="AC498" i="75"/>
  <c r="AC509" i="75"/>
  <c r="AD168" i="75"/>
  <c r="AD171" i="75"/>
  <c r="AD155" i="75"/>
  <c r="AD172" i="75"/>
  <c r="AD175" i="75"/>
  <c r="AD159" i="75"/>
  <c r="AD160" i="75"/>
  <c r="AD176" i="75"/>
  <c r="AD164" i="75"/>
  <c r="AD163" i="75"/>
  <c r="AD151" i="75"/>
  <c r="AD174" i="75"/>
  <c r="AD158" i="75"/>
  <c r="AD165" i="75"/>
  <c r="AD156" i="75"/>
  <c r="AD162" i="75"/>
  <c r="AD169" i="75"/>
  <c r="AD153" i="75"/>
  <c r="AD167" i="75"/>
  <c r="AD154" i="75"/>
  <c r="AD161" i="75"/>
  <c r="AD150" i="75"/>
  <c r="AD173" i="75"/>
  <c r="AD157" i="75"/>
  <c r="AD166" i="75"/>
  <c r="AD170" i="75"/>
  <c r="AD177" i="75"/>
  <c r="AD152" i="75"/>
  <c r="AC548" i="75"/>
  <c r="AC535" i="75"/>
  <c r="AC536" i="75"/>
  <c r="AC539" i="75"/>
  <c r="AC546" i="75"/>
  <c r="AC543" i="75"/>
  <c r="AC550" i="75"/>
  <c r="AC538" i="75"/>
  <c r="AC545" i="75"/>
  <c r="AC544" i="75"/>
  <c r="AC542" i="75"/>
  <c r="AC549" i="75"/>
  <c r="AC540" i="75"/>
  <c r="AC547" i="75"/>
  <c r="AC537" i="75"/>
  <c r="AC534" i="75"/>
  <c r="AC541" i="75"/>
  <c r="AC564" i="75"/>
  <c r="AC551" i="75"/>
  <c r="AC552" i="75"/>
  <c r="AC555" i="75"/>
  <c r="AC556" i="75"/>
  <c r="AC563" i="75"/>
  <c r="AC562" i="75"/>
  <c r="AC558" i="75"/>
  <c r="AC561" i="75"/>
  <c r="AC560" i="75"/>
  <c r="AC565" i="75"/>
  <c r="AC557" i="75"/>
  <c r="AC553" i="75"/>
  <c r="AC559" i="75"/>
  <c r="AC554" i="75"/>
  <c r="AD696" i="75"/>
  <c r="AD680" i="75"/>
  <c r="AD664" i="75"/>
  <c r="AD648" i="75"/>
  <c r="AD632" i="75"/>
  <c r="AD699" i="75"/>
  <c r="AD683" i="75"/>
  <c r="AD667" i="75"/>
  <c r="AD651" i="75"/>
  <c r="AD635" i="75"/>
  <c r="AD698" i="75"/>
  <c r="AD682" i="75"/>
  <c r="AD666" i="75"/>
  <c r="AD700" i="75"/>
  <c r="AD684" i="75"/>
  <c r="AD668" i="75"/>
  <c r="AD652" i="75"/>
  <c r="AD636" i="75"/>
  <c r="AD687" i="75"/>
  <c r="AD671" i="75"/>
  <c r="AD655" i="75"/>
  <c r="AD639" i="75"/>
  <c r="AD686" i="75"/>
  <c r="AD670" i="75"/>
  <c r="AD672" i="75"/>
  <c r="AD640" i="75"/>
  <c r="AD679" i="75"/>
  <c r="AD647" i="75"/>
  <c r="AD678" i="75"/>
  <c r="AD658" i="75"/>
  <c r="AD646" i="75"/>
  <c r="AD630" i="75"/>
  <c r="AD688" i="75"/>
  <c r="AD676" i="75"/>
  <c r="AD660" i="75"/>
  <c r="AD642" i="75"/>
  <c r="AD634" i="75"/>
  <c r="AD693" i="75"/>
  <c r="AD677" i="75"/>
  <c r="AD661" i="75"/>
  <c r="AD645" i="75"/>
  <c r="AD656" i="75"/>
  <c r="AD644" i="75"/>
  <c r="AD695" i="75"/>
  <c r="AD694" i="75"/>
  <c r="AD654" i="75"/>
  <c r="AD697" i="75"/>
  <c r="AD681" i="75"/>
  <c r="AD665" i="75"/>
  <c r="AD649" i="75"/>
  <c r="AD633" i="75"/>
  <c r="AD659" i="75"/>
  <c r="AD631" i="75"/>
  <c r="AD690" i="75"/>
  <c r="AD662" i="75"/>
  <c r="AD673" i="75"/>
  <c r="AD641" i="75"/>
  <c r="AD692" i="75"/>
  <c r="AD663" i="75"/>
  <c r="AD675" i="75"/>
  <c r="AD669" i="75"/>
  <c r="AD637" i="75"/>
  <c r="AD643" i="75"/>
  <c r="AD674" i="75"/>
  <c r="AD638" i="75"/>
  <c r="AD689" i="75"/>
  <c r="AD657" i="75"/>
  <c r="AD691" i="75"/>
  <c r="AD650" i="75"/>
  <c r="AD685" i="75"/>
  <c r="AD653" i="75"/>
  <c r="AC724" i="75"/>
  <c r="AC708" i="75"/>
  <c r="AC711" i="75"/>
  <c r="AC710" i="75"/>
  <c r="AC712" i="75"/>
  <c r="AC715" i="75"/>
  <c r="AC714" i="75"/>
  <c r="AC716" i="75"/>
  <c r="AC723" i="75"/>
  <c r="AC722" i="75"/>
  <c r="AC720" i="75"/>
  <c r="AC704" i="75"/>
  <c r="AC721" i="75"/>
  <c r="AC705" i="75"/>
  <c r="AC725" i="75"/>
  <c r="AC709" i="75"/>
  <c r="AC718" i="75"/>
  <c r="AC717" i="75"/>
  <c r="AC719" i="75"/>
  <c r="AC707" i="75"/>
  <c r="AC713" i="75"/>
  <c r="AC702" i="75"/>
  <c r="AC703" i="75"/>
  <c r="AC706" i="75"/>
  <c r="AC701" i="75"/>
  <c r="AD620" i="75"/>
  <c r="AD623" i="75"/>
  <c r="AD627" i="75"/>
  <c r="AD629" i="75"/>
  <c r="AD628" i="75"/>
  <c r="AD626" i="75"/>
  <c r="AD624" i="75"/>
  <c r="AD622" i="75"/>
  <c r="AD621" i="75"/>
  <c r="AD625" i="75"/>
  <c r="AD751" i="75"/>
  <c r="AD750" i="75"/>
  <c r="AD755" i="75"/>
  <c r="AD754" i="75"/>
  <c r="AD749" i="75"/>
  <c r="AD752" i="75"/>
  <c r="AD753" i="75"/>
  <c r="AD456" i="75"/>
  <c r="AD440" i="75"/>
  <c r="AD424" i="75"/>
  <c r="AD408" i="75"/>
  <c r="AD392" i="75"/>
  <c r="AD376" i="75"/>
  <c r="AD360" i="75"/>
  <c r="AD344" i="75"/>
  <c r="AD328" i="75"/>
  <c r="AD459" i="75"/>
  <c r="AD443" i="75"/>
  <c r="AD427" i="75"/>
  <c r="AD411" i="75"/>
  <c r="AD395" i="75"/>
  <c r="AD379" i="75"/>
  <c r="AD363" i="75"/>
  <c r="AD347" i="75"/>
  <c r="AD331" i="75"/>
  <c r="AD460" i="75"/>
  <c r="AD444" i="75"/>
  <c r="AD428" i="75"/>
  <c r="AD412" i="75"/>
  <c r="AD396" i="75"/>
  <c r="AD380" i="75"/>
  <c r="AD364" i="75"/>
  <c r="AD348" i="75"/>
  <c r="AD332" i="75"/>
  <c r="AD463" i="75"/>
  <c r="AD447" i="75"/>
  <c r="AD431" i="75"/>
  <c r="AD415" i="75"/>
  <c r="AD399" i="75"/>
  <c r="AD383" i="75"/>
  <c r="AD367" i="75"/>
  <c r="AD351" i="75"/>
  <c r="AD335" i="75"/>
  <c r="AD448" i="75"/>
  <c r="AD416" i="75"/>
  <c r="AD384" i="75"/>
  <c r="AD352" i="75"/>
  <c r="AD435" i="75"/>
  <c r="AD403" i="75"/>
  <c r="AD371" i="75"/>
  <c r="AD339" i="75"/>
  <c r="AD432" i="75"/>
  <c r="AD420" i="75"/>
  <c r="AD404" i="75"/>
  <c r="AD419" i="75"/>
  <c r="AD407" i="75"/>
  <c r="AD391" i="75"/>
  <c r="AD462" i="75"/>
  <c r="AD446" i="75"/>
  <c r="AD430" i="75"/>
  <c r="AD414" i="75"/>
  <c r="AD398" i="75"/>
  <c r="AD382" i="75"/>
  <c r="AD366" i="75"/>
  <c r="AD350" i="75"/>
  <c r="AD334" i="75"/>
  <c r="AD453" i="75"/>
  <c r="AD437" i="75"/>
  <c r="AD421" i="75"/>
  <c r="AD405" i="75"/>
  <c r="AD389" i="75"/>
  <c r="AD373" i="75"/>
  <c r="AD357" i="75"/>
  <c r="AD341" i="75"/>
  <c r="AD325" i="75"/>
  <c r="AD400" i="75"/>
  <c r="AD388" i="75"/>
  <c r="AD372" i="75"/>
  <c r="AD387" i="75"/>
  <c r="AD375" i="75"/>
  <c r="AD359" i="75"/>
  <c r="AD450" i="75"/>
  <c r="AD434" i="75"/>
  <c r="AD418" i="75"/>
  <c r="AD402" i="75"/>
  <c r="AD386" i="75"/>
  <c r="AD370" i="75"/>
  <c r="AD354" i="75"/>
  <c r="AD338" i="75"/>
  <c r="AD457" i="75"/>
  <c r="AD441" i="75"/>
  <c r="AD425" i="75"/>
  <c r="AD409" i="75"/>
  <c r="AD393" i="75"/>
  <c r="AD377" i="75"/>
  <c r="AD361" i="75"/>
  <c r="AD345" i="75"/>
  <c r="AD329" i="75"/>
  <c r="AD368" i="75"/>
  <c r="AD340" i="75"/>
  <c r="AD451" i="75"/>
  <c r="AD423" i="75"/>
  <c r="AD442" i="75"/>
  <c r="AD410" i="75"/>
  <c r="AD378" i="75"/>
  <c r="AD346" i="75"/>
  <c r="AD449" i="75"/>
  <c r="AD417" i="75"/>
  <c r="AD385" i="75"/>
  <c r="AD353" i="75"/>
  <c r="AD436" i="75"/>
  <c r="AD343" i="75"/>
  <c r="AD452" i="75"/>
  <c r="AD336" i="75"/>
  <c r="AD355" i="75"/>
  <c r="AD327" i="75"/>
  <c r="AD438" i="75"/>
  <c r="AD406" i="75"/>
  <c r="AD374" i="75"/>
  <c r="AD342" i="75"/>
  <c r="AD445" i="75"/>
  <c r="AD413" i="75"/>
  <c r="AD381" i="75"/>
  <c r="AD349" i="75"/>
  <c r="AD455" i="75"/>
  <c r="AD454" i="75"/>
  <c r="AD422" i="75"/>
  <c r="AD390" i="75"/>
  <c r="AD358" i="75"/>
  <c r="AD326" i="75"/>
  <c r="AD461" i="75"/>
  <c r="AD429" i="75"/>
  <c r="AD356" i="75"/>
  <c r="AD439" i="75"/>
  <c r="AD458" i="75"/>
  <c r="AD426" i="75"/>
  <c r="AD394" i="75"/>
  <c r="AD362" i="75"/>
  <c r="AD330" i="75"/>
  <c r="AD433" i="75"/>
  <c r="AD401" i="75"/>
  <c r="AD369" i="75"/>
  <c r="AD337" i="75"/>
  <c r="AD397" i="75"/>
  <c r="AD365" i="75"/>
  <c r="AD333" i="75"/>
  <c r="AD472" i="75"/>
  <c r="AD475" i="75"/>
  <c r="AD476" i="75"/>
  <c r="AD479" i="75"/>
  <c r="AD480" i="75"/>
  <c r="AD467" i="75"/>
  <c r="AD478" i="75"/>
  <c r="AD485" i="75"/>
  <c r="AD469" i="75"/>
  <c r="AD482" i="75"/>
  <c r="AD466" i="75"/>
  <c r="AD473" i="75"/>
  <c r="AD484" i="75"/>
  <c r="AD474" i="75"/>
  <c r="AD481" i="75"/>
  <c r="AD464" i="75"/>
  <c r="AD471" i="75"/>
  <c r="AD470" i="75"/>
  <c r="AD477" i="75"/>
  <c r="AD468" i="75"/>
  <c r="AD465" i="75"/>
  <c r="AD483" i="75"/>
  <c r="AC740" i="75"/>
  <c r="AC743" i="75"/>
  <c r="AC742" i="75"/>
  <c r="AC744" i="75"/>
  <c r="AC728" i="75"/>
  <c r="AC747" i="75"/>
  <c r="AC731" i="75"/>
  <c r="AC746" i="75"/>
  <c r="AC730" i="75"/>
  <c r="AC748" i="75"/>
  <c r="AC732" i="75"/>
  <c r="AC735" i="75"/>
  <c r="AC734" i="75"/>
  <c r="AC737" i="75"/>
  <c r="AC741" i="75"/>
  <c r="AC738" i="75"/>
  <c r="AC736" i="75"/>
  <c r="AC745" i="75"/>
  <c r="AC739" i="75"/>
  <c r="AC729" i="75"/>
  <c r="AC733" i="75"/>
  <c r="AC484" i="75"/>
  <c r="AC468" i="75"/>
  <c r="AC471" i="75"/>
  <c r="AC472" i="75"/>
  <c r="AC475" i="75"/>
  <c r="AC479" i="75"/>
  <c r="AC476" i="75"/>
  <c r="AC464" i="75"/>
  <c r="AC474" i="75"/>
  <c r="AC481" i="75"/>
  <c r="AC465" i="75"/>
  <c r="AC478" i="75"/>
  <c r="AC485" i="75"/>
  <c r="AC469" i="75"/>
  <c r="AC483" i="75"/>
  <c r="AC473" i="75"/>
  <c r="AC480" i="75"/>
  <c r="AC482" i="75"/>
  <c r="AC466" i="75"/>
  <c r="AC467" i="75"/>
  <c r="AC470" i="75"/>
  <c r="AC477" i="75"/>
  <c r="AE147" i="75"/>
  <c r="AC164" i="75"/>
  <c r="AC167" i="75"/>
  <c r="AC151" i="75"/>
  <c r="AC168" i="75"/>
  <c r="AC171" i="75"/>
  <c r="AC155" i="75"/>
  <c r="AC172" i="75"/>
  <c r="AC159" i="75"/>
  <c r="AC170" i="75"/>
  <c r="AC154" i="75"/>
  <c r="AC177" i="75"/>
  <c r="AC161" i="75"/>
  <c r="AC152" i="75"/>
  <c r="AC150" i="75"/>
  <c r="AC176" i="75"/>
  <c r="AC160" i="75"/>
  <c r="AC175" i="75"/>
  <c r="AC163" i="75"/>
  <c r="AC174" i="75"/>
  <c r="AC158" i="75"/>
  <c r="AC165" i="75"/>
  <c r="AC156" i="75"/>
  <c r="AC166" i="75"/>
  <c r="AC173" i="75"/>
  <c r="AC153" i="75"/>
  <c r="AC162" i="75"/>
  <c r="AC169" i="75"/>
  <c r="AC157" i="75"/>
  <c r="AD712" i="75"/>
  <c r="AD715" i="75"/>
  <c r="AD714" i="75"/>
  <c r="AD716" i="75"/>
  <c r="AD719" i="75"/>
  <c r="AD703" i="75"/>
  <c r="AD718" i="75"/>
  <c r="AD702" i="75"/>
  <c r="AD704" i="75"/>
  <c r="AD711" i="75"/>
  <c r="AD710" i="75"/>
  <c r="AD725" i="75"/>
  <c r="AD709" i="75"/>
  <c r="AD723" i="75"/>
  <c r="AD707" i="75"/>
  <c r="AD722" i="75"/>
  <c r="AD706" i="75"/>
  <c r="AD713" i="75"/>
  <c r="AD705" i="75"/>
  <c r="AD717" i="75"/>
  <c r="AD708" i="75"/>
  <c r="AD701" i="75"/>
  <c r="AD720" i="75"/>
  <c r="AD724" i="75"/>
  <c r="AD721" i="75"/>
  <c r="AE620" i="75"/>
  <c r="AE623" i="75"/>
  <c r="AE624" i="75"/>
  <c r="AE627" i="75"/>
  <c r="AE628" i="75"/>
  <c r="AE626" i="75"/>
  <c r="AE621" i="75"/>
  <c r="AE629" i="75"/>
  <c r="AE625" i="75"/>
  <c r="AE622" i="75"/>
  <c r="AE540" i="75"/>
  <c r="AE543" i="75"/>
  <c r="AE544" i="75"/>
  <c r="AE547" i="75"/>
  <c r="AE539" i="75"/>
  <c r="AE537" i="75"/>
  <c r="AE535" i="75"/>
  <c r="AE546" i="75"/>
  <c r="AE534" i="75"/>
  <c r="AE541" i="75"/>
  <c r="AE536" i="75"/>
  <c r="AE542" i="75"/>
  <c r="AE548" i="75"/>
  <c r="AE550" i="75"/>
  <c r="AE545" i="75"/>
  <c r="AE538" i="75"/>
  <c r="AE549" i="75"/>
  <c r="AE700" i="75"/>
  <c r="AE684" i="75"/>
  <c r="AE668" i="75"/>
  <c r="AE652" i="75"/>
  <c r="AE636" i="75"/>
  <c r="AE687" i="75"/>
  <c r="AE671" i="75"/>
  <c r="AE655" i="75"/>
  <c r="AE639" i="75"/>
  <c r="AE686" i="75"/>
  <c r="AE670" i="75"/>
  <c r="AE654" i="75"/>
  <c r="AE688" i="75"/>
  <c r="AE672" i="75"/>
  <c r="AE656" i="75"/>
  <c r="AE640" i="75"/>
  <c r="AE691" i="75"/>
  <c r="AE675" i="75"/>
  <c r="AE659" i="75"/>
  <c r="AE643" i="75"/>
  <c r="AE690" i="75"/>
  <c r="AE674" i="75"/>
  <c r="AE692" i="75"/>
  <c r="AE660" i="75"/>
  <c r="AE699" i="75"/>
  <c r="AE667" i="75"/>
  <c r="AE635" i="75"/>
  <c r="AE698" i="75"/>
  <c r="AE666" i="75"/>
  <c r="AE650" i="75"/>
  <c r="AE634" i="75"/>
  <c r="AE644" i="75"/>
  <c r="AE632" i="75"/>
  <c r="AE695" i="75"/>
  <c r="AE683" i="75"/>
  <c r="AE694" i="75"/>
  <c r="AE682" i="75"/>
  <c r="AE697" i="75"/>
  <c r="AE681" i="75"/>
  <c r="AE665" i="75"/>
  <c r="AE649" i="75"/>
  <c r="AE633" i="75"/>
  <c r="AE679" i="75"/>
  <c r="AE663" i="75"/>
  <c r="AE651" i="75"/>
  <c r="AE678" i="75"/>
  <c r="AE662" i="75"/>
  <c r="AE646" i="75"/>
  <c r="AE638" i="75"/>
  <c r="AE685" i="75"/>
  <c r="AE669" i="75"/>
  <c r="AE653" i="75"/>
  <c r="AE637" i="75"/>
  <c r="AE680" i="75"/>
  <c r="AE630" i="75"/>
  <c r="AE693" i="75"/>
  <c r="AE661" i="75"/>
  <c r="AE673" i="75"/>
  <c r="AE641" i="75"/>
  <c r="AE676" i="75"/>
  <c r="AE648" i="75"/>
  <c r="AE647" i="75"/>
  <c r="AE658" i="75"/>
  <c r="AE642" i="75"/>
  <c r="AE689" i="75"/>
  <c r="AE657" i="75"/>
  <c r="AE664" i="75"/>
  <c r="AE631" i="75"/>
  <c r="AE696" i="75"/>
  <c r="AE677" i="75"/>
  <c r="AE645" i="75"/>
  <c r="AC628" i="75"/>
  <c r="AC620" i="75"/>
  <c r="AC627" i="75"/>
  <c r="AC626" i="75"/>
  <c r="AC622" i="75"/>
  <c r="AC625" i="75"/>
  <c r="AC623" i="75"/>
  <c r="AC629" i="75"/>
  <c r="AC621" i="75"/>
  <c r="AC624" i="75"/>
  <c r="AE716" i="75"/>
  <c r="AE719" i="75"/>
  <c r="AE703" i="75"/>
  <c r="AE718" i="75"/>
  <c r="AE702" i="75"/>
  <c r="AE720" i="75"/>
  <c r="AE704" i="75"/>
  <c r="AE723" i="75"/>
  <c r="AE707" i="75"/>
  <c r="AE722" i="75"/>
  <c r="AE706" i="75"/>
  <c r="AE724" i="75"/>
  <c r="AE711" i="75"/>
  <c r="AE710" i="75"/>
  <c r="AE713" i="75"/>
  <c r="AE712" i="75"/>
  <c r="AE717" i="75"/>
  <c r="AE701" i="75"/>
  <c r="AE708" i="75"/>
  <c r="AE715" i="75"/>
  <c r="AE725" i="75"/>
  <c r="AE705" i="75"/>
  <c r="AE714" i="75"/>
  <c r="AE721" i="75"/>
  <c r="AE709" i="75"/>
  <c r="AE172" i="75"/>
  <c r="AE175" i="75"/>
  <c r="AE159" i="75"/>
  <c r="AE176" i="75"/>
  <c r="AE160" i="75"/>
  <c r="AE163" i="75"/>
  <c r="AE167" i="75"/>
  <c r="AE162" i="75"/>
  <c r="AE169" i="75"/>
  <c r="AE153" i="75"/>
  <c r="AE166" i="75"/>
  <c r="AE173" i="75"/>
  <c r="AE157" i="75"/>
  <c r="AE168" i="75"/>
  <c r="AE174" i="75"/>
  <c r="AE156" i="75"/>
  <c r="AE150" i="75"/>
  <c r="AE164" i="75"/>
  <c r="AE155" i="75"/>
  <c r="AE170" i="75"/>
  <c r="AE177" i="75"/>
  <c r="AE152" i="75"/>
  <c r="AE171" i="75"/>
  <c r="AE161" i="75"/>
  <c r="AE151" i="75"/>
  <c r="AE158" i="75"/>
  <c r="AE165" i="75"/>
  <c r="AE154" i="75"/>
  <c r="AD744" i="75"/>
  <c r="AD728" i="75"/>
  <c r="AD747" i="75"/>
  <c r="AD731" i="75"/>
  <c r="AD746" i="75"/>
  <c r="AD730" i="75"/>
  <c r="AD748" i="75"/>
  <c r="AD732" i="75"/>
  <c r="AD735" i="75"/>
  <c r="AD734" i="75"/>
  <c r="AD736" i="75"/>
  <c r="AD739" i="75"/>
  <c r="AD738" i="75"/>
  <c r="AD741" i="75"/>
  <c r="AD745" i="75"/>
  <c r="AD729" i="75"/>
  <c r="AD740" i="75"/>
  <c r="AD737" i="75"/>
  <c r="AD742" i="75"/>
  <c r="AD733" i="75"/>
  <c r="AD743" i="75"/>
  <c r="AE604" i="75"/>
  <c r="AE588" i="75"/>
  <c r="AE572" i="75"/>
  <c r="AE607" i="75"/>
  <c r="AE591" i="75"/>
  <c r="AE575" i="75"/>
  <c r="AE608" i="75"/>
  <c r="AE592" i="75"/>
  <c r="AE576" i="75"/>
  <c r="AE611" i="75"/>
  <c r="AE595" i="75"/>
  <c r="AE579" i="75"/>
  <c r="AE596" i="75"/>
  <c r="AE603" i="75"/>
  <c r="AE571" i="75"/>
  <c r="AE618" i="75"/>
  <c r="AE602" i="75"/>
  <c r="AE586" i="75"/>
  <c r="AE570" i="75"/>
  <c r="AE616" i="75"/>
  <c r="AE583" i="75"/>
  <c r="AE567" i="75"/>
  <c r="AE598" i="75"/>
  <c r="AE590" i="75"/>
  <c r="AE617" i="75"/>
  <c r="AE601" i="75"/>
  <c r="AE585" i="75"/>
  <c r="AE569" i="75"/>
  <c r="AE612" i="75"/>
  <c r="AE600" i="75"/>
  <c r="AE584" i="75"/>
  <c r="AE610" i="75"/>
  <c r="AE582" i="75"/>
  <c r="AE574" i="75"/>
  <c r="AE605" i="75"/>
  <c r="AE589" i="75"/>
  <c r="AE573" i="75"/>
  <c r="AE568" i="75"/>
  <c r="AE599" i="75"/>
  <c r="AE597" i="75"/>
  <c r="AE578" i="75"/>
  <c r="AE619" i="75"/>
  <c r="AE614" i="75"/>
  <c r="AE593" i="75"/>
  <c r="AE609" i="75"/>
  <c r="AE577" i="75"/>
  <c r="AE580" i="75"/>
  <c r="AE615" i="75"/>
  <c r="AE587" i="75"/>
  <c r="AE594" i="75"/>
  <c r="AE566" i="75"/>
  <c r="AE613" i="75"/>
  <c r="AE581" i="75"/>
  <c r="AE606" i="75"/>
  <c r="AD106" i="75"/>
  <c r="AD147" i="75"/>
  <c r="AD137" i="75"/>
  <c r="AD121" i="75"/>
  <c r="AD140" i="75"/>
  <c r="AD124" i="75"/>
  <c r="AD108" i="75"/>
  <c r="AD143" i="75"/>
  <c r="AD131" i="75"/>
  <c r="AD115" i="75"/>
  <c r="AD146" i="75"/>
  <c r="AD134" i="75"/>
  <c r="AD118" i="75"/>
  <c r="AD141" i="75"/>
  <c r="AD125" i="75"/>
  <c r="AD109" i="75"/>
  <c r="AD144" i="75"/>
  <c r="AD128" i="75"/>
  <c r="AD112" i="75"/>
  <c r="AD135" i="75"/>
  <c r="AD149" i="75"/>
  <c r="AD117" i="75"/>
  <c r="AD136" i="75"/>
  <c r="AD123" i="75"/>
  <c r="AD126" i="75"/>
  <c r="AD114" i="75"/>
  <c r="AD145" i="75"/>
  <c r="AD113" i="75"/>
  <c r="AD132" i="75"/>
  <c r="AD139" i="75"/>
  <c r="AD107" i="75"/>
  <c r="AD138" i="75"/>
  <c r="AD110" i="75"/>
  <c r="AD142" i="75"/>
  <c r="AD133" i="75"/>
  <c r="AD120" i="75"/>
  <c r="AD127" i="75"/>
  <c r="AD119" i="75"/>
  <c r="AD130" i="75"/>
  <c r="AD122" i="75"/>
  <c r="AD129" i="75"/>
  <c r="AD148" i="75"/>
  <c r="AD116" i="75"/>
  <c r="AD111" i="75"/>
  <c r="AD792" i="75"/>
  <c r="AD776" i="75"/>
  <c r="AD760" i="75"/>
  <c r="AD795" i="75"/>
  <c r="AD779" i="75"/>
  <c r="AD763" i="75"/>
  <c r="AD794" i="75"/>
  <c r="AD778" i="75"/>
  <c r="AD762" i="75"/>
  <c r="AD796" i="75"/>
  <c r="AD780" i="75"/>
  <c r="AD764" i="75"/>
  <c r="AD799" i="75"/>
  <c r="AD783" i="75"/>
  <c r="AD767" i="75"/>
  <c r="AD798" i="75"/>
  <c r="AD782" i="75"/>
  <c r="AD766" i="75"/>
  <c r="AD800" i="75"/>
  <c r="AD768" i="75"/>
  <c r="AD771" i="75"/>
  <c r="AD770" i="75"/>
  <c r="AD788" i="75"/>
  <c r="AD791" i="75"/>
  <c r="AD790" i="75"/>
  <c r="AD789" i="75"/>
  <c r="AD773" i="75"/>
  <c r="AD757" i="75"/>
  <c r="AD784" i="75"/>
  <c r="AD772" i="75"/>
  <c r="AD756" i="75"/>
  <c r="AD787" i="75"/>
  <c r="AD775" i="75"/>
  <c r="AD759" i="75"/>
  <c r="AD786" i="75"/>
  <c r="AD774" i="75"/>
  <c r="AD758" i="75"/>
  <c r="AD793" i="75"/>
  <c r="AD777" i="75"/>
  <c r="AD761" i="75"/>
  <c r="AD769" i="75"/>
  <c r="AD797" i="75"/>
  <c r="AD765" i="75"/>
  <c r="AD781" i="75"/>
  <c r="AD785" i="75"/>
  <c r="AD104" i="75"/>
  <c r="AD90" i="75"/>
  <c r="AD87" i="75"/>
  <c r="AD86" i="75"/>
  <c r="AD105" i="75"/>
  <c r="AD101" i="75"/>
  <c r="AD100" i="75"/>
  <c r="AD103" i="75"/>
  <c r="AD102" i="75"/>
  <c r="AD88" i="75"/>
  <c r="AD98" i="75"/>
  <c r="AD78" i="75"/>
  <c r="AD96" i="75"/>
  <c r="AD80" i="75"/>
  <c r="AD79" i="75"/>
  <c r="AD97" i="75"/>
  <c r="AD99" i="75"/>
  <c r="AD89" i="75"/>
  <c r="AD74" i="75"/>
  <c r="AD92" i="75"/>
  <c r="AD91" i="75"/>
  <c r="AD76" i="75"/>
  <c r="AD93" i="75"/>
  <c r="AD95" i="75"/>
  <c r="AD94" i="75"/>
  <c r="AD85" i="75"/>
  <c r="AD75" i="75"/>
  <c r="AD84" i="75"/>
  <c r="AD82" i="75"/>
  <c r="AD81" i="75"/>
  <c r="AD77" i="75"/>
  <c r="AD83" i="75"/>
  <c r="J12" i="69" l="1"/>
  <c r="AC129" i="75"/>
  <c r="AC114" i="75"/>
  <c r="AC83" i="75"/>
  <c r="AC87" i="75"/>
  <c r="AD26" i="75"/>
  <c r="K10" i="69" s="1"/>
  <c r="AC98" i="75"/>
  <c r="AC110" i="75"/>
  <c r="AC76" i="75"/>
  <c r="AC119" i="75"/>
  <c r="AC133" i="75"/>
  <c r="AC123" i="75"/>
  <c r="AC82" i="75"/>
  <c r="AC91" i="75"/>
  <c r="AC79" i="75"/>
  <c r="AC135" i="75"/>
  <c r="AC131" i="75"/>
  <c r="AC149" i="75"/>
  <c r="AC103" i="75"/>
  <c r="AC85" i="75"/>
  <c r="AC105" i="75"/>
  <c r="AC78" i="75"/>
  <c r="AC113" i="75"/>
  <c r="AC118" i="75"/>
  <c r="AC142" i="75"/>
  <c r="AC121" i="75"/>
  <c r="AC120" i="75"/>
  <c r="AC138" i="75"/>
  <c r="AC112" i="75"/>
  <c r="AC130" i="75"/>
  <c r="AC101" i="75"/>
  <c r="AC102" i="75"/>
  <c r="AC75" i="75"/>
  <c r="AC80" i="75"/>
  <c r="AC132" i="75"/>
  <c r="AC141" i="75"/>
  <c r="AC134" i="75"/>
  <c r="AC140" i="75"/>
  <c r="AC127" i="75"/>
  <c r="AC81" i="75"/>
  <c r="AC95" i="75"/>
  <c r="AC92" i="75"/>
  <c r="AC94" i="75"/>
  <c r="AC104" i="75"/>
  <c r="AC96" i="75"/>
  <c r="AC88" i="75"/>
  <c r="AC106" i="75"/>
  <c r="AC107" i="75"/>
  <c r="AC145" i="75"/>
  <c r="AC128" i="75"/>
  <c r="AC126" i="75"/>
  <c r="AC144" i="75"/>
  <c r="AC116" i="75"/>
  <c r="AC108" i="75"/>
  <c r="AC137" i="75"/>
  <c r="AC143" i="75"/>
  <c r="AC136" i="75"/>
  <c r="AC146" i="75"/>
  <c r="AC77" i="75"/>
  <c r="AC100" i="75"/>
  <c r="AC93" i="75"/>
  <c r="AC89" i="75"/>
  <c r="AC84" i="75"/>
  <c r="AC86" i="75"/>
  <c r="AC90" i="75"/>
  <c r="AC97" i="75"/>
  <c r="AC99" i="75"/>
  <c r="AC139" i="75"/>
  <c r="AC122" i="75"/>
  <c r="AC109" i="75"/>
  <c r="AC115" i="75"/>
  <c r="AC125" i="75"/>
  <c r="AC148" i="75"/>
  <c r="AC124" i="75"/>
  <c r="AC147" i="75"/>
  <c r="AC111" i="75"/>
  <c r="AC117" i="75"/>
  <c r="AE106" i="75"/>
  <c r="AE77" i="75"/>
  <c r="AE85" i="75"/>
  <c r="AE98" i="75"/>
  <c r="AE86" i="75"/>
  <c r="AE120" i="75"/>
  <c r="AE102" i="75"/>
  <c r="AD27" i="75"/>
  <c r="K11" i="69" s="1"/>
  <c r="AE92" i="75"/>
  <c r="AE116" i="75"/>
  <c r="AE82" i="75"/>
  <c r="AE136" i="75"/>
  <c r="AE129" i="75"/>
  <c r="AE97" i="75"/>
  <c r="AE95" i="75"/>
  <c r="AE80" i="75"/>
  <c r="AE142" i="75"/>
  <c r="AE118" i="75"/>
  <c r="AE119" i="75"/>
  <c r="AE84" i="75"/>
  <c r="AE89" i="75"/>
  <c r="AE76" i="75"/>
  <c r="AE78" i="75"/>
  <c r="AE87" i="75"/>
  <c r="AE100" i="75"/>
  <c r="AE104" i="75"/>
  <c r="AE121" i="75"/>
  <c r="AE143" i="75"/>
  <c r="AE144" i="75"/>
  <c r="AE75" i="75"/>
  <c r="AE74" i="75"/>
  <c r="AE91" i="75"/>
  <c r="AE99" i="75"/>
  <c r="AE96" i="75"/>
  <c r="AE103" i="75"/>
  <c r="AE90" i="75"/>
  <c r="AE111" i="75"/>
  <c r="AE130" i="75"/>
  <c r="AE133" i="75"/>
  <c r="AE117" i="75"/>
  <c r="AE107" i="75"/>
  <c r="AE124" i="75"/>
  <c r="AE132" i="75"/>
  <c r="AE145" i="75"/>
  <c r="AE135" i="75"/>
  <c r="AE109" i="75"/>
  <c r="AE108" i="75"/>
  <c r="AE126" i="75"/>
  <c r="AE115" i="75"/>
  <c r="AE148" i="75"/>
  <c r="AE112" i="75"/>
  <c r="AE134" i="75"/>
  <c r="AE146" i="75"/>
  <c r="AE149" i="75"/>
  <c r="AE137" i="75"/>
  <c r="AE122" i="75"/>
  <c r="AE125" i="75"/>
  <c r="AE94" i="75"/>
  <c r="AE93" i="75"/>
  <c r="AE81" i="75"/>
  <c r="AE88" i="75"/>
  <c r="AE79" i="75"/>
  <c r="AE105" i="75"/>
  <c r="AE101" i="75"/>
  <c r="AE83" i="75"/>
  <c r="AE114" i="75"/>
  <c r="AE140" i="75"/>
  <c r="AE127" i="75"/>
  <c r="AE123" i="75"/>
  <c r="AE110" i="75"/>
  <c r="AE131" i="75"/>
  <c r="AE139" i="75"/>
  <c r="AE113" i="75"/>
  <c r="AE138" i="75"/>
  <c r="AE128" i="75"/>
  <c r="AB71" i="75"/>
  <c r="V16" i="75"/>
  <c r="G51" i="78" s="1"/>
  <c r="V12" i="75" l="1"/>
  <c r="G47" i="78" s="1"/>
  <c r="V18" i="75"/>
  <c r="G53" i="78" s="1"/>
  <c r="V8" i="75"/>
  <c r="G43" i="78" s="1"/>
  <c r="V19" i="75" l="1"/>
  <c r="G54" i="78" s="1"/>
  <c r="V5" i="75"/>
  <c r="G40" i="78" s="1"/>
  <c r="V11" i="75"/>
  <c r="G46" i="78" s="1"/>
  <c r="V15" i="75"/>
  <c r="G50" i="78" s="1"/>
  <c r="V13" i="75"/>
  <c r="G48" i="78" s="1"/>
  <c r="V10" i="75"/>
  <c r="G45" i="78" s="1"/>
  <c r="V4" i="75"/>
  <c r="G39" i="78" s="1"/>
  <c r="V3" i="75"/>
  <c r="G38" i="78" s="1"/>
  <c r="V9" i="75"/>
  <c r="G44" i="78" s="1"/>
  <c r="V6" i="75"/>
  <c r="G41" i="78" s="1"/>
  <c r="V14" i="75"/>
  <c r="G49" i="78" s="1"/>
  <c r="V7" i="75"/>
  <c r="G42" i="78" s="1"/>
  <c r="V17" i="75"/>
  <c r="G52" i="78" s="1"/>
</calcChain>
</file>

<file path=xl/sharedStrings.xml><?xml version="1.0" encoding="utf-8"?>
<sst xmlns="http://schemas.openxmlformats.org/spreadsheetml/2006/main" count="7355" uniqueCount="1689">
  <si>
    <t>Introduction</t>
  </si>
  <si>
    <t>Terms and Conditions</t>
  </si>
  <si>
    <t>Adjustable Input</t>
  </si>
  <si>
    <t>Volume Input</t>
  </si>
  <si>
    <t>Assumptions Overview</t>
  </si>
  <si>
    <t>Cardiac Services</t>
  </si>
  <si>
    <t>Medical Cardiology</t>
  </si>
  <si>
    <t>Service Line</t>
  </si>
  <si>
    <t>Subservice Line</t>
  </si>
  <si>
    <t>MS-DRG</t>
  </si>
  <si>
    <t>Aggregate Volumes</t>
  </si>
  <si>
    <t>Cardiac EP</t>
  </si>
  <si>
    <t>Cardiac Cath</t>
  </si>
  <si>
    <t>Cardiac Surgery</t>
  </si>
  <si>
    <t>ENT</t>
  </si>
  <si>
    <t>Head and Neck Surgery</t>
  </si>
  <si>
    <t>Oral and Maxillofacial Surgery</t>
  </si>
  <si>
    <t>Other ENT</t>
  </si>
  <si>
    <t>Otology</t>
  </si>
  <si>
    <t>Tracheostomy (ENT Only)</t>
  </si>
  <si>
    <t>General Medicine</t>
  </si>
  <si>
    <t>Infectious Disease</t>
  </si>
  <si>
    <t>Other General Medicine</t>
  </si>
  <si>
    <t>Substance Abuse</t>
  </si>
  <si>
    <t>Psychiatry</t>
  </si>
  <si>
    <t>Nephrology</t>
  </si>
  <si>
    <t>Endocrinology</t>
  </si>
  <si>
    <t>Dermatology</t>
  </si>
  <si>
    <t>Rheumatology</t>
  </si>
  <si>
    <t>Gastroenterology</t>
  </si>
  <si>
    <t>Pulmonology</t>
  </si>
  <si>
    <t>General Surgery</t>
  </si>
  <si>
    <t>Trauma (General Surgical)</t>
  </si>
  <si>
    <t>Other General Surgery</t>
  </si>
  <si>
    <t>Splenectomy</t>
  </si>
  <si>
    <t>Endocrine</t>
  </si>
  <si>
    <t>Bariatric/Obesity</t>
  </si>
  <si>
    <t>Breast</t>
  </si>
  <si>
    <t>Skin</t>
  </si>
  <si>
    <t>Hepatobiliary/Pancreatic</t>
  </si>
  <si>
    <t>Cholecystectomy</t>
  </si>
  <si>
    <t>Other GI</t>
  </si>
  <si>
    <t>Hernia</t>
  </si>
  <si>
    <t>Colorectal/Lower GI</t>
  </si>
  <si>
    <t>Appendectomy</t>
  </si>
  <si>
    <t>Upper GI</t>
  </si>
  <si>
    <t>Adhesions</t>
  </si>
  <si>
    <t>Transplant</t>
  </si>
  <si>
    <t>Tracheostomy</t>
  </si>
  <si>
    <t>Gynecology</t>
  </si>
  <si>
    <t>Medical Gynecology</t>
  </si>
  <si>
    <t>General Surgical Gynecology</t>
  </si>
  <si>
    <t>Gyn Surgical Oncology</t>
  </si>
  <si>
    <t>Neonatology</t>
  </si>
  <si>
    <t>Neonate with Major Problems</t>
  </si>
  <si>
    <t>Neurology</t>
  </si>
  <si>
    <t>Other Neurology</t>
  </si>
  <si>
    <t>Seizure/Epilepsy</t>
  </si>
  <si>
    <t>Nervous System Infection</t>
  </si>
  <si>
    <t>Stroke and Transient Ischemic Attack</t>
  </si>
  <si>
    <t>Multiple Sclerosis</t>
  </si>
  <si>
    <t>Degenerative Disorders</t>
  </si>
  <si>
    <t>Neurosurgery</t>
  </si>
  <si>
    <t>Trauma (Neurosurgery)</t>
  </si>
  <si>
    <t>Brain</t>
  </si>
  <si>
    <t>Peripheral and Cranial Diseases</t>
  </si>
  <si>
    <t>Obstetrics</t>
  </si>
  <si>
    <t>Antepartum Care/High Risk Pregnancies</t>
  </si>
  <si>
    <t>Abortion/Miscarriage</t>
  </si>
  <si>
    <t>Post-Partum</t>
  </si>
  <si>
    <t>Delivery</t>
  </si>
  <si>
    <t>Oncology/Hematology (Medical)</t>
  </si>
  <si>
    <t>Radiation Oncology</t>
  </si>
  <si>
    <t>Oncology (Medical)</t>
  </si>
  <si>
    <t>Hematology (Medical)</t>
  </si>
  <si>
    <t>Ophthalmology</t>
  </si>
  <si>
    <t>Medical Ophthalmology</t>
  </si>
  <si>
    <t>Surgical Ophthalmology</t>
  </si>
  <si>
    <t>Orthopedics</t>
  </si>
  <si>
    <t>General Medical Orthopedics</t>
  </si>
  <si>
    <t>Joint Replacement</t>
  </si>
  <si>
    <t>Surgical Trauma (Orthopedics)</t>
  </si>
  <si>
    <t>Medical Trauma (Orthopedics)</t>
  </si>
  <si>
    <t>Other Surgical Orthopedics</t>
  </si>
  <si>
    <t>Hand</t>
  </si>
  <si>
    <t>Sports Medicine</t>
  </si>
  <si>
    <t>Foot</t>
  </si>
  <si>
    <t>Other Trauma</t>
  </si>
  <si>
    <t>Body Injuries</t>
  </si>
  <si>
    <t>Burns</t>
  </si>
  <si>
    <t>Head Injuries</t>
  </si>
  <si>
    <t>Rehabilitation</t>
  </si>
  <si>
    <t>Spine</t>
  </si>
  <si>
    <t>Medical Spine</t>
  </si>
  <si>
    <t>Other Surgical Spine</t>
  </si>
  <si>
    <t>Fusion</t>
  </si>
  <si>
    <t>Thoracic Surgery</t>
  </si>
  <si>
    <t>Other Thoracic Surgery</t>
  </si>
  <si>
    <t>Lung Transplant</t>
  </si>
  <si>
    <t>Urology</t>
  </si>
  <si>
    <t>Prostate</t>
  </si>
  <si>
    <t>Other Male Reproductive</t>
  </si>
  <si>
    <t>Urinary System</t>
  </si>
  <si>
    <t>Vascular Services</t>
  </si>
  <si>
    <t>Other Vascular</t>
  </si>
  <si>
    <t>Venous Disease</t>
  </si>
  <si>
    <t>Amputation</t>
  </si>
  <si>
    <t>Arterial Disease</t>
  </si>
  <si>
    <t>Procedure Description</t>
  </si>
  <si>
    <t>Shift Output</t>
  </si>
  <si>
    <t>Annual Volumes</t>
  </si>
  <si>
    <t>Risk of Shift</t>
  </si>
  <si>
    <t xml:space="preserve">Conservative Shift </t>
  </si>
  <si>
    <t xml:space="preserve">Moderate Shift </t>
  </si>
  <si>
    <t xml:space="preserve">Aggressive Shift </t>
  </si>
  <si>
    <t>Low</t>
  </si>
  <si>
    <t>Medium</t>
  </si>
  <si>
    <t>No Risk</t>
  </si>
  <si>
    <t>High</t>
  </si>
  <si>
    <t>Shift Scenario</t>
  </si>
  <si>
    <t>Conservative</t>
  </si>
  <si>
    <t>Moderate</t>
  </si>
  <si>
    <t>Aggressive</t>
  </si>
  <si>
    <t>Vol</t>
  </si>
  <si>
    <t>SSL</t>
  </si>
  <si>
    <t>SL</t>
  </si>
  <si>
    <t>MS-DRG and Procedure Description</t>
  </si>
  <si>
    <t>Calculated Shift</t>
  </si>
  <si>
    <t>Calculated Shift per SL</t>
  </si>
  <si>
    <t>% Shifted</t>
  </si>
  <si>
    <t>Subservice Line Shift Detail</t>
  </si>
  <si>
    <t xml:space="preserve">Service Line Shift Detail </t>
  </si>
  <si>
    <t>Calculated Shift for All Scenarios</t>
  </si>
  <si>
    <t>Conservative Vol Shift</t>
  </si>
  <si>
    <t>Moderate Vol Shift</t>
  </si>
  <si>
    <t>Aggressive Vol Shift</t>
  </si>
  <si>
    <t>Total Conservative</t>
  </si>
  <si>
    <t>Total Moderate</t>
  </si>
  <si>
    <t>Total Aggressive</t>
  </si>
  <si>
    <t>Member Volumes</t>
  </si>
  <si>
    <t>National Volumes</t>
  </si>
  <si>
    <t>Conservative Scenario</t>
  </si>
  <si>
    <t>Moderate Scenario</t>
  </si>
  <si>
    <t>Aggressive Scenario</t>
  </si>
  <si>
    <t>% Shifted of ALL SL</t>
  </si>
  <si>
    <t>Scenario</t>
  </si>
  <si>
    <t>Percent Member Vol Shifted</t>
  </si>
  <si>
    <t>Percent National Vol Shift</t>
  </si>
  <si>
    <t>Service and Subservice Detail</t>
  </si>
  <si>
    <t>Cell Color Key</t>
  </si>
  <si>
    <t>Non-Adjustable Input</t>
  </si>
  <si>
    <t>1-Year Volumes</t>
  </si>
  <si>
    <t>Invalid</t>
  </si>
  <si>
    <t>Rehabilitation (Acute Care)</t>
  </si>
  <si>
    <t>Normal Newborn</t>
  </si>
  <si>
    <t>1-HEART TRANSPLANT OR IMPLANT OF HEART ASSIST SYSTEM W MCC</t>
  </si>
  <si>
    <t>2-HEART TRANSPLANT OR IMPLANT OF HEART ASSIST SYSTEM W/O MCC</t>
  </si>
  <si>
    <t>246-PERCUTANEOUS CARDIOVASCULAR PROCEDURES W DRUG-ELUTING STENT W MCC OR 4+ ARTERIES OR STENTS</t>
  </si>
  <si>
    <t>247-PERC CARDIOVASC PROC W DRUG-ELUTING STENT W/O MCC</t>
  </si>
  <si>
    <t>248-PERCUTANEOUS CARDIOVASCULAR PROCEDURES W NON-DRUG-ELUTING STENT W MCC OR 4+ ARTERIES OR STENTS</t>
  </si>
  <si>
    <t>249-PERC CARDIOVASC PROC W NON-DRUG-ELUTING STENT W/O MCC</t>
  </si>
  <si>
    <t>250-PERC CARDIOVASC PROC W/O CORONARY ARTERY STENT W MCC</t>
  </si>
  <si>
    <t>251-PERC CARDIOVASC PROC W/O CORONARY ARTERY STENT W/O MCC</t>
  </si>
  <si>
    <t>266-ENDOVASCULAR CARDIAC VALVE REPLACEMENT W MCC</t>
  </si>
  <si>
    <t>267-ENDOVASCULAR CARDIAC VALVE REPLACEMENT W/O MCC</t>
  </si>
  <si>
    <t>286-CIRCULATORY DISORDERS EXCEPT AMI, W CARD CATH W MCC</t>
  </si>
  <si>
    <t>287-CIRCULATORY DISORDERS EXCEPT AMI, W CARD CATH W/O MCC</t>
  </si>
  <si>
    <t>222-CARDIAC DEFIB IMPLANT W CARDIAC CATH W AMI/HF/SHOCK W MCC</t>
  </si>
  <si>
    <t>223-CARDIAC DEFIB IMPLANT W CARDIAC CATH W AMI/HF/SHOCK W/O MCC</t>
  </si>
  <si>
    <t>224-CARDIAC DEFIB IMPLANT W CARDIAC CATH W/O AMI/HF/SHOCK W MCC</t>
  </si>
  <si>
    <t>225-CARDIAC DEFIB IMPLANT W CARDIAC CATH W/O AMI/HF/SHOCK W/O MCC</t>
  </si>
  <si>
    <t>226-CARDIAC DEFIBRILLATOR IMPLANT W/O CARDIAC CATH W MCC</t>
  </si>
  <si>
    <t>227-CARDIAC DEFIBRILLATOR IMPLANT W/O CARDIAC CATH W/O MCC</t>
  </si>
  <si>
    <t>242-PERMANENT CARDIAC PACEMAKER IMPLANT W MCC</t>
  </si>
  <si>
    <t>243-PERMANENT CARDIAC PACEMAKER IMPLANT W CC</t>
  </si>
  <si>
    <t>244-PERMANENT CARDIAC PACEMAKER IMPLANT W/O CC/MCC</t>
  </si>
  <si>
    <t>245-AICD GENERATOR PROCEDURES</t>
  </si>
  <si>
    <t>258-CARDIAC PACEMAKER DEVICE REPLACEMENT W MCC</t>
  </si>
  <si>
    <t>259-CARDIAC PACEMAKER DEVICE REPLACEMENT W/O MCC</t>
  </si>
  <si>
    <t>260-CARDIAC PACEMAKER REVISION EXCEPT DEVICE REPLACEMENT W MCC</t>
  </si>
  <si>
    <t>261-CARDIAC PACEMAKER REVISION EXCEPT DEVICE REPLACEMENT W CC</t>
  </si>
  <si>
    <t>262-CARDIAC PACEMAKER REVISION EXCEPT DEVICE REPLACEMENT W/O CC/MCC</t>
  </si>
  <si>
    <t>265-AICD LEAD PROCEDURES</t>
  </si>
  <si>
    <t>273-PERCUTANEOUS INTRACARDIAC PROCEDURES W MCC</t>
  </si>
  <si>
    <t>274-PERCUTANEOUS INTRACARDIAC PROCEDURES W/O MCC</t>
  </si>
  <si>
    <t>215-OTHER HEART ASSIST SYSTEM IMPLANT</t>
  </si>
  <si>
    <t>216-CARDIAC VALVE &amp; OTH MAJ CARDIOTHORACIC PROC W CARD CATH W MCC</t>
  </si>
  <si>
    <t>217-CARDIAC VALVE &amp; OTH MAJ CARDIOTHORACIC PROC W CARD CATH W CC</t>
  </si>
  <si>
    <t>218-CARDIAC VALVE &amp; OTH MAJ CARDIOTHORACIC PROC W CARD CATH W/O CC/MCC</t>
  </si>
  <si>
    <t>219-CARDIAC VALVE &amp; OTH MAJ CARDIOTHORACIC PROC W/O CARD CATH W MCC</t>
  </si>
  <si>
    <t>220-CARDIAC VALVE &amp; OTH MAJ CARDIOTHORACIC PROC W/O CARD CATH W CC</t>
  </si>
  <si>
    <t>221-CARDIAC VALVE &amp; OTH MAJ CARDIOTHORACIC PROC W/O CARD CATH W/O CC/MCC</t>
  </si>
  <si>
    <t>228-OTHER CARDIOTHORACIC PROCEDURES W MCC</t>
  </si>
  <si>
    <t>229-OTHER CARDIOTHORACIC PROCEDURES W/O MCC</t>
  </si>
  <si>
    <t>230-OTHER CARDIOTHORACIC PROCEDURES W/O CC/MCC</t>
  </si>
  <si>
    <t>231-CORONARY BYPASS W PTCA W MCC</t>
  </si>
  <si>
    <t>232-CORONARY BYPASS W PTCA W/O MCC</t>
  </si>
  <si>
    <t>233-CORONARY BYPASS W CARDIAC CATH W MCC</t>
  </si>
  <si>
    <t>234-CORONARY BYPASS W CARDIAC CATH W/O MCC</t>
  </si>
  <si>
    <t>235-CORONARY BYPASS W/O CARDIAC CATH W MCC</t>
  </si>
  <si>
    <t>236-CORONARY BYPASS W/O CARDIAC CATH W/O MCC</t>
  </si>
  <si>
    <t>280-ACUTE MYOCARDIAL INFARCTION, DISCHARGED ALIVE W MCC</t>
  </si>
  <si>
    <t>281-ACUTE MYOCARDIAL INFARCTION, DISCHARGED ALIVE W CC</t>
  </si>
  <si>
    <t>282-ACUTE MYOCARDIAL INFARCTION, DISCHARGED ALIVE W/O CC/MCC</t>
  </si>
  <si>
    <t>283-ACUTE MYOCARDIAL INFARCTION, EXPIRED W MCC</t>
  </si>
  <si>
    <t>284-ACUTE MYOCARDIAL INFARCTION, EXPIRED W CC</t>
  </si>
  <si>
    <t>285-ACUTE MYOCARDIAL INFARCTION, EXPIRED W/O CC/MCC</t>
  </si>
  <si>
    <t>288-ACUTE &amp; SUBACUTE ENDOCARDITIS W MCC</t>
  </si>
  <si>
    <t>289-ACUTE &amp; SUBACUTE ENDOCARDITIS W CC</t>
  </si>
  <si>
    <t>290-ACUTE &amp; SUBACUTE ENDOCARDITIS W/O CC/MCC</t>
  </si>
  <si>
    <t>291-HEART FAILURE &amp; SHOCK W MCC</t>
  </si>
  <si>
    <t>292-HEART FAILURE &amp; SHOCK W CC</t>
  </si>
  <si>
    <t>293-HEART FAILURE &amp; SHOCK W/O CC/MCC</t>
  </si>
  <si>
    <t>296-CARDIAC ARREST, UNEXPLAINED W MCC</t>
  </si>
  <si>
    <t>297-CARDIAC ARREST, UNEXPLAINED W CC</t>
  </si>
  <si>
    <t>298-CARDIAC ARREST, UNEXPLAINED W/O CC/MCC</t>
  </si>
  <si>
    <t>302-ATHEROSCLEROSIS W MCC</t>
  </si>
  <si>
    <t>303-ATHEROSCLEROSIS W/O MCC</t>
  </si>
  <si>
    <t>304-HYPERTENSION W MCC</t>
  </si>
  <si>
    <t>305-HYPERTENSION W/O MCC</t>
  </si>
  <si>
    <t>306-CARDIAC CONGENITAL &amp; VALVULAR DISORDERS W MCC</t>
  </si>
  <si>
    <t>307-CARDIAC CONGENITAL &amp; VALVULAR DISORDERS W/O MCC</t>
  </si>
  <si>
    <t>308-CARDIAC ARRHYTHMIA &amp; CONDUCTION DISORDERS W MCC</t>
  </si>
  <si>
    <t>309-CARDIAC ARRHYTHMIA &amp; CONDUCTION DISORDERS W CC</t>
  </si>
  <si>
    <t>310-CARDIAC ARRHYTHMIA &amp; CONDUCTION DISORDERS W/O CC/MCC</t>
  </si>
  <si>
    <t>311-ANGINA PECTORIS</t>
  </si>
  <si>
    <t>312-SYNCOPE &amp; COLLAPSE</t>
  </si>
  <si>
    <t>313-CHEST PAIN</t>
  </si>
  <si>
    <t>314-OTHER CIRCULATORY SYSTEM DIAGNOSES W MCC</t>
  </si>
  <si>
    <t>315-OTHER CIRCULATORY SYSTEM DIAGNOSES W CC</t>
  </si>
  <si>
    <t>316-OTHER CIRCULATORY SYSTEM DIAGNOSES W/O CC/MCC</t>
  </si>
  <si>
    <t>129-MAJOR HEAD &amp; NECK PROCEDURES W CC/MCC OR MAJOR DEVICE</t>
  </si>
  <si>
    <t>130-MAJOR HEAD &amp; NECK PROCEDURES W/O CC/MCC</t>
  </si>
  <si>
    <t>625-THYROID, PARATHYROID &amp; THYROGLOSSAL PROCEDURES W MCC</t>
  </si>
  <si>
    <t>626-THYROID, PARATHYROID &amp; THYROGLOSSAL PROCEDURES W CC</t>
  </si>
  <si>
    <t>627-THYROID, PARATHYROID &amp; THYROGLOSSAL PROCEDURES W/O CC/MCC</t>
  </si>
  <si>
    <t>137-MOUTH PROCEDURES W CC/MCC</t>
  </si>
  <si>
    <t>138-MOUTH PROCEDURES W/O CC/MCC</t>
  </si>
  <si>
    <t>139-SALIVARY GLAND PROCEDURES</t>
  </si>
  <si>
    <t>157-DENTAL &amp; ORAL DISEASES W MCC</t>
  </si>
  <si>
    <t>158-DENTAL &amp; ORAL DISEASES W CC</t>
  </si>
  <si>
    <t>159-DENTAL &amp; ORAL DISEASES W/O CC/MCC</t>
  </si>
  <si>
    <t>131-CRANIAL/FACIAL PROCEDURES W CC/MCC</t>
  </si>
  <si>
    <t>132-CRANIAL/FACIAL PROCEDURES W/O CC/MCC</t>
  </si>
  <si>
    <t>133-OTHER EAR, NOSE, MOUTH &amp; THROAT O.R. PROCEDURES W CC/MCC</t>
  </si>
  <si>
    <t>134-OTHER EAR, NOSE, MOUTH &amp; THROAT O.R. PROCEDURES W/O CC/MCC</t>
  </si>
  <si>
    <t>135-SINUS &amp; MASTOID PROCEDURES W CC/MCC</t>
  </si>
  <si>
    <t>136-SINUS &amp; MASTOID PROCEDURES W/O CC/MCC</t>
  </si>
  <si>
    <t>150-EPISTAXIS W MCC</t>
  </si>
  <si>
    <t>151-EPISTAXIS W/O MCC</t>
  </si>
  <si>
    <t>154-OTHER EAR, NOSE, MOUTH &amp; THROAT DIAGNOSES W MCC</t>
  </si>
  <si>
    <t>155-OTHER EAR, NOSE, MOUTH &amp; THROAT DIAGNOSES W CC</t>
  </si>
  <si>
    <t>156-OTHER EAR, NOSE, MOUTH &amp; THROAT DIAGNOSES W/O CC/MCC</t>
  </si>
  <si>
    <t>149-DYSEQUILIBRIUM</t>
  </si>
  <si>
    <t>152-OTITIS MEDIA &amp; URI W MCC</t>
  </si>
  <si>
    <t>153-OTITIS MEDIA &amp; URI W/O MCC</t>
  </si>
  <si>
    <t>11-TRACHEOSTOMY FOR FACE,MOUTH &amp; NECK DIAGNOSES W MCC</t>
  </si>
  <si>
    <t>12-TRACHEOSTOMY FOR FACE,MOUTH &amp; NECK DIAGNOSES W CC</t>
  </si>
  <si>
    <t>13-TRACHEOSTOMY FOR FACE,MOUTH &amp; NECK DIAGNOSES W/O CC/MCC</t>
  </si>
  <si>
    <t>592-SKIN ULCERS W MCC</t>
  </si>
  <si>
    <t>593-SKIN ULCERS W CC</t>
  </si>
  <si>
    <t>594-SKIN ULCERS W/O CC/MCC</t>
  </si>
  <si>
    <t>595-MAJOR SKIN DISORDERS W MCC</t>
  </si>
  <si>
    <t>596-MAJOR SKIN DISORDERS W/O MCC</t>
  </si>
  <si>
    <t>602-CELLULITIS W MCC</t>
  </si>
  <si>
    <t>603-CELLULITIS W/O MCC</t>
  </si>
  <si>
    <t>606-MINOR SKIN DISORDERS W MCC</t>
  </si>
  <si>
    <t>607-MINOR SKIN DISORDERS W/O MCC</t>
  </si>
  <si>
    <t>637-DIABETES W MCC</t>
  </si>
  <si>
    <t>638-DIABETES W CC</t>
  </si>
  <si>
    <t>639-DIABETES W/O CC/MCC</t>
  </si>
  <si>
    <t>640-MISC DISORDERS OF NUTRITION,METABOLISM,FLUIDS/ELECTROLYTES W MCC</t>
  </si>
  <si>
    <t>641-MISC DISORDERS OF NUTRITION,METABOLISM,FLUIDS/ELECTROLYTES W/O MCC</t>
  </si>
  <si>
    <t>642-INBORN AND OTHER DISORDERS OF METABOLISM</t>
  </si>
  <si>
    <t>643-ENDOCRINE DISORDERS W MCC</t>
  </si>
  <si>
    <t>644-ENDOCRINE DISORDERS W CC</t>
  </si>
  <si>
    <t>645-ENDOCRINE DISORDERS W/O CC/MCC</t>
  </si>
  <si>
    <t>368-MAJOR ESOPHAGEAL DISORDERS W MCC</t>
  </si>
  <si>
    <t>369-MAJOR ESOPHAGEAL DISORDERS W CC</t>
  </si>
  <si>
    <t>370-MAJOR ESOPHAGEAL DISORDERS W/O CC/MCC</t>
  </si>
  <si>
    <t>371-MAJOR GASTROINTESTINAL DISORDERS &amp; PERITONEAL INFECTIONS W MCC</t>
  </si>
  <si>
    <t>372-MAJOR GASTROINTESTINAL DISORDERS &amp; PERITONEAL INFECTIONS W CC</t>
  </si>
  <si>
    <t>373-MAJOR GASTROINTESTINAL DISORDERS &amp; PERITONEAL INFECTIONS W/O CC/MCC</t>
  </si>
  <si>
    <t>377-G.I. HEMORRHAGE W MCC</t>
  </si>
  <si>
    <t>378-G.I. HEMORRHAGE W CC</t>
  </si>
  <si>
    <t>379-G.I. HEMORRHAGE W/O CC/MCC</t>
  </si>
  <si>
    <t>380-COMPLICATED PEPTIC ULCER W MCC</t>
  </si>
  <si>
    <t>381-COMPLICATED PEPTIC ULCER W CC</t>
  </si>
  <si>
    <t>382-COMPLICATED PEPTIC ULCER W/O CC/MCC</t>
  </si>
  <si>
    <t>383-UNCOMPLICATED PEPTIC ULCER W MCC</t>
  </si>
  <si>
    <t>384-UNCOMPLICATED PEPTIC ULCER W/O MCC</t>
  </si>
  <si>
    <t>385-INFLAMMATORY BOWEL DISEASE W MCC</t>
  </si>
  <si>
    <t>386-INFLAMMATORY BOWEL DISEASE W CC</t>
  </si>
  <si>
    <t>387-INFLAMMATORY BOWEL DISEASE W/O CC/MCC</t>
  </si>
  <si>
    <t>388-G.I. OBSTRUCTION W MCC</t>
  </si>
  <si>
    <t>389-G.I. OBSTRUCTION W CC</t>
  </si>
  <si>
    <t>390-G.I. OBSTRUCTION W/O CC/MCC</t>
  </si>
  <si>
    <t>391-ESOPHAGITIS, GASTROENT &amp; MISC DIGEST DISORDERS W MCC</t>
  </si>
  <si>
    <t>392-ESOPHAGITIS, GASTROENT &amp; MISC DIGEST DISORDERS W/O MCC</t>
  </si>
  <si>
    <t>393-OTHER DIGESTIVE SYSTEM DIAGNOSES W MCC</t>
  </si>
  <si>
    <t>394-OTHER DIGESTIVE SYSTEM DIAGNOSES W CC</t>
  </si>
  <si>
    <t>395-OTHER DIGESTIVE SYSTEM DIAGNOSES W/O CC/MCC</t>
  </si>
  <si>
    <t>432-CIRRHOSIS &amp; ALCOHOLIC HEPATITIS W MCC</t>
  </si>
  <si>
    <t>433-CIRRHOSIS &amp; ALCOHOLIC HEPATITIS W CC</t>
  </si>
  <si>
    <t>434-CIRRHOSIS &amp; ALCOHOLIC HEPATITIS W/O CC/MCC</t>
  </si>
  <si>
    <t>438-DISORDERS OF PANCREAS EXCEPT MALIGNANCY W MCC</t>
  </si>
  <si>
    <t>439-DISORDERS OF PANCREAS EXCEPT MALIGNANCY W CC</t>
  </si>
  <si>
    <t>440-DISORDERS OF PANCREAS EXCEPT MALIGNANCY W/O CC/MCC</t>
  </si>
  <si>
    <t>441-DISORDERS OF LIVER EXCEPT MALIG,CIRR,ALC HEPA W MCC</t>
  </si>
  <si>
    <t>442-DISORDERS OF LIVER EXCEPT MALIG,CIRR,ALC HEPA W CC</t>
  </si>
  <si>
    <t>443-DISORDERS OF LIVER EXCEPT MALIG,CIRR,ALC HEPA W/O CC/MCC</t>
  </si>
  <si>
    <t>444-DISORDERS OF THE BILIARY TRACT W MCC</t>
  </si>
  <si>
    <t>445-DISORDERS OF THE BILIARY TRACT W CC</t>
  </si>
  <si>
    <t>446-DISORDERS OF THE BILIARY TRACT W/O CC/MCC</t>
  </si>
  <si>
    <t>862-POSTOPERATIVE &amp; POST-TRAUMATIC INFECTIONS W MCC</t>
  </si>
  <si>
    <t>863-POSTOPERATIVE &amp; POST-TRAUMATIC INFECTIONS W/O MCC</t>
  </si>
  <si>
    <t>864-FEVER</t>
  </si>
  <si>
    <t>865-VIRAL ILLNESS W MCC</t>
  </si>
  <si>
    <t>866-VIRAL ILLNESS W/O MCC</t>
  </si>
  <si>
    <t>867-OTHER INFECTIOUS &amp; PARASITIC DISEASES DIAGNOSES W MCC</t>
  </si>
  <si>
    <t>868-OTHER INFECTIOUS &amp; PARASITIC DISEASES DIAGNOSES W CC</t>
  </si>
  <si>
    <t>869-OTHER INFECTIOUS &amp; PARASITIC DISEASES DIAGNOSES W/O CC/MCC</t>
  </si>
  <si>
    <t>870-SEPTICEMIA OR SEVERE SEPSIS W MV &gt;96 HOURS</t>
  </si>
  <si>
    <t>871-SEPTICEMIA OR SEVERE SEPSIS W/O MV &gt;96 HOURS W MCC</t>
  </si>
  <si>
    <t>872-SEPTICEMIA OR SEVERE SEPSIS W/O MV &gt;96 HOURS W/O MCC</t>
  </si>
  <si>
    <t>974-HIV W MAJOR RELATED CONDITION W MCC</t>
  </si>
  <si>
    <t>975-HIV W MAJOR RELATED CONDITION W CC</t>
  </si>
  <si>
    <t>976-HIV W MAJOR RELATED CONDITION W/O CC/MCC</t>
  </si>
  <si>
    <t>977-HIV W OR W/O OTHER RELATED CONDITION</t>
  </si>
  <si>
    <t>682-RENAL FAILURE W MCC</t>
  </si>
  <si>
    <t>683-RENAL FAILURE W CC</t>
  </si>
  <si>
    <t>684-RENAL FAILURE W/O CC/MCC</t>
  </si>
  <si>
    <t>685-ADMIT FOR RENAL DIALYSIS</t>
  </si>
  <si>
    <t>689-KIDNEY &amp; URINARY TRACT INFECTIONS W MCC</t>
  </si>
  <si>
    <t>690-KIDNEY &amp; URINARY TRACT INFECTIONS W/O MCC</t>
  </si>
  <si>
    <t>695-KIDNEY &amp; URINARY TRACT SIGNS &amp; SYMPTOMS W MCC</t>
  </si>
  <si>
    <t>696-KIDNEY &amp; URINARY TRACT SIGNS &amp; SYMPTOMS W/O MCC</t>
  </si>
  <si>
    <t>698-OTHER KIDNEY &amp; URINARY TRACT DIAGNOSES W MCC</t>
  </si>
  <si>
    <t>699-OTHER KIDNEY &amp; URINARY TRACT DIAGNOSES W CC</t>
  </si>
  <si>
    <t>700-OTHER KIDNEY &amp; URINARY TRACT DIAGNOSES W/O CC/MCC</t>
  </si>
  <si>
    <t>600-NON-MALIGNANT BREAST DISORDERS W CC/MCC</t>
  </si>
  <si>
    <t>601-NON-MALIGNANT BREAST DISORDERS W/O CC/MCC</t>
  </si>
  <si>
    <t>915-ALLERGIC REACTIONS W MCC</t>
  </si>
  <si>
    <t>916-ALLERGIC REACTIONS W/O MCC</t>
  </si>
  <si>
    <t>919-COMPLICATIONS OF TREATMENT W MCC</t>
  </si>
  <si>
    <t>920-COMPLICATIONS OF TREATMENT W CC</t>
  </si>
  <si>
    <t>921-COMPLICATIONS OF TREATMENT W/O CC/MCC</t>
  </si>
  <si>
    <t>922-OTHER INJURY, POISONING &amp; TOXIC EFFECT DIAG W MCC</t>
  </si>
  <si>
    <t>923-OTHER INJURY, POISONING &amp; TOXIC EFFECT DIAG W/O MCC</t>
  </si>
  <si>
    <t>947-SIGNS &amp; SYMPTOMS W MCC</t>
  </si>
  <si>
    <t>948-SIGNS &amp; SYMPTOMS W/O MCC</t>
  </si>
  <si>
    <t>949-AFTERCARE W CC/MCC</t>
  </si>
  <si>
    <t>950-AFTERCARE W/O CC/MCC</t>
  </si>
  <si>
    <t>951-OTHER FACTORS INFLUENCING HEALTH STATUS</t>
  </si>
  <si>
    <t>880-ACUTE ADJUSTMENT REACTION &amp; PSYCHOSOCIAL DYSFUNCTION</t>
  </si>
  <si>
    <t>881-DEPRESSIVE NEUROSES</t>
  </si>
  <si>
    <t>882-NEUROSES EXCEPT DEPRESSIVE</t>
  </si>
  <si>
    <t>883-DISORDERS OF PERSONALITY &amp; IMPULSE CONTROL</t>
  </si>
  <si>
    <t>884-ORGANIC DISTURBANCES &amp; INTELLECTUAL DISABILITY</t>
  </si>
  <si>
    <t>885-PSYCHOSES</t>
  </si>
  <si>
    <t>886-BEHAVIORAL &amp; DEVELOPMENTAL DISORDERS</t>
  </si>
  <si>
    <t>887-OTHER MENTAL DISORDER DIAGNOSES</t>
  </si>
  <si>
    <t>175-PULMONARY EMBOLISM W MCC</t>
  </si>
  <si>
    <t>176-PULMONARY EMBOLISM W/O MCC</t>
  </si>
  <si>
    <t>177-RESPIRATORY INFECTIONS &amp; INFLAMMATIONS W MCC</t>
  </si>
  <si>
    <t>178-RESPIRATORY INFECTIONS &amp; INFLAMMATIONS W CC</t>
  </si>
  <si>
    <t>179-RESPIRATORY INFECTIONS &amp; INFLAMMATIONS W/O CC/MCC</t>
  </si>
  <si>
    <t>186-PLEURAL EFFUSION W MCC</t>
  </si>
  <si>
    <t>187-PLEURAL EFFUSION W CC</t>
  </si>
  <si>
    <t>188-PLEURAL EFFUSION W/O CC/MCC</t>
  </si>
  <si>
    <t>189-PULMONARY EDEMA &amp; RESPIRATORY FAILURE</t>
  </si>
  <si>
    <t>190-CHRONIC OBSTRUCTIVE PULMONARY DISEASE W MCC</t>
  </si>
  <si>
    <t>191-CHRONIC OBSTRUCTIVE PULMONARY DISEASE W CC</t>
  </si>
  <si>
    <t>192-CHRONIC OBSTRUCTIVE PULMONARY DISEASE W/O CC/MCC</t>
  </si>
  <si>
    <t>193-SIMPLE PNEUMONIA &amp; PLEURISY W MCC</t>
  </si>
  <si>
    <t>194-SIMPLE PNEUMONIA &amp; PLEURISY W CC</t>
  </si>
  <si>
    <t>195-SIMPLE PNEUMONIA &amp; PLEURISY W/O CC/MCC</t>
  </si>
  <si>
    <t>196-INTERSTITIAL LUNG DISEASE W MCC</t>
  </si>
  <si>
    <t>197-INTERSTITIAL LUNG DISEASE W CC</t>
  </si>
  <si>
    <t>198-INTERSTITIAL LUNG DISEASE W/O CC/MCC</t>
  </si>
  <si>
    <t>199-PNEUMOTHORAX W MCC</t>
  </si>
  <si>
    <t>200-PNEUMOTHORAX W CC</t>
  </si>
  <si>
    <t>201-PNEUMOTHORAX W/O CC/MCC</t>
  </si>
  <si>
    <t>202-BRONCHITIS &amp; ASTHMA W CC/MCC</t>
  </si>
  <si>
    <t>203-BRONCHITIS &amp; ASTHMA W/O CC/MCC</t>
  </si>
  <si>
    <t>204-RESPIRATORY SIGNS &amp; SYMPTOMS</t>
  </si>
  <si>
    <t>205-OTHER RESPIRATORY SYSTEM DIAGNOSES W MCC</t>
  </si>
  <si>
    <t>206-OTHER RESPIRATORY SYSTEM DIAGNOSES W/O MCC</t>
  </si>
  <si>
    <t>207-RESPIRATORY SYSTEM DIAGNOSIS W VENTILATOR SUPPORT &gt;96 HOURS</t>
  </si>
  <si>
    <t>208-RESPIRATORY SYSTEM DIAGNOSIS W VENTILATOR SUPPORT &lt;=96 HOURS</t>
  </si>
  <si>
    <t>545-CONNECTIVE TISSUE DISORDERS W MCC</t>
  </si>
  <si>
    <t>546-CONNECTIVE TISSUE DISORDERS W CC</t>
  </si>
  <si>
    <t>547-CONNECTIVE TISSUE DISORDERS W/O CC/MCC</t>
  </si>
  <si>
    <t>548-SEPTIC ARTHRITIS W MCC</t>
  </si>
  <si>
    <t>549-SEPTIC ARTHRITIS W CC</t>
  </si>
  <si>
    <t>550-SEPTIC ARTHRITIS W/O CC/MCC</t>
  </si>
  <si>
    <t>553-BONE DISEASES &amp; ARTHROPATHIES W MCC</t>
  </si>
  <si>
    <t>554-BONE DISEASES &amp; ARTHROPATHIES W/O MCC</t>
  </si>
  <si>
    <t>555-SIGNS &amp; SYMPTOMS OF MUSCULOSKELETAL SYSTEM &amp; CONN TISSUE W MCC</t>
  </si>
  <si>
    <t>556-SIGNS &amp; SYMPTOMS OF MUSCULOSKELETAL SYSTEM &amp; CONN TISSUE W/O MCC</t>
  </si>
  <si>
    <t>894-ALCOHOL/DRUG ABUSE OR DEPENDENCE, LEFT AMA</t>
  </si>
  <si>
    <t>895-ALCOHOL/DRUG ABUSE OR DEPENDENCE W REHABILITATION THERAPY</t>
  </si>
  <si>
    <t>896-ALCOHOL/DRUG ABUSE OR DEPENDENCE W/O REHABILITATION THERAPY W MCC</t>
  </si>
  <si>
    <t>897-ALCOHOL/DRUG ABUSE OR DEPENDENCE W/O REHABILITATION THERAPY W/O MCC</t>
  </si>
  <si>
    <t>917-POISONING &amp; TOXIC EFFECTS OF DRUGS W MCC</t>
  </si>
  <si>
    <t>918-POISONING &amp; TOXIC EFFECTS OF DRUGS W/O MCC</t>
  </si>
  <si>
    <t>335-PERITONEAL ADHESIOLYSIS W MCC</t>
  </si>
  <si>
    <t>336-PERITONEAL ADHESIOLYSIS W CC</t>
  </si>
  <si>
    <t>337-PERITONEAL ADHESIOLYSIS W/O CC/MCC</t>
  </si>
  <si>
    <t>338-APPENDECTOMY W COMPLICATED PRINCIPAL DIAG W MCC</t>
  </si>
  <si>
    <t>339-APPENDECTOMY W COMPLICATED PRINCIPAL DIAG W CC</t>
  </si>
  <si>
    <t>340-APPENDECTOMY W COMPLICATED PRINCIPAL DIAG W/O CC/MCC</t>
  </si>
  <si>
    <t>341-APPENDECTOMY W/O COMPLICATED PRINCIPAL DIAG W MCC</t>
  </si>
  <si>
    <t>342-APPENDECTOMY W/O COMPLICATED PRINCIPAL DIAG W CC</t>
  </si>
  <si>
    <t>343-APPENDECTOMY W/O COMPLICATED PRINCIPAL DIAG W/O CC/MCC</t>
  </si>
  <si>
    <t>619-O.R. PROCEDURES FOR OBESITY W MCC</t>
  </si>
  <si>
    <t>620-O.R. PROCEDURES FOR OBESITY W CC</t>
  </si>
  <si>
    <t>621-O.R. PROCEDURES FOR OBESITY W/O CC/MCC</t>
  </si>
  <si>
    <t>582-MASTECTOMY FOR MALIGNANCY W CC/MCC</t>
  </si>
  <si>
    <t>583-MASTECTOMY FOR MALIGNANCY W/O CC/MCC</t>
  </si>
  <si>
    <t>584-BREAST BIOPSY, LOCAL EXCISION &amp; OTHER BREAST PROCEDURES W CC/MCC</t>
  </si>
  <si>
    <t>585-BREAST BIOPSY, LOCAL EXCISION &amp; OTHER BREAST PROCEDURES W/O CC/MCC</t>
  </si>
  <si>
    <t>411-CHOLECYSTECTOMY W C.D.E. W MCC</t>
  </si>
  <si>
    <t>412-CHOLECYSTECTOMY W C.D.E. W CC</t>
  </si>
  <si>
    <t>413-CHOLECYSTECTOMY W C.D.E. W/O CC/MCC</t>
  </si>
  <si>
    <t>414-CHOLECYSTECTOMY EXCEPT BY LAPAROSCOPE W/O C.D.E. W MCC</t>
  </si>
  <si>
    <t>415-CHOLECYSTECTOMY EXCEPT BY LAPAROSCOPE W/O C.D.E. W CC</t>
  </si>
  <si>
    <t>416-CHOLECYSTECTOMY EXCEPT BY LAPAROSCOPE W/O C.D.E. W/O CC/MCC</t>
  </si>
  <si>
    <t>417-LAPAROSCOPIC CHOLECYSTECTOMY W/O C.D.E. W MCC</t>
  </si>
  <si>
    <t>418-LAPAROSCOPIC CHOLECYSTECTOMY W/O C.D.E. W CC</t>
  </si>
  <si>
    <t>419-LAPAROSCOPIC CHOLECYSTECTOMY W/O C.D.E. W/O CC/MCC</t>
  </si>
  <si>
    <t>329-MAJOR SMALL &amp; LARGE BOWEL PROCEDURES W MCC</t>
  </si>
  <si>
    <t>330-MAJOR SMALL &amp; LARGE BOWEL PROCEDURES W CC</t>
  </si>
  <si>
    <t>331-MAJOR SMALL &amp; LARGE BOWEL PROCEDURES W/O CC/MCC</t>
  </si>
  <si>
    <t>332-RECTAL RESECTION W MCC</t>
  </si>
  <si>
    <t>333-RECTAL RESECTION W CC</t>
  </si>
  <si>
    <t>334-RECTAL RESECTION W/O CC/MCC</t>
  </si>
  <si>
    <t>344-MINOR SMALL &amp; LARGE BOWEL PROCEDURES W MCC</t>
  </si>
  <si>
    <t>345-MINOR SMALL &amp; LARGE BOWEL PROCEDURES W CC</t>
  </si>
  <si>
    <t>346-MINOR SMALL &amp; LARGE BOWEL PROCEDURES W/O CC/MCC</t>
  </si>
  <si>
    <t>347-ANAL &amp; STOMAL PROCEDURES W MCC</t>
  </si>
  <si>
    <t>348-ANAL &amp; STOMAL PROCEDURES W CC</t>
  </si>
  <si>
    <t>349-ANAL &amp; STOMAL PROCEDURES W/O CC/MCC</t>
  </si>
  <si>
    <t>616-AMPUTAT OF LOWER LIMB FOR ENDOCRINE,NUTRIT,&amp; METABOL DIS W MCC</t>
  </si>
  <si>
    <t>617-AMPUTAT OF LOWER LIMB FOR ENDOCRINE,NUTRIT,&amp; METABOL DIS W CC</t>
  </si>
  <si>
    <t>618-AMPUTAT OF LOWER LIMB FOR ENDOCRINE,NUTRIT,&amp; METABOL DIS W/O CC/MCC</t>
  </si>
  <si>
    <t>622-SKIN GRAFTS &amp; WOUND DEBRID FOR ENDOC, NUTRIT &amp; METAB DIS W MCC</t>
  </si>
  <si>
    <t>623-SKIN GRAFTS &amp; WOUND DEBRID FOR ENDOC, NUTRIT &amp; METAB DIS W CC</t>
  </si>
  <si>
    <t>624-SKIN GRAFTS &amp; WOUND DEBRID FOR ENDOC, NUTRIT &amp; METAB DIS W/O CC/MCC</t>
  </si>
  <si>
    <t>628-OTHER ENDOCRINE, NUTRIT &amp; METAB O.R. PROC W MCC</t>
  </si>
  <si>
    <t>629-OTHER ENDOCRINE, NUTRIT &amp; METAB O.R. PROC W CC</t>
  </si>
  <si>
    <t>630-OTHER ENDOCRINE, NUTRIT &amp; METAB O.R. PROC W/O CC/MCC</t>
  </si>
  <si>
    <t>405-PANCREAS, LIVER &amp; SHUNT PROCEDURES W MCC</t>
  </si>
  <si>
    <t>406-PANCREAS, LIVER &amp; SHUNT PROCEDURES W CC</t>
  </si>
  <si>
    <t>407-PANCREAS, LIVER &amp; SHUNT PROCEDURES W/O CC/MCC</t>
  </si>
  <si>
    <t>408-BILIARY TRACT PROC EXCEPT ONLY CHOLECYST W OR W/O C.D.E. W MCC</t>
  </si>
  <si>
    <t>409-BILIARY TRACT PROC EXCEPT ONLY CHOLECYST W OR W/O C.D.E. W CC</t>
  </si>
  <si>
    <t>410-BILIARY TRACT PROC EXCEPT ONLY CHOLECYST W OR W/O C.D.E. W/O CC/MCC</t>
  </si>
  <si>
    <t>420-HEPATOBILIARY DIAGNOSTIC PROCEDURES W MCC</t>
  </si>
  <si>
    <t>421-HEPATOBILIARY DIAGNOSTIC PROCEDURES W CC</t>
  </si>
  <si>
    <t>422-HEPATOBILIARY DIAGNOSTIC PROCEDURES W/O CC/MCC</t>
  </si>
  <si>
    <t>423-OTHER HEPATOBILIARY OR PANCREAS O.R. PROCEDURES W MCC</t>
  </si>
  <si>
    <t>424-OTHER HEPATOBILIARY OR PANCREAS O.R. PROCEDURES W CC</t>
  </si>
  <si>
    <t>425-OTHER HEPATOBILIARY OR PANCREAS O.R. PROCEDURES W/O CC/MCC</t>
  </si>
  <si>
    <t>350-INGUINAL &amp; FEMORAL HERNIA PROCEDURES W MCC</t>
  </si>
  <si>
    <t>351-INGUINAL &amp; FEMORAL HERNIA PROCEDURES W CC</t>
  </si>
  <si>
    <t>352-INGUINAL &amp; FEMORAL HERNIA PROCEDURES W/O CC/MCC</t>
  </si>
  <si>
    <t>353-HERNIA PROCEDURES EXCEPT INGUINAL &amp; FEMORAL W MCC</t>
  </si>
  <si>
    <t>354-HERNIA PROCEDURES EXCEPT INGUINAL &amp; FEMORAL W CC</t>
  </si>
  <si>
    <t>355-HERNIA PROCEDURES EXCEPT INGUINAL &amp; FEMORAL W/O CC/MCC</t>
  </si>
  <si>
    <t>802-OTHER O.R. PROC OF THE BLOOD &amp; BLOOD FORMING ORGANS W MCC</t>
  </si>
  <si>
    <t>803-OTHER O.R. PROC OF THE BLOOD &amp; BLOOD FORMING ORGANS W CC</t>
  </si>
  <si>
    <t>804-OTHER O.R. PROC OF THE BLOOD &amp; BLOOD FORMING ORGANS W/O CC/MCC</t>
  </si>
  <si>
    <t>820-LYMPHOMA &amp; LEUKEMIA W MAJOR O.R. PROCEDURE W MCC</t>
  </si>
  <si>
    <t>821-LYMPHOMA &amp; LEUKEMIA W MAJOR O.R. PROCEDURE W CC</t>
  </si>
  <si>
    <t>822-LYMPHOMA &amp; LEUKEMIA W MAJOR O.R. PROCEDURE W/O CC/MCC</t>
  </si>
  <si>
    <t>823-LYMPHOMA &amp; NON-ACUTE LEUKEMIA W OTHER PROC W MCC</t>
  </si>
  <si>
    <t>824-LYMPHOMA &amp; NON-ACUTE LEUKEMIA W OTHER PROC W CC</t>
  </si>
  <si>
    <t>825-LYMPHOMA &amp; NON-ACUTE LEUKEMIA W OTHER PROC W/O CC/MCC</t>
  </si>
  <si>
    <t>826-MYELOPROLIF DISORD OR POORLY DIFF NEOPL W MAJ O.R. PROC W MCC</t>
  </si>
  <si>
    <t>827-MYELOPROLIF DISORD OR POORLY DIFF NEOPL W MAJ O.R. PROC W CC</t>
  </si>
  <si>
    <t>828-MYELOPROLIF DISORD OR POORLY DIFF NEOPL W MAJ O.R. PROC W/O CC/MCC</t>
  </si>
  <si>
    <t>829-MYELOPROLIFERATIVE DISORDERS OR POORLY DIFFERENTIATED NEOPLASMS W OTHER  PROCEDURE W CC/MCC</t>
  </si>
  <si>
    <t>830-MYELOPROLIFERATIVE DISORDERS OR POORLY DIFFERENTIATED NEOPLASMS W OTHER  PROCEDURE W/O CC/MCC</t>
  </si>
  <si>
    <t>853-INFECTIOUS &amp; PARASITIC DISEASES W O.R. PROCEDURE W MCC</t>
  </si>
  <si>
    <t>854-INFECTIOUS &amp; PARASITIC DISEASES W O.R. PROCEDURE W CC</t>
  </si>
  <si>
    <t>855-INFECTIOUS &amp; PARASITIC DISEASES W O.R. PROCEDURE W/O CC/MCC</t>
  </si>
  <si>
    <t>856-POSTOPERATIVE OR POST-TRAUMATIC INFECTIONS W O.R. PROC W MCC</t>
  </si>
  <si>
    <t>857-POSTOPERATIVE OR POST-TRAUMATIC INFECTIONS W O.R. PROC W CC</t>
  </si>
  <si>
    <t>858-POSTOPERATIVE OR POST-TRAUMATIC INFECTIONS W O.R. PROC W/O CC/MCC</t>
  </si>
  <si>
    <t>876-O.R. PROCEDURE W PRINCIPAL DIAGNOSES OF MENTAL ILLNESS</t>
  </si>
  <si>
    <t>939-O.R. PROC W DIAGNOSES OF OTHER CONTACT W HEALTH SERVICES W MCC</t>
  </si>
  <si>
    <t>940-O.R. PROC W DIAGNOSES OF OTHER CONTACT W HEALTH SERVICES W CC</t>
  </si>
  <si>
    <t>941-O.R. PROC W DIAGNOSES OF OTHER CONTACT W HEALTH SERVICES W/O CC/MCC</t>
  </si>
  <si>
    <t>969-HIV W EXTENSIVE O.R. PROCEDURE W MCC</t>
  </si>
  <si>
    <t>970-HIV W EXTENSIVE O.R. PROCEDURE W/O MCC</t>
  </si>
  <si>
    <t>981-EXTENSIVE O.R. PROCEDURE UNRELATED TO PRINCIPAL DIAGNOSIS W MCC</t>
  </si>
  <si>
    <t>982-EXTENSIVE O.R. PROCEDURE UNRELATED TO PRINCIPAL DIAGNOSIS W CC</t>
  </si>
  <si>
    <t>983-EXTENSIVE O.R. PROCEDURE UNRELATED TO PRINCIPAL DIAGNOSIS W/O CC/MCC</t>
  </si>
  <si>
    <t>987-NON-EXTENSIVE O.R. PROC UNRELATED TO PRINCIPAL DIAGNOSIS W MCC</t>
  </si>
  <si>
    <t>988-NON-EXTENSIVE O.R. PROC UNRELATED TO PRINCIPAL DIAGNOSIS W CC</t>
  </si>
  <si>
    <t>989-NON-EXTENSIVE O.R. PROC UNRELATED TO PRINCIPAL DIAGNOSIS W/O CC/MCC</t>
  </si>
  <si>
    <t>356-OTHER DIGESTIVE SYSTEM O.R. PROCEDURES W MCC</t>
  </si>
  <si>
    <t>357-OTHER DIGESTIVE SYSTEM O.R. PROCEDURES W CC</t>
  </si>
  <si>
    <t>358-OTHER DIGESTIVE SYSTEM O.R. PROCEDURES W/O CC/MCC</t>
  </si>
  <si>
    <t>570-SKIN DEBRIDEMENT W MCC</t>
  </si>
  <si>
    <t>571-SKIN DEBRIDEMENT W CC</t>
  </si>
  <si>
    <t>572-SKIN DEBRIDEMENT W/O CC/MCC</t>
  </si>
  <si>
    <t>573-SKIN GRAFT FOR SKIN ULCER OR CELLULITIS W MCC</t>
  </si>
  <si>
    <t>574-SKIN GRAFT FOR SKIN ULCER OR CELLULITIS W CC</t>
  </si>
  <si>
    <t>575-SKIN GRAFT FOR SKIN ULCER OR CELLULITIS W/O CC/MCC</t>
  </si>
  <si>
    <t>576-SKIN GRAFT EXC FOR SKIN ULCER OR CELLULITIS W MCC</t>
  </si>
  <si>
    <t>577-SKIN GRAFT EXC FOR SKIN ULCER OR CELLULITIS W CC</t>
  </si>
  <si>
    <t>578-SKIN GRAFT EXC FOR SKIN ULCER OR CELLULITIS W/O CC/MCC</t>
  </si>
  <si>
    <t>579-OTHER SKIN, SUBCUT TISS &amp; BREAST PROC W MCC</t>
  </si>
  <si>
    <t>580-OTHER SKIN, SUBCUT TISS &amp; BREAST PROC W CC</t>
  </si>
  <si>
    <t>581-OTHER SKIN, SUBCUT TISS &amp; BREAST PROC W/O CC/MCC</t>
  </si>
  <si>
    <t>799-SPLENECTOMY W MCC</t>
  </si>
  <si>
    <t>800-SPLENECTOMY W CC</t>
  </si>
  <si>
    <t>801-SPLENECTOMY W/O CC/MCC</t>
  </si>
  <si>
    <t>10-PANCREAS TRANSPLANT</t>
  </si>
  <si>
    <t>14-ALLOGENEIC BONE MARROW TRANSPLANT</t>
  </si>
  <si>
    <t>16-AUTOLOGOUS BONE MARROW TRANSPLANT W CC/MCC</t>
  </si>
  <si>
    <t>17-AUTOLOGOUS BONE MARROW TRANSPLANT W/O CC/MCC</t>
  </si>
  <si>
    <t>652-KIDNEY TRANSPLANT</t>
  </si>
  <si>
    <t>901-WOUND DEBRIDEMENTS FOR INJURIES W MCC</t>
  </si>
  <si>
    <t>902-WOUND DEBRIDEMENTS FOR INJURIES W CC</t>
  </si>
  <si>
    <t>903-WOUND DEBRIDEMENTS FOR INJURIES W/O CC/MCC</t>
  </si>
  <si>
    <t>904-SKIN GRAFTS FOR INJURIES W CC/MCC</t>
  </si>
  <si>
    <t>905-SKIN GRAFTS FOR INJURIES W/O CC/MCC</t>
  </si>
  <si>
    <t>906-HAND PROCEDURES FOR INJURIES</t>
  </si>
  <si>
    <t>907-OTHER O.R. PROCEDURES FOR INJURIES W MCC</t>
  </si>
  <si>
    <t>908-OTHER O.R. PROCEDURES FOR INJURIES W CC</t>
  </si>
  <si>
    <t>909-OTHER O.R. PROCEDURES FOR INJURIES W/O CC/MCC</t>
  </si>
  <si>
    <t>957-OTHER O.R. PROCEDURES FOR MULTIPLE SIGNIFICANT TRAUMA W MCC</t>
  </si>
  <si>
    <t>958-OTHER O.R. PROCEDURES FOR MULTIPLE SIGNIFICANT TRAUMA W CC</t>
  </si>
  <si>
    <t>959-OTHER O.R. PROCEDURES FOR MULTIPLE SIGNIFICANT TRAUMA W/O CC/MCC</t>
  </si>
  <si>
    <t>326-STOMACH, ESOPHAGEAL &amp; DUODENAL PROC W MCC</t>
  </si>
  <si>
    <t>327-STOMACH, ESOPHAGEAL &amp; DUODENAL PROC W CC</t>
  </si>
  <si>
    <t>328-STOMACH, ESOPHAGEAL &amp; DUODENAL PROC W/O CC/MCC</t>
  </si>
  <si>
    <t>742-UTERINE &amp; ADNEXA PROC FOR NON-MALIGNANCY W CC/MCC</t>
  </si>
  <si>
    <t>743-UTERINE &amp; ADNEXA PROC FOR NON-MALIGNANCY W/O CC/MCC</t>
  </si>
  <si>
    <t>744-D&amp;C, CONIZATION, LAPAROSCOPY &amp; TUBAL INTERRUPTION W CC/MCC</t>
  </si>
  <si>
    <t>745-D&amp;C, CONIZATION, LAPAROSCOPY &amp; TUBAL INTERRUPTION W/O CC/MCC</t>
  </si>
  <si>
    <t>746-VAGINA, CERVIX &amp; VULVA PROCEDURES W CC/MCC</t>
  </si>
  <si>
    <t>747-VAGINA, CERVIX &amp; VULVA PROCEDURES W/O CC/MCC</t>
  </si>
  <si>
    <t>748-FEMALE REPRODUCTIVE SYSTEM RECONSTRUCTIVE PROCEDURES</t>
  </si>
  <si>
    <t>749-OTHER FEMALE REPRODUCTIVE SYSTEM O.R. PROCEDURES W CC/MCC</t>
  </si>
  <si>
    <t>750-OTHER FEMALE REPRODUCTIVE SYSTEM O.R. PROCEDURES W/O CC/MCC</t>
  </si>
  <si>
    <t>734-PELVIC EVISCERATION, RAD HYSTERECTOMY &amp; RAD VULVECTOMY W CC/MCC</t>
  </si>
  <si>
    <t>735-PELVIC EVISCERATION, RAD HYSTERECTOMY &amp; RAD VULVECTOMY W/O CC/MCC</t>
  </si>
  <si>
    <t>736-UTERINE &amp; ADNEXA PROC FOR OVARIAN OR ADNEXAL MALIGNANCY W MCC</t>
  </si>
  <si>
    <t>737-UTERINE &amp; ADNEXA PROC FOR OVARIAN OR ADNEXAL MALIGNANCY W CC</t>
  </si>
  <si>
    <t>738-UTERINE &amp; ADNEXA PROC FOR OVARIAN OR ADNEXAL MALIGNANCY W/O CC/MCC</t>
  </si>
  <si>
    <t>739-UTERINE,ADNEXA PROC FOR NON-OVARIAN/ADNEXAL MALIG W MCC</t>
  </si>
  <si>
    <t>740-UTERINE,ADNEXA PROC FOR NON-OVARIAN/ADNEXAL MALIG W CC</t>
  </si>
  <si>
    <t>741-UTERINE,ADNEXA PROC FOR NON-OVARIAN/ADNEXAL MALIG W/O CC/MCC</t>
  </si>
  <si>
    <t>757-INFECTIONS, FEMALE REPRODUCTIVE SYSTEM W MCC</t>
  </si>
  <si>
    <t>758-INFECTIONS, FEMALE REPRODUCTIVE SYSTEM W CC</t>
  </si>
  <si>
    <t>759-INFECTIONS, FEMALE REPRODUCTIVE SYSTEM W/O CC/MCC</t>
  </si>
  <si>
    <t>760-MENSTRUAL &amp; OTHER FEMALE REPRODUCTIVE SYSTEM DISORDERS W CC/MCC</t>
  </si>
  <si>
    <t>761-MENSTRUAL &amp; OTHER FEMALE REPRODUCTIVE SYSTEM DISORDERS W/O CC/MCC</t>
  </si>
  <si>
    <t>998-PRINCIPAL DIAGNOSIS INVALID AS DISCHARGE DIAGNOSIS</t>
  </si>
  <si>
    <t>999-UNGROUPABLE</t>
  </si>
  <si>
    <t>789-NEONATES, DIED OR TRANSFERRED TO ANOTHER ACUTE CARE FACILITY</t>
  </si>
  <si>
    <t>790-EXTREME IMMATURITY OR RESPIRATORY DISTRESS SYNDROME, NEONATE</t>
  </si>
  <si>
    <t>791-PREMATURITY W MAJOR PROBLEMS</t>
  </si>
  <si>
    <t>792-PREMATURITY W/O MAJOR PROBLEMS</t>
  </si>
  <si>
    <t>793-FULL TERM NEONATE W MAJOR PROBLEMS</t>
  </si>
  <si>
    <t>794-NEONATE W OTHER SIGNIFICANT PROBLEMS</t>
  </si>
  <si>
    <t>795-NORMAL NEWBORN</t>
  </si>
  <si>
    <t>56-DEGENERATIVE NERVOUS SYSTEM DISORDERS W MCC</t>
  </si>
  <si>
    <t>57-DEGENERATIVE NERVOUS SYSTEM DISORDERS W/O MCC</t>
  </si>
  <si>
    <t>58-MULTIPLE SCLEROSIS &amp; CEREBELLAR ATAXIA W MCC</t>
  </si>
  <si>
    <t>59-MULTIPLE SCLEROSIS &amp; CEREBELLAR ATAXIA W CC</t>
  </si>
  <si>
    <t>60-MULTIPLE SCLEROSIS &amp; CEREBELLAR ATAXIA W/O CC/MCC</t>
  </si>
  <si>
    <t>75-VIRAL MENINGITIS W CC/MCC</t>
  </si>
  <si>
    <t>76-VIRAL MENINGITIS W/O CC/MCC</t>
  </si>
  <si>
    <t>94-BACTERIAL &amp; TUBERCULOUS INFECTIONS OF NERVOUS SYSTEM W MCC</t>
  </si>
  <si>
    <t>95-BACTERIAL &amp; TUBERCULOUS INFECTIONS OF NERVOUS SYSTEM W CC</t>
  </si>
  <si>
    <t>96-BACTERIAL &amp; TUBERCULOUS INFECTIONS OF NERVOUS SYSTEM W/O CC/MCC</t>
  </si>
  <si>
    <t>97-NON-BACTERIAL INFECT OF NERVOUS SYS EXC VIRAL MENINGITIS W MCC</t>
  </si>
  <si>
    <t>98-NON-BACTERIAL INFECT OF NERVOUS SYS EXC VIRAL MENINGITIS W CC</t>
  </si>
  <si>
    <t>99-NON-BACTERIAL INFECT OF NERVOUS SYS EXC VIRAL MENINGITIS W/O CC/MCC</t>
  </si>
  <si>
    <t>70-NONSPECIFIC CEREBROVASCULAR DISORDERS W MCC</t>
  </si>
  <si>
    <t>71-NONSPECIFIC CEREBROVASCULAR DISORDERS W CC</t>
  </si>
  <si>
    <t>72-NONSPECIFIC CEREBROVASCULAR DISORDERS W/O CC/MCC</t>
  </si>
  <si>
    <t>73-CRANIAL &amp; PERIPHERAL NERVE DISORDERS W MCC</t>
  </si>
  <si>
    <t>74-CRANIAL &amp; PERIPHERAL NERVE DISORDERS W/O MCC</t>
  </si>
  <si>
    <t>77-HYPERTENSIVE ENCEPHALOPATHY W MCC</t>
  </si>
  <si>
    <t>78-HYPERTENSIVE ENCEPHALOPATHY W CC</t>
  </si>
  <si>
    <t>79-HYPERTENSIVE ENCEPHALOPATHY W/O CC/MCC</t>
  </si>
  <si>
    <t>80-NONTRAUMATIC STUPOR &amp; COMA W MCC</t>
  </si>
  <si>
    <t>81-NONTRAUMATIC STUPOR &amp; COMA W/O MCC</t>
  </si>
  <si>
    <t>91-OTHER DISORDERS OF NERVOUS SYSTEM W MCC</t>
  </si>
  <si>
    <t>92-OTHER DISORDERS OF NERVOUS SYSTEM W CC</t>
  </si>
  <si>
    <t>93-OTHER DISORDERS OF NERVOUS SYSTEM W/O CC/MCC</t>
  </si>
  <si>
    <t>102-HEADACHES W MCC</t>
  </si>
  <si>
    <t>103-HEADACHES W/O MCC</t>
  </si>
  <si>
    <t>100-SEIZURES W MCC</t>
  </si>
  <si>
    <t>101-SEIZURES W/O MCC</t>
  </si>
  <si>
    <t>61-ISCHEMIC STROKE, PRECEREBRAL OCCLUSION OR TRANSIENT ISCHEMIA W THROMBOLYTIC AGENT W MCC</t>
  </si>
  <si>
    <t>62-ISCHEMIC STROKE, PRECEREBRAL OCCLUSION OR TRANSIENT ISCHEMIA W THROMBOLYTIC AGENT W CC</t>
  </si>
  <si>
    <t>63-ISCHEMIC STROKE, PRECEREBRAL OCCLUSION OR TRANSIENT ISCHEMIA W THROMBOLYTIC AGENT W/O CC/MCC</t>
  </si>
  <si>
    <t>64-INTRACRANIAL HEMORRHAGE OR CEREBRAL INFARCTION W MCC</t>
  </si>
  <si>
    <t>65-INTRACRANIAL HEMORRHAGE OR CEREBRAL INFARCTION W CC OR TPA IN 24 HRS</t>
  </si>
  <si>
    <t>66-INTRACRANIAL HEMORRHAGE OR CEREBRAL INFARCTION W/O CC/MCC</t>
  </si>
  <si>
    <t>67-NONSPECIFIC CVA &amp; PRECEREBRAL OCCLUSION W/O INFARCT W MCC</t>
  </si>
  <si>
    <t>68-NONSPECIFIC CVA &amp; PRECEREBRAL OCCLUSION W/O INFARCT W/O MCC</t>
  </si>
  <si>
    <t>69-TRANSIENT ISCHEMIA W/O THROMBOLYTIC</t>
  </si>
  <si>
    <t>20-INTRACRANIAL VASCULAR PROCEDURES W PDX HEMORRHAGE W MCC</t>
  </si>
  <si>
    <t>21-INTRACRANIAL VASCULAR PROCEDURES W PDX HEMORRHAGE W CC</t>
  </si>
  <si>
    <t>22-INTRACRANIAL VASCULAR PROCEDURES W PDX HEMORRHAGE W/O CC/MCC</t>
  </si>
  <si>
    <t>23-CRANIOTOMY W MAJOR DEVICE IMPLANT OR ACUTE CNS PDX W MCC OR CHEMOTHERAPY IMPLANT OR EPILEPSY W NEUROSTIMULATOR</t>
  </si>
  <si>
    <t>24-CRANIO W MAJOR DEV IMPL/ACUTE COMPLEX CNS PDX W/O MCC</t>
  </si>
  <si>
    <t>25-CRANIOTOMY &amp; ENDOVASCULAR INTRACRANIAL PROCEDURES W MCC</t>
  </si>
  <si>
    <t>26-CRANIOTOMY &amp; ENDOVASCULAR INTRACRANIAL PROCEDURES W CC</t>
  </si>
  <si>
    <t>27-CRANIOTOMY &amp; ENDOVASCULAR INTRACRANIAL PROCEDURES W/O CC/MCC</t>
  </si>
  <si>
    <t>31-VENTRICULAR SHUNT PROCEDURES W MCC</t>
  </si>
  <si>
    <t>32-VENTRICULAR SHUNT PROCEDURES W CC</t>
  </si>
  <si>
    <t>33-VENTRICULAR SHUNT PROCEDURES W/O CC/MCC</t>
  </si>
  <si>
    <t>614-ADRENAL &amp; PITUITARY PROCEDURES W CC/MCC</t>
  </si>
  <si>
    <t>615-ADRENAL &amp; PITUITARY PROCEDURES W/O CC/MCC</t>
  </si>
  <si>
    <t>40-PERIPH/CRANIAL NERVE &amp; OTHER NERV SYST PROC W MCC</t>
  </si>
  <si>
    <t>41-PERIPH/CRANIAL NERVE &amp; OTHER NERV SYST PROC W CC OR PERIPH NEUROSTIM</t>
  </si>
  <si>
    <t>42-PERIPH/CRANIAL NERVE &amp; OTHER NERV SYST PROC W/O CC/MCC</t>
  </si>
  <si>
    <t>955-CRANIOTOMY FOR MULTIPLE SIGNIFICANT TRAUMA</t>
  </si>
  <si>
    <t>770-ABORTION W D&amp;C, ASPIRATION CURETTAGE OR HYSTEROTOMY</t>
  </si>
  <si>
    <t>779-ABORTION W/O D&amp;C</t>
  </si>
  <si>
    <t>777-ECTOPIC PREGNANCY</t>
  </si>
  <si>
    <t>778-THREATENED ABORTION</t>
  </si>
  <si>
    <t>780-FALSE LABOR</t>
  </si>
  <si>
    <t>781-OTHER ANTEPARTUM DIAGNOSES W MEDICAL COMPLICATIONS</t>
  </si>
  <si>
    <t>782-OTHER ANTEPARTUM DIAGNOSES W/O MEDICAL COMPLICATIONS</t>
  </si>
  <si>
    <t>765-CESAREAN SECTION W CC/MCC</t>
  </si>
  <si>
    <t>766-CESAREAN SECTION W/O CC/MCC</t>
  </si>
  <si>
    <t>767-VAGINAL DELIVERY W STERILIZATION &amp;/OR D&amp;C</t>
  </si>
  <si>
    <t>768-VAGINAL DELIVERY W O.R. PROC EXCEPT STERIL &amp;/OR D&amp;C</t>
  </si>
  <si>
    <t>774-VAGINAL DELIVERY W COMPLICATING DIAGNOSES</t>
  </si>
  <si>
    <t>775-VAGINAL DELIVERY W/O COMPLICATING DIAGNOSES</t>
  </si>
  <si>
    <t>769-POSTPARTUM &amp; POST ABORTION DIAGNOSES W O.R. PROCEDURE</t>
  </si>
  <si>
    <t>776-POSTPARTUM &amp; POST ABORTION DIAGNOSES W/O O.R. PROCEDURE</t>
  </si>
  <si>
    <t>808-MAJOR HEMATOL/IMMUN DIAG EXC SICKLE CELL CRISIS &amp; COAGUL W MCC</t>
  </si>
  <si>
    <t>809-MAJOR HEMATOL/IMMUN DIAG EXC SICKLE CELL CRISIS &amp; COAGUL W CC</t>
  </si>
  <si>
    <t>810-MAJOR HEMATOL/IMMUN DIAG EXC SICKLE CELL CRISIS &amp; COAGUL W/O CC/MCC</t>
  </si>
  <si>
    <t>811-RED BLOOD CELL DISORDERS W MCC</t>
  </si>
  <si>
    <t>812-RED BLOOD CELL DISORDERS W/O MCC</t>
  </si>
  <si>
    <t>813-COAGULATION DISORDERS</t>
  </si>
  <si>
    <t>814-RETICULOENDOTHELIAL &amp; IMMUNITY DISORDERS W MCC</t>
  </si>
  <si>
    <t>815-RETICULOENDOTHELIAL &amp; IMMUNITY DISORDERS W CC</t>
  </si>
  <si>
    <t>816-RETICULOENDOTHELIAL &amp; IMMUNITY DISORDERS W/O CC/MCC</t>
  </si>
  <si>
    <t>54-NERVOUS SYSTEM NEOPLASMS W MCC</t>
  </si>
  <si>
    <t>55-NERVOUS SYSTEM NEOPLASMS W/O MCC</t>
  </si>
  <si>
    <t>146-EAR, NOSE, MOUTH &amp; THROAT MALIGNANCY W MCC</t>
  </si>
  <si>
    <t>147-EAR, NOSE, MOUTH &amp; THROAT MALIGNANCY W CC</t>
  </si>
  <si>
    <t>148-EAR, NOSE, MOUTH &amp; THROAT MALIGNANCY W/O CC/MCC</t>
  </si>
  <si>
    <t>180-RESPIRATORY NEOPLASMS W MCC</t>
  </si>
  <si>
    <t>181-RESPIRATORY NEOPLASMS W CC</t>
  </si>
  <si>
    <t>182-RESPIRATORY NEOPLASMS W/O CC/MCC</t>
  </si>
  <si>
    <t>374-DIGESTIVE MALIGNANCY W MCC</t>
  </si>
  <si>
    <t>375-DIGESTIVE MALIGNANCY W CC</t>
  </si>
  <si>
    <t>376-DIGESTIVE MALIGNANCY W/O CC/MCC</t>
  </si>
  <si>
    <t>435-MALIGNANCY OF HEPATOBILIARY SYSTEM OR PANCREAS W MCC</t>
  </si>
  <si>
    <t>436-MALIGNANCY OF HEPATOBILIARY SYSTEM OR PANCREAS W CC</t>
  </si>
  <si>
    <t>437-MALIGNANCY OF HEPATOBILIARY SYSTEM OR PANCREAS W/O CC/MCC</t>
  </si>
  <si>
    <t>542-PATHOLOGICAL FRACTURES &amp; MUSCULOSKELET &amp; CONN TISS MALIG W MCC</t>
  </si>
  <si>
    <t>543-PATHOLOGICAL FRACTURES &amp; MUSCULOSKELET &amp; CONN TISS MALIG W CC</t>
  </si>
  <si>
    <t>544-PATHOLOGICAL FRACTURES &amp; MUSCULOSKELET &amp; CONN TISS MALIG W/O CC/MCC</t>
  </si>
  <si>
    <t>597-MALIGNANT BREAST DISORDERS W MCC</t>
  </si>
  <si>
    <t>598-MALIGNANT BREAST DISORDERS W CC</t>
  </si>
  <si>
    <t>599-MALIGNANT BREAST DISORDERS W/O CC/MCC</t>
  </si>
  <si>
    <t>686-KIDNEY &amp; URINARY TRACT NEOPLASMS W MCC</t>
  </si>
  <si>
    <t>687-KIDNEY &amp; URINARY TRACT NEOPLASMS W CC</t>
  </si>
  <si>
    <t>688-KIDNEY &amp; URINARY TRACT NEOPLASMS W/O CC/MCC</t>
  </si>
  <si>
    <t>722-MALIGNANCY, MALE REPRODUCTIVE SYSTEM W MCC</t>
  </si>
  <si>
    <t>723-MALIGNANCY, MALE REPRODUCTIVE SYSTEM W CC</t>
  </si>
  <si>
    <t>724-MALIGNANCY, MALE REPRODUCTIVE SYSTEM W/O CC/MCC</t>
  </si>
  <si>
    <t>754-MALIGNANCY, FEMALE REPRODUCTIVE SYSTEM W MCC</t>
  </si>
  <si>
    <t>755-MALIGNANCY, FEMALE REPRODUCTIVE SYSTEM W CC</t>
  </si>
  <si>
    <t>756-MALIGNANCY, FEMALE REPRODUCTIVE SYSTEM W/O CC/MCC</t>
  </si>
  <si>
    <t>834-ACUTE LEUKEMIA W/O MAJOR O.R. PROCEDURE W MCC</t>
  </si>
  <si>
    <t>835-ACUTE LEUKEMIA W/O MAJOR O.R. PROCEDURE W CC</t>
  </si>
  <si>
    <t>836-ACUTE LEUKEMIA W/O MAJOR O.R. PROCEDURE W/O CC/MCC</t>
  </si>
  <si>
    <t>837-CHEMO W ACUTE LEUKEMIA AS SDX OR W HIGH DOSE CHEMO AGENT W MCC</t>
  </si>
  <si>
    <t>838-CHEMO W ACUTE LEUKEMIA AS SDX W CC OR HIGH DOSE CHEMO AGENT</t>
  </si>
  <si>
    <t>839-CHEMO W ACUTE LEUKEMIA AS SDX W/O CC/MCC</t>
  </si>
  <si>
    <t>840-LYMPHOMA &amp; NON-ACUTE LEUKEMIA W MCC</t>
  </si>
  <si>
    <t>841-LYMPHOMA &amp; NON-ACUTE LEUKEMIA W CC</t>
  </si>
  <si>
    <t>842-LYMPHOMA &amp; NON-ACUTE LEUKEMIA W/O CC/MCC</t>
  </si>
  <si>
    <t>843-OTHER MYELOPROLIF DIS OR POORLY DIFF NEOPL DIAG W MCC</t>
  </si>
  <si>
    <t>844-OTHER MYELOPROLIF DIS OR POORLY DIFF NEOPL DIAG W CC</t>
  </si>
  <si>
    <t>845-OTHER MYELOPROLIF DIS OR POORLY DIFF NEOPL DIAG W/O CC/MCC</t>
  </si>
  <si>
    <t>846-CHEMOTHERAPY W/O ACUTE LEUKEMIA AS SECONDARY DIAGNOSIS W MCC</t>
  </si>
  <si>
    <t>847-CHEMOTHERAPY W/O ACUTE LEUKEMIA AS SECONDARY DIAGNOSIS W CC</t>
  </si>
  <si>
    <t>848-CHEMOTHERAPY W/O ACUTE LEUKEMIA AS SECONDARY DIAGNOSIS W/O CC/MCC</t>
  </si>
  <si>
    <t>849-RADIOTHERAPY</t>
  </si>
  <si>
    <t>121-ACUTE MAJOR EYE INFECTIONS W CC/MCC</t>
  </si>
  <si>
    <t>122-ACUTE MAJOR EYE INFECTIONS W/O CC/MCC</t>
  </si>
  <si>
    <t>123-NEUROLOGICAL EYE DISORDERS</t>
  </si>
  <si>
    <t>124-OTHER DISORDERS OF THE EYE W MCC</t>
  </si>
  <si>
    <t>125-OTHER DISORDERS OF THE EYE W/O MCC</t>
  </si>
  <si>
    <t>113-ORBITAL PROCEDURES W CC/MCC</t>
  </si>
  <si>
    <t>114-ORBITAL PROCEDURES W/O CC/MCC</t>
  </si>
  <si>
    <t>115-EXTRAOCULAR PROCEDURES EXCEPT ORBIT</t>
  </si>
  <si>
    <t>116-INTRAOCULAR PROCEDURES W CC/MCC</t>
  </si>
  <si>
    <t>117-INTRAOCULAR PROCEDURES W/O CC/MCC</t>
  </si>
  <si>
    <t>503-FOOT PROCEDURES W MCC</t>
  </si>
  <si>
    <t>504-FOOT PROCEDURES W CC</t>
  </si>
  <si>
    <t>505-FOOT PROCEDURES W/O CC/MCC</t>
  </si>
  <si>
    <t>477-BIOPSIES OF MUSCULOSKELETAL SYSTEM &amp; CONNECTIVE TISSUE W MCC</t>
  </si>
  <si>
    <t>478-BIOPSIES OF MUSCULOSKELETAL SYSTEM &amp; CONNECTIVE TISSUE W CC</t>
  </si>
  <si>
    <t>479-BIOPSIES OF MUSCULOSKELETAL SYSTEM &amp; CONNECTIVE TISSUE W/O CC/MCC</t>
  </si>
  <si>
    <t>539-OSTEOMYELITIS W MCC</t>
  </si>
  <si>
    <t>540-OSTEOMYELITIS W CC</t>
  </si>
  <si>
    <t>541-OSTEOMYELITIS W/O CC/MCC</t>
  </si>
  <si>
    <t>557-TENDONITIS, MYOSITIS &amp; BURSITIS W MCC</t>
  </si>
  <si>
    <t>558-TENDONITIS, MYOSITIS &amp; BURSITIS W/O MCC</t>
  </si>
  <si>
    <t>559-AFTERCARE, MUSCULOSKELETAL SYSTEM &amp; CONNECTIVE TISSUE W MCC</t>
  </si>
  <si>
    <t>560-AFTERCARE, MUSCULOSKELETAL SYSTEM &amp; CONNECTIVE TISSUE W CC</t>
  </si>
  <si>
    <t>561-AFTERCARE, MUSCULOSKELETAL SYSTEM &amp; CONNECTIVE TISSUE W/O CC/MCC</t>
  </si>
  <si>
    <t>564-OTHER MUSCULOSKELETAL SYS &amp; CONNECTIVE TISSUE DIAGNOSES W MCC</t>
  </si>
  <si>
    <t>565-OTHER MUSCULOSKELETAL SYS &amp; CONNECTIVE TISSUE DIAGNOSES W CC</t>
  </si>
  <si>
    <t>566-OTHER MUSCULOSKELETAL SYS &amp; CONNECTIVE TISSUE DIAGNOSES W/O CC/MCC</t>
  </si>
  <si>
    <t>506-MAJOR THUMB OR JOINT PROCEDURES</t>
  </si>
  <si>
    <t>513-HAND OR WRIST PROC, EXCEPT MAJOR THUMB OR JOINT PROC W CC/MCC</t>
  </si>
  <si>
    <t>514-HAND OR WRIST PROC, EXCEPT MAJOR THUMB OR JOINT PROC W/O CC/MCC</t>
  </si>
  <si>
    <t>461-BILATERAL OR MULTIPLE MAJOR JOINT PROCS OF LOWER EXTREMITY W MCC</t>
  </si>
  <si>
    <t>462-BILATERAL OR MULTIPLE MAJOR JOINT PROCS OF LOWER EXTREMITY W/O MCC</t>
  </si>
  <si>
    <t>466-REVISION OF HIP OR KNEE REPLACEMENT W MCC</t>
  </si>
  <si>
    <t>467-REVISION OF HIP OR KNEE REPLACEMENT W CC</t>
  </si>
  <si>
    <t>468-REVISION OF HIP OR KNEE REPLACEMENT W/O CC/MCC</t>
  </si>
  <si>
    <t>469-MAJOR HIP AND KNEE JOINT REPLACEMENT OR REATTACHMENT OF LOWER EXTREMITY W MCC OR TOTAL ANKLE REPLACEMENT</t>
  </si>
  <si>
    <t>470-MAJOR HIP AND KNEE JOINT REPLACEMENT OR REATTACHMENT OF LOWER EXTREMITY W/O MCC</t>
  </si>
  <si>
    <t>483-MAJOR JOINT/LIMB REATTACHMENT PROCEDURE OF UPPER EXTREMITIES</t>
  </si>
  <si>
    <t>533-FRACTURES OF FEMUR W MCC</t>
  </si>
  <si>
    <t>534-FRACTURES OF FEMUR W/O MCC</t>
  </si>
  <si>
    <t>535-FRACTURES OF HIP &amp; PELVIS W MCC</t>
  </si>
  <si>
    <t>536-FRACTURES OF HIP &amp; PELVIS W/O MCC</t>
  </si>
  <si>
    <t>537-SPRAINS, STRAINS, &amp; DISLOCATIONS OF HIP, PELVIS &amp; THIGH W CC/MCC</t>
  </si>
  <si>
    <t>538-SPRAINS, STRAINS, &amp; DISLOCATIONS OF HIP, PELVIS &amp; THIGH W/O CC/MCC</t>
  </si>
  <si>
    <t>562-FX, SPRN, STRN &amp; DISL EXCEPT FEMUR, HIP, PELVIS &amp; THIGH W MCC</t>
  </si>
  <si>
    <t>563-FX, SPRN, STRN &amp; DISL EXCEPT FEMUR, HIP, PELVIS &amp; THIGH W/O MCC</t>
  </si>
  <si>
    <t>463-WND DEBRID &amp; SKN GRFT EXC HAND, FOR MUSCULO-CONN TISS DIS W MCC</t>
  </si>
  <si>
    <t>464-WND DEBRID &amp; SKN GRFT EXC HAND, FOR MUSCULO-CONN TISS DIS W CC</t>
  </si>
  <si>
    <t>465-WND DEBRID &amp; SKN GRFT EXC HAND, FOR MUSCULO-CONN TISS DIS W/O CC/MCC</t>
  </si>
  <si>
    <t>474-AMPUTATION FOR MUSCULOSKELETAL SYS &amp; CONN TISSUE DIS W MCC</t>
  </si>
  <si>
    <t>475-AMPUTATION FOR MUSCULOSKELETAL SYS &amp; CONN TISSUE DIS W CC</t>
  </si>
  <si>
    <t>476-AMPUTATION FOR MUSCULOSKELETAL SYS &amp; CONN TISSUE DIS W/O CC/MCC</t>
  </si>
  <si>
    <t>515-OTHER MUSCULOSKELET SYS &amp; CONN TISS O.R. PROC W MCC</t>
  </si>
  <si>
    <t>516-OTHER MUSCULOSKELET SYS &amp; CONN TISS O.R. PROC W CC</t>
  </si>
  <si>
    <t>517-OTHER MUSCULOSKELET SYS &amp; CONN TISS O.R. PROC W/O CC/MCC</t>
  </si>
  <si>
    <t>485-KNEE PROCEDURES W PDX OF INFECTION W MCC</t>
  </si>
  <si>
    <t>486-KNEE PROCEDURES W PDX OF INFECTION W CC</t>
  </si>
  <si>
    <t>487-KNEE PROCEDURES W PDX OF INFECTION W/O CC/MCC</t>
  </si>
  <si>
    <t>488-KNEE PROCEDURES W/O PDX OF INFECTION W CC/MCC</t>
  </si>
  <si>
    <t>489-KNEE PROCEDURES W/O PDX OF INFECTION W/O CC/MCC</t>
  </si>
  <si>
    <t>500-SOFT TISSUE PROCEDURES W MCC</t>
  </si>
  <si>
    <t>501-SOFT TISSUE PROCEDURES W CC</t>
  </si>
  <si>
    <t>502-SOFT TISSUE PROCEDURES W/O CC/MCC</t>
  </si>
  <si>
    <t>507-MAJOR SHOULDER OR ELBOW JOINT PROCEDURES W CC/MCC</t>
  </si>
  <si>
    <t>508-MAJOR SHOULDER OR ELBOW JOINT PROCEDURES W/O CC/MCC</t>
  </si>
  <si>
    <t>509-ARTHROSCOPY</t>
  </si>
  <si>
    <t>510-SHOULDER,ELBOW OR FOREARM PROC,EXC MAJOR JOINT PROC W MCC</t>
  </si>
  <si>
    <t>511-SHOULDER,ELBOW OR FOREARM PROC,EXC MAJOR JOINT PROC W CC</t>
  </si>
  <si>
    <t>512-SHOULDER,ELBOW OR FOREARM PROC,EXC MAJOR JOINT PROC W/O CC/MCC</t>
  </si>
  <si>
    <t>480-HIP &amp; FEMUR PROCEDURES EXCEPT MAJOR JOINT W MCC</t>
  </si>
  <si>
    <t>481-HIP &amp; FEMUR PROCEDURES EXCEPT MAJOR JOINT W CC</t>
  </si>
  <si>
    <t>482-HIP &amp; FEMUR PROCEDURES EXCEPT MAJOR JOINT W/O CC/MCC</t>
  </si>
  <si>
    <t>492-LOWER EXTREM &amp; HUMER PROC EXCEPT HIP,FOOT,FEMUR W MCC</t>
  </si>
  <si>
    <t>493-LOWER EXTREM &amp; HUMER PROC EXCEPT HIP,FOOT,FEMUR W CC</t>
  </si>
  <si>
    <t>494-LOWER EXTREM &amp; HUMER PROC EXCEPT HIP,FOOT,FEMUR W/O CC/MCC</t>
  </si>
  <si>
    <t>495-LOCAL EXCISION &amp; REMOVAL INT FIX DEVICES EXC HIP &amp; FEMUR W MCC</t>
  </si>
  <si>
    <t>496-LOCAL EXCISION &amp; REMOVAL INT FIX DEVICES EXC HIP &amp; FEMUR W CC</t>
  </si>
  <si>
    <t>497-LOCAL EXCISION &amp; REMOVAL INT FIX DEVICES EXC HIP &amp; FEMUR W/O CC/MCC</t>
  </si>
  <si>
    <t>498-LOCAL EXCISION &amp; REMOVAL INT FIX DEVICES OF HIP &amp; FEMUR W CC/MCC</t>
  </si>
  <si>
    <t>499-LOCAL EXCISION &amp; REMOVAL INT FIX DEVICES OF HIP &amp; FEMUR W/O CC/MCC</t>
  </si>
  <si>
    <t>956-LIMB REATTACHMENT, HIP &amp; FEMUR PROC FOR MULTIPLE SIGNIFICANT TRAUMA</t>
  </si>
  <si>
    <t>183-MAJOR CHEST TRAUMA W MCC</t>
  </si>
  <si>
    <t>184-MAJOR CHEST TRAUMA W CC</t>
  </si>
  <si>
    <t>185-MAJOR CHEST TRAUMA W/O CC/MCC</t>
  </si>
  <si>
    <t>604-TRAUMA TO THE SKIN, SUBCUT TISS &amp; BREAST W MCC</t>
  </si>
  <si>
    <t>605-TRAUMA TO THE SKIN, SUBCUT TISS &amp; BREAST W/O MCC</t>
  </si>
  <si>
    <t>913-TRAUMATIC INJURY W MCC</t>
  </si>
  <si>
    <t>914-TRAUMATIC INJURY W/O MCC</t>
  </si>
  <si>
    <t>963-OTHER MULTIPLE SIGNIFICANT TRAUMA W MCC</t>
  </si>
  <si>
    <t>964-OTHER MULTIPLE SIGNIFICANT TRAUMA W CC</t>
  </si>
  <si>
    <t>965-OTHER MULTIPLE SIGNIFICANT TRAUMA W/O CC/MCC</t>
  </si>
  <si>
    <t>927-EXTENSIVE BURNS OR FULL THICKNESS BURNS W MV &gt;96 HRS W SKIN GRAFT</t>
  </si>
  <si>
    <t>928-FULL THICKNESS BURN W SKIN GRAFT OR INHAL INJ W CC/MCC</t>
  </si>
  <si>
    <t>929-FULL THICKNESS BURN W SKIN GRAFT OR INHAL INJ W/O CC/MCC</t>
  </si>
  <si>
    <t>933-EXTENSIVE BURNS OR FULL THICKNESS BURNS W MV &gt;96 HRS W/O SKIN GRAFT</t>
  </si>
  <si>
    <t>934-FULL THICKNESS BURN W/O SKIN GRFT OR INHAL INJ</t>
  </si>
  <si>
    <t>935-NON-EXTENSIVE BURNS</t>
  </si>
  <si>
    <t>82-TRAUMATIC STUPOR &amp; COMA, COMA &gt;1 HR W MCC</t>
  </si>
  <si>
    <t>83-TRAUMATIC STUPOR &amp; COMA, COMA &gt;1 HR W CC</t>
  </si>
  <si>
    <t>84-TRAUMATIC STUPOR &amp; COMA, COMA &gt;1 HR W/O CC/MCC</t>
  </si>
  <si>
    <t>85-TRAUMATIC STUPOR &amp; COMA, COMA &lt;1 HR W MCC</t>
  </si>
  <si>
    <t>86-TRAUMATIC STUPOR &amp; COMA, COMA &lt;1 HR W CC</t>
  </si>
  <si>
    <t>87-TRAUMATIC STUPOR &amp; COMA, COMA &lt;1 HR W/O CC/MCC</t>
  </si>
  <si>
    <t>88-CONCUSSION W MCC</t>
  </si>
  <si>
    <t>89-CONCUSSION W CC</t>
  </si>
  <si>
    <t>90-CONCUSSION W/O CC/MCC</t>
  </si>
  <si>
    <t>945-REHABILITATION W CC/MCC</t>
  </si>
  <si>
    <t>946-REHABILITATION W/O CC/MCC</t>
  </si>
  <si>
    <t>453-COMBINED ANTERIOR/POSTERIOR SPINAL FUSION W MCC</t>
  </si>
  <si>
    <t>454-COMBINED ANTERIOR/POSTERIOR SPINAL FUSION W CC</t>
  </si>
  <si>
    <t>455-COMBINED ANTERIOR/POSTERIOR SPINAL FUSION W/O CC/MCC</t>
  </si>
  <si>
    <t>456-SPINAL FUS EXC CERV W SPINAL CURV/MALIG/INFEC OR EXT FUS W MCC</t>
  </si>
  <si>
    <t>457-SPINAL FUS EXC CERV W SPINAL CURV/MALIG/INFEC OR EXT FUS W CC</t>
  </si>
  <si>
    <t>458-SPINAL FUS EXC CERV W SPINAL CURV/MALIG/INFEC OR EXT FUS W/O CC/MCC</t>
  </si>
  <si>
    <t>459-SPINAL FUSION EXCEPT CERVICAL W MCC</t>
  </si>
  <si>
    <t>460-SPINAL FUSION EXCEPT CERVICAL W/O MCC</t>
  </si>
  <si>
    <t>471-CERVICAL SPINAL FUSION W MCC</t>
  </si>
  <si>
    <t>472-CERVICAL SPINAL FUSION W CC</t>
  </si>
  <si>
    <t>473-CERVICAL SPINAL FUSION W/O CC/MCC</t>
  </si>
  <si>
    <t>52-SPINAL DISORDERS &amp; INJURIES W CC/MCC</t>
  </si>
  <si>
    <t>53-SPINAL DISORDERS &amp; INJURIES W/O CC/MCC</t>
  </si>
  <si>
    <t>551-MEDICAL BACK PROBLEMS W MCC</t>
  </si>
  <si>
    <t>552-MEDICAL BACK PROBLEMS W/O MCC</t>
  </si>
  <si>
    <t>28-SPINAL PROCEDURES W MCC</t>
  </si>
  <si>
    <t>29-SPINAL PROCEDURES W CC OR SPINAL NEUROSTIMULATORS</t>
  </si>
  <si>
    <t>30-SPINAL PROCEDURES W/O CC/MCC</t>
  </si>
  <si>
    <t>518-BACK &amp; NECK PROC EXC SPINAL FUSION W MCC OR DISC DEVICE/NEUROSTIM</t>
  </si>
  <si>
    <t>519-BACK &amp; NECK PROC EXC SPINAL FUSION W CC</t>
  </si>
  <si>
    <t>520-BACK &amp; NECK PROC EXC SPINAL FUSION W/O CC/MCC</t>
  </si>
  <si>
    <t>7-LUNG TRANSPLANT</t>
  </si>
  <si>
    <t>163-MAJOR CHEST PROCEDURES W MCC</t>
  </si>
  <si>
    <t>164-MAJOR CHEST PROCEDURES W CC</t>
  </si>
  <si>
    <t>165-MAJOR CHEST PROCEDURES W/O CC/MCC</t>
  </si>
  <si>
    <t>166-OTHER RESP SYSTEM O.R. PROCEDURES W MCC</t>
  </si>
  <si>
    <t>167-OTHER RESP SYSTEM O.R. PROCEDURES W CC</t>
  </si>
  <si>
    <t>168-OTHER RESP SYSTEM O.R. PROCEDURES W/O CC/MCC</t>
  </si>
  <si>
    <t>709-PENIS PROCEDURES W CC/MCC</t>
  </si>
  <si>
    <t>710-PENIS PROCEDURES W/O CC/MCC</t>
  </si>
  <si>
    <t>711-TESTES PROCEDURES W CC/MCC</t>
  </si>
  <si>
    <t>712-TESTES PROCEDURES W/O CC/MCC</t>
  </si>
  <si>
    <t>715-OTHER MALE REPRODUCTIVE SYSTEM O.R. PROC FOR MALIGNANCY W CC/MCC</t>
  </si>
  <si>
    <t>716-OTHER MALE REPRODUCTIVE SYSTEM O.R. PROC FOR MALIGNANCY W/O CC/MCC</t>
  </si>
  <si>
    <t>717-OTHER MALE REPRODUCTIVE SYSTEM O.R. PROC EXC MALIGNANCY W CC/MCC</t>
  </si>
  <si>
    <t>718-OTHER MALE REPRODUCTIVE SYSTEM O.R. PROC EXC MALIGNANCY W/O CC/MCC</t>
  </si>
  <si>
    <t>727-INFLAMMATION OF THE MALE REPRODUCTIVE SYSTEM W MCC</t>
  </si>
  <si>
    <t>728-INFLAMMATION OF THE MALE REPRODUCTIVE SYSTEM W/O MCC</t>
  </si>
  <si>
    <t>729-OTHER MALE REPRODUCTIVE SYSTEM DIAGNOSES W CC/MCC</t>
  </si>
  <si>
    <t>730-OTHER MALE REPRODUCTIVE SYSTEM DIAGNOSES W/O CC/MCC</t>
  </si>
  <si>
    <t>665-PROSTATECTOMY W MCC</t>
  </si>
  <si>
    <t>666-PROSTATECTOMY W CC</t>
  </si>
  <si>
    <t>667-PROSTATECTOMY W/O CC/MCC</t>
  </si>
  <si>
    <t>707-MAJOR MALE PELVIC PROCEDURES W CC/MCC</t>
  </si>
  <si>
    <t>708-MAJOR MALE PELVIC PROCEDURES W/O CC/MCC</t>
  </si>
  <si>
    <t>713-TRANSURETHRAL PROSTATECTOMY W CC/MCC</t>
  </si>
  <si>
    <t>714-TRANSURETHRAL PROSTATECTOMY W/O CC/MCC</t>
  </si>
  <si>
    <t>725-BENIGN PROSTATIC HYPERTROPHY W MCC</t>
  </si>
  <si>
    <t>726-BENIGN PROSTATIC HYPERTROPHY W/O MCC</t>
  </si>
  <si>
    <t>984-PROSTATIC O.R. PROCEDURE UNRELATED TO PRINCIPAL DIAGNOSIS W MCC</t>
  </si>
  <si>
    <t>985-PROSTATIC O.R. PROCEDURE UNRELATED TO PRINCIPAL DIAGNOSIS W CC</t>
  </si>
  <si>
    <t>986-PROSTATIC O.R. PROCEDURE UNRELATED TO PRINCIPAL DIAGNOSIS W/O CC/MCC</t>
  </si>
  <si>
    <t>653-MAJOR BLADDER PROCEDURES W MCC</t>
  </si>
  <si>
    <t>654-MAJOR BLADDER PROCEDURES W CC</t>
  </si>
  <si>
    <t>655-MAJOR BLADDER PROCEDURES W/O CC/MCC</t>
  </si>
  <si>
    <t>656-KIDNEY &amp; URETER PROCEDURES FOR NEOPLASM W MCC</t>
  </si>
  <si>
    <t>657-KIDNEY &amp; URETER PROCEDURES FOR NEOPLASM W CC</t>
  </si>
  <si>
    <t>658-KIDNEY &amp; URETER PROCEDURES FOR NEOPLASM W/O CC/MCC</t>
  </si>
  <si>
    <t>659-KIDNEY &amp; URETER PROCEDURES FOR NON-NEOPLASM W MCC</t>
  </si>
  <si>
    <t>660-KIDNEY &amp; URETER PROCEDURES FOR NON-NEOPLASM W CC</t>
  </si>
  <si>
    <t>661-KIDNEY &amp; URETER PROCEDURES FOR NON-NEOPLASM W/O CC/MCC</t>
  </si>
  <si>
    <t>662-MINOR BLADDER PROCEDURES W MCC</t>
  </si>
  <si>
    <t>663-MINOR BLADDER PROCEDURES W CC</t>
  </si>
  <si>
    <t>664-MINOR BLADDER PROCEDURES W/O CC/MCC</t>
  </si>
  <si>
    <t>668-TRANSURETHRAL PROCEDURES W MCC</t>
  </si>
  <si>
    <t>669-TRANSURETHRAL PROCEDURES W CC</t>
  </si>
  <si>
    <t>670-TRANSURETHRAL PROCEDURES W/O CC/MCC</t>
  </si>
  <si>
    <t>671-URETHRAL PROCEDURES W CC/MCC</t>
  </si>
  <si>
    <t>672-URETHRAL PROCEDURES W/O CC/MCC</t>
  </si>
  <si>
    <t>673-OTHER KIDNEY &amp; URINARY TRACT PROCEDURES W MCC</t>
  </si>
  <si>
    <t>674-OTHER KIDNEY &amp; URINARY TRACT PROCEDURES W CC</t>
  </si>
  <si>
    <t>675-OTHER KIDNEY &amp; URINARY TRACT PROCEDURES W/O CC/MCC</t>
  </si>
  <si>
    <t>691-URINARY STONES W ESW LITHOTRIPSY W CC/MCC</t>
  </si>
  <si>
    <t>692-URINARY STONES W ESW LITHOTRIPSY W/O CC/MCC</t>
  </si>
  <si>
    <t>693-URINARY STONES W/O ESW LITHOTRIPSY W MCC</t>
  </si>
  <si>
    <t>694-URINARY STONES W/O ESW LITHOTRIPSY W/O MCC</t>
  </si>
  <si>
    <t>697-URETHRAL STRICTURE</t>
  </si>
  <si>
    <t>239-AMPUTATION FOR CIRC SYS DISORDERS EXC UPPER LIMB &amp; TOE W MCC</t>
  </si>
  <si>
    <t>240-AMPUTATION FOR CIRC SYS DISORDERS EXC UPPER LIMB &amp; TOE W CC</t>
  </si>
  <si>
    <t>241-AMPUTATION FOR CIRC SYS DISORDERS EXC UPPER LIMB &amp; TOE W/O CC/MCC</t>
  </si>
  <si>
    <t>255-UPPER LIMB &amp; TOE AMPUTATION FOR CIRC SYSTEM DISORDERS W MCC</t>
  </si>
  <si>
    <t>256-UPPER LIMB &amp; TOE AMPUTATION FOR CIRC SYSTEM DISORDERS W CC</t>
  </si>
  <si>
    <t>257-UPPER LIMB &amp; TOE AMPUTATION FOR CIRC SYSTEM DISORDERS W/O CC/MCC</t>
  </si>
  <si>
    <t>34-CAROTID ARTERY STENT PROCEDURE W MCC</t>
  </si>
  <si>
    <t>35-CAROTID ARTERY STENT PROCEDURE W CC</t>
  </si>
  <si>
    <t>36-CAROTID ARTERY STENT PROCEDURE W/O CC/MCC</t>
  </si>
  <si>
    <t>37-EXTRACRANIAL PROCEDURES W MCC</t>
  </si>
  <si>
    <t>38-EXTRACRANIAL PROCEDURES W CC</t>
  </si>
  <si>
    <t>39-EXTRACRANIAL PROCEDURES W/O CC/MCC</t>
  </si>
  <si>
    <t>252-OTHER VASCULAR PROCEDURES W MCC</t>
  </si>
  <si>
    <t>253-OTHER VASCULAR PROCEDURES W CC</t>
  </si>
  <si>
    <t>254-OTHER VASCULAR PROCEDURES W/O CC/MCC</t>
  </si>
  <si>
    <t>268-AORTIC AND HEART ASSIST PROCEDURES EXCEPT PULSATION BALLOON W MCC</t>
  </si>
  <si>
    <t>269-AORTIC AND HEART ASSIST PROCEDURES EXCEPT PULSATION BALLOON W/O MCC</t>
  </si>
  <si>
    <t>270-OTHER MAJOR CARDIOVASCULAR PROCEDURES W MCC</t>
  </si>
  <si>
    <t>271-OTHER MAJOR CARDIOVASCULAR PROCEDURES W CC</t>
  </si>
  <si>
    <t>272-OTHER MAJOR CARDIOVASCULAR PROCEDURES W/O CC/MCC</t>
  </si>
  <si>
    <t>264-OTHER CIRCULATORY SYSTEM O.R. PROCEDURES</t>
  </si>
  <si>
    <t>299-PERIPHERAL VASCULAR DISORDERS W MCC</t>
  </si>
  <si>
    <t>300-PERIPHERAL VASCULAR DISORDERS W CC</t>
  </si>
  <si>
    <t>301-PERIPHERAL VASCULAR DISORDERS W/O CC/MCC</t>
  </si>
  <si>
    <t>263-VEIN LIGATION &amp; STRIPPING</t>
  </si>
  <si>
    <t>294-DEEP VEIN THROMBOPHLEBITIS W CC/MCC</t>
  </si>
  <si>
    <t>295-DEEP VEIN THROMBOPHLEBITIS W/O CC/MCC</t>
  </si>
  <si>
    <t>3-ECMO OR TRACH W MV &gt;96 HRS OR PDX EXC FACE, MOUTH &amp; NECK W MAJ O.R.</t>
  </si>
  <si>
    <t>4-TRACH W MV &gt;96 HRS OR PDX EXC FACE, MOUTH &amp; NECK W/O MAJ O.R.</t>
  </si>
  <si>
    <t>5-LIVER TRANSPLANT W MCC OR INTESTINAL TRANSPLANT</t>
  </si>
  <si>
    <t>6-LIVER TRANSPLANT W/O MCC</t>
  </si>
  <si>
    <t>8-SIMULTANEOUS PANCREAS/KIDNEY TRANSPLANT</t>
  </si>
  <si>
    <t xml:space="preserve">	PERCUTANEOUS CARDIOVASCULAR PROCEDURES W DRUG-ELUTING STENT W MCC OR 4+ ARTERIES OR STENTS</t>
  </si>
  <si>
    <t xml:space="preserve">	PERC CARDIOVASC PROC W DRUG-ELUTING STENT W/O MCC</t>
  </si>
  <si>
    <t xml:space="preserve">	PERCUTANEOUS CARDIOVASCULAR PROCEDURES W NON-DRUG-ELUTING STENT W MCC OR 4+ ARTERIES OR STENTS</t>
  </si>
  <si>
    <t xml:space="preserve">	PERC CARDIOVASC PROC W NON-DRUG-ELUTING STENT W/O MCC</t>
  </si>
  <si>
    <t xml:space="preserve">	PERC CARDIOVASC PROC W/O CORONARY ARTERY STENT W MCC</t>
  </si>
  <si>
    <t xml:space="preserve">	PERC CARDIOVASC PROC W/O CORONARY ARTERY STENT W/O MCC</t>
  </si>
  <si>
    <t xml:space="preserve">	ENDOVASCULAR CARDIAC VALVE REPLACEMENT W MCC</t>
  </si>
  <si>
    <t xml:space="preserve">	ENDOVASCULAR CARDIAC VALVE REPLACEMENT W/O MCC</t>
  </si>
  <si>
    <t xml:space="preserve">	CIRCULATORY DISORDERS EXCEPT AMI, W CARD CATH W MCC</t>
  </si>
  <si>
    <t xml:space="preserve">	CIRCULATORY DISORDERS EXCEPT AMI, W CARD CATH W/O MCC</t>
  </si>
  <si>
    <t xml:space="preserve">	CARDIAC DEFIB IMPLANT W CARDIAC CATH W AMI/HF/SHOCK W MCC</t>
  </si>
  <si>
    <t xml:space="preserve">	CARDIAC DEFIB IMPLANT W CARDIAC CATH W AMI/HF/SHOCK W/O MCC</t>
  </si>
  <si>
    <t xml:space="preserve">	CARDIAC DEFIB IMPLANT W CARDIAC CATH W/O AMI/HF/SHOCK W MCC</t>
  </si>
  <si>
    <t xml:space="preserve">	CARDIAC DEFIB IMPLANT W CARDIAC CATH W/O AMI/HF/SHOCK W/O MCC</t>
  </si>
  <si>
    <t xml:space="preserve">	CARDIAC DEFIBRILLATOR IMPLANT W/O CARDIAC CATH W MCC</t>
  </si>
  <si>
    <t xml:space="preserve">	CARDIAC DEFIBRILLATOR IMPLANT W/O CARDIAC CATH W/O MCC</t>
  </si>
  <si>
    <t xml:space="preserve">	PERMANENT CARDIAC PACEMAKER IMPLANT W MCC</t>
  </si>
  <si>
    <t xml:space="preserve">	PERMANENT CARDIAC PACEMAKER IMPLANT W CC</t>
  </si>
  <si>
    <t xml:space="preserve">	PERMANENT CARDIAC PACEMAKER IMPLANT W/O CC/MCC</t>
  </si>
  <si>
    <t xml:space="preserve">	AICD GENERATOR PROCEDURES</t>
  </si>
  <si>
    <t xml:space="preserve">	CARDIAC PACEMAKER DEVICE REPLACEMENT W MCC</t>
  </si>
  <si>
    <t xml:space="preserve">	CARDIAC PACEMAKER DEVICE REPLACEMENT W/O MCC</t>
  </si>
  <si>
    <t xml:space="preserve">	CARDIAC PACEMAKER REVISION EXCEPT DEVICE REPLACEMENT W MCC</t>
  </si>
  <si>
    <t xml:space="preserve">	CARDIAC PACEMAKER REVISION EXCEPT DEVICE REPLACEMENT W CC</t>
  </si>
  <si>
    <t xml:space="preserve">	CARDIAC PACEMAKER REVISION EXCEPT DEVICE REPLACEMENT W/O CC/MCC</t>
  </si>
  <si>
    <t xml:space="preserve">	AICD LEAD PROCEDURES</t>
  </si>
  <si>
    <t xml:space="preserve">	PERCUTANEOUS INTRACARDIAC PROCEDURES W MCC</t>
  </si>
  <si>
    <t xml:space="preserve">	PERCUTANEOUS INTRACARDIAC PROCEDURES W/O MCC</t>
  </si>
  <si>
    <t xml:space="preserve">	HEART TRANSPLANT OR IMPLANT OF HEART ASSIST SYSTEM W MCC</t>
  </si>
  <si>
    <t xml:space="preserve">	HEART TRANSPLANT OR IMPLANT OF HEART ASSIST SYSTEM W/O MCC</t>
  </si>
  <si>
    <t xml:space="preserve">	OTHER HEART ASSIST SYSTEM IMPLANT</t>
  </si>
  <si>
    <t xml:space="preserve">	CARDIAC VALVE &amp; OTH MAJ CARDIOTHORACIC PROC W CARD CATH W MCC</t>
  </si>
  <si>
    <t xml:space="preserve">	CARDIAC VALVE &amp; OTH MAJ CARDIOTHORACIC PROC W CARD CATH W CC</t>
  </si>
  <si>
    <t xml:space="preserve">	CARDIAC VALVE &amp; OTH MAJ CARDIOTHORACIC PROC W CARD CATH W/O CC/MCC</t>
  </si>
  <si>
    <t xml:space="preserve">	CARDIAC VALVE &amp; OTH MAJ CARDIOTHORACIC PROC W/O CARD CATH W MCC</t>
  </si>
  <si>
    <t xml:space="preserve">	CARDIAC VALVE &amp; OTH MAJ CARDIOTHORACIC PROC W/O CARD CATH W CC</t>
  </si>
  <si>
    <t xml:space="preserve">	CARDIAC VALVE &amp; OTH MAJ CARDIOTHORACIC PROC W/O CARD CATH W/O CC/MCC</t>
  </si>
  <si>
    <t xml:space="preserve">	OTHER CARDIOTHORACIC PROCEDURES W MCC</t>
  </si>
  <si>
    <t xml:space="preserve">	OTHER CARDIOTHORACIC PROCEDURES W/O MCC</t>
  </si>
  <si>
    <t xml:space="preserve">	OTHER CARDIOTHORACIC PROCEDURES W/O CC/MCC</t>
  </si>
  <si>
    <t xml:space="preserve">	CORONARY BYPASS W PTCA W MCC</t>
  </si>
  <si>
    <t xml:space="preserve">	CORONARY BYPASS W PTCA W/O MCC</t>
  </si>
  <si>
    <t xml:space="preserve">	CORONARY BYPASS W CARDIAC CATH W MCC</t>
  </si>
  <si>
    <t xml:space="preserve">	CORONARY BYPASS W CARDIAC CATH W/O MCC</t>
  </si>
  <si>
    <t xml:space="preserve">	CORONARY BYPASS W/O CARDIAC CATH W MCC</t>
  </si>
  <si>
    <t xml:space="preserve">	CORONARY BYPASS W/O CARDIAC CATH W/O MCC</t>
  </si>
  <si>
    <t xml:space="preserve">	ACUTE MYOCARDIAL INFARCTION, DISCHARGED ALIVE W MCC</t>
  </si>
  <si>
    <t xml:space="preserve">	ACUTE MYOCARDIAL INFARCTION, DISCHARGED ALIVE W CC</t>
  </si>
  <si>
    <t xml:space="preserve">	ACUTE MYOCARDIAL INFARCTION, DISCHARGED ALIVE W/O CC/MCC</t>
  </si>
  <si>
    <t xml:space="preserve">	ACUTE MYOCARDIAL INFARCTION, EXPIRED W MCC</t>
  </si>
  <si>
    <t xml:space="preserve">	ACUTE MYOCARDIAL INFARCTION, EXPIRED W CC</t>
  </si>
  <si>
    <t xml:space="preserve">	ACUTE MYOCARDIAL INFARCTION, EXPIRED W/O CC/MCC</t>
  </si>
  <si>
    <t xml:space="preserve">	ACUTE &amp; SUBACUTE ENDOCARDITIS W MCC</t>
  </si>
  <si>
    <t xml:space="preserve">	ACUTE &amp; SUBACUTE ENDOCARDITIS W CC</t>
  </si>
  <si>
    <t xml:space="preserve">	ACUTE &amp; SUBACUTE ENDOCARDITIS W/O CC/MCC</t>
  </si>
  <si>
    <t xml:space="preserve">	HEART FAILURE &amp; SHOCK W MCC</t>
  </si>
  <si>
    <t xml:space="preserve">	HEART FAILURE &amp; SHOCK W CC</t>
  </si>
  <si>
    <t xml:space="preserve">	HEART FAILURE &amp; SHOCK W/O CC/MCC</t>
  </si>
  <si>
    <t xml:space="preserve">	CARDIAC ARREST, UNEXPLAINED W MCC</t>
  </si>
  <si>
    <t xml:space="preserve">	CARDIAC ARREST, UNEXPLAINED W CC</t>
  </si>
  <si>
    <t xml:space="preserve">	CARDIAC ARREST, UNEXPLAINED W/O CC/MCC</t>
  </si>
  <si>
    <t xml:space="preserve">	ATHEROSCLEROSIS W MCC</t>
  </si>
  <si>
    <t xml:space="preserve">	ATHEROSCLEROSIS W/O MCC</t>
  </si>
  <si>
    <t xml:space="preserve">	HYPERTENSION W MCC</t>
  </si>
  <si>
    <t xml:space="preserve">	HYPERTENSION W/O MCC</t>
  </si>
  <si>
    <t xml:space="preserve">	CARDIAC CONGENITAL &amp; VALVULAR DISORDERS W MCC</t>
  </si>
  <si>
    <t xml:space="preserve">	CARDIAC CONGENITAL &amp; VALVULAR DISORDERS W/O MCC</t>
  </si>
  <si>
    <t xml:space="preserve">	CARDIAC ARRHYTHMIA &amp; CONDUCTION DISORDERS W MCC</t>
  </si>
  <si>
    <t xml:space="preserve">	CARDIAC ARRHYTHMIA &amp; CONDUCTION DISORDERS W CC</t>
  </si>
  <si>
    <t xml:space="preserve">	CARDIAC ARRHYTHMIA &amp; CONDUCTION DISORDERS W/O CC/MCC</t>
  </si>
  <si>
    <t xml:space="preserve">	ANGINA PECTORIS</t>
  </si>
  <si>
    <t xml:space="preserve">	SYNCOPE &amp; COLLAPSE</t>
  </si>
  <si>
    <t xml:space="preserve">	CHEST PAIN</t>
  </si>
  <si>
    <t xml:space="preserve">	OTHER CIRCULATORY SYSTEM DIAGNOSES W MCC</t>
  </si>
  <si>
    <t xml:space="preserve">	OTHER CIRCULATORY SYSTEM DIAGNOSES W CC</t>
  </si>
  <si>
    <t xml:space="preserve">	OTHER CIRCULATORY SYSTEM DIAGNOSES W/O CC/MCC</t>
  </si>
  <si>
    <t xml:space="preserve">	MAJOR HEAD &amp; NECK PROCEDURES W CC/MCC OR MAJOR DEVICE</t>
  </si>
  <si>
    <t xml:space="preserve">	MAJOR HEAD &amp; NECK PROCEDURES W/O CC/MCC</t>
  </si>
  <si>
    <t xml:space="preserve">	THYROID, PARATHYROID &amp; THYROGLOSSAL PROCEDURES W MCC</t>
  </si>
  <si>
    <t xml:space="preserve">	THYROID, PARATHYROID &amp; THYROGLOSSAL PROCEDURES W CC</t>
  </si>
  <si>
    <t xml:space="preserve">	THYROID, PARATHYROID &amp; THYROGLOSSAL PROCEDURES W/O CC/MCC</t>
  </si>
  <si>
    <t xml:space="preserve">	MOUTH PROCEDURES W CC/MCC</t>
  </si>
  <si>
    <t xml:space="preserve">	MOUTH PROCEDURES W/O CC/MCC</t>
  </si>
  <si>
    <t xml:space="preserve">	SALIVARY GLAND PROCEDURES</t>
  </si>
  <si>
    <t xml:space="preserve">	DENTAL &amp; ORAL DISEASES W MCC</t>
  </si>
  <si>
    <t xml:space="preserve">	DENTAL &amp; ORAL DISEASES W CC</t>
  </si>
  <si>
    <t xml:space="preserve">	DENTAL &amp; ORAL DISEASES W/O CC/MCC</t>
  </si>
  <si>
    <t xml:space="preserve">	CRANIAL/FACIAL PROCEDURES W CC/MCC</t>
  </si>
  <si>
    <t xml:space="preserve">	CRANIAL/FACIAL PROCEDURES W/O CC/MCC</t>
  </si>
  <si>
    <t xml:space="preserve">	OTHER EAR, NOSE, MOUTH &amp; THROAT O.R. PROCEDURES W CC/MCC</t>
  </si>
  <si>
    <t xml:space="preserve">	OTHER EAR, NOSE, MOUTH &amp; THROAT O.R. PROCEDURES W/O CC/MCC</t>
  </si>
  <si>
    <t xml:space="preserve">	SINUS &amp; MASTOID PROCEDURES W CC/MCC</t>
  </si>
  <si>
    <t xml:space="preserve">	SINUS &amp; MASTOID PROCEDURES W/O CC/MCC</t>
  </si>
  <si>
    <t xml:space="preserve">	EPISTAXIS W MCC</t>
  </si>
  <si>
    <t xml:space="preserve">	EPISTAXIS W/O MCC</t>
  </si>
  <si>
    <t xml:space="preserve">	OTHER EAR, NOSE, MOUTH &amp; THROAT DIAGNOSES W MCC</t>
  </si>
  <si>
    <t xml:space="preserve">	OTHER EAR, NOSE, MOUTH &amp; THROAT DIAGNOSES W CC</t>
  </si>
  <si>
    <t xml:space="preserve">	OTHER EAR, NOSE, MOUTH &amp; THROAT DIAGNOSES W/O CC/MCC</t>
  </si>
  <si>
    <t xml:space="preserve">	DYSEQUILIBRIUM</t>
  </si>
  <si>
    <t xml:space="preserve">	OTITIS MEDIA &amp; URI W MCC</t>
  </si>
  <si>
    <t xml:space="preserve">	OTITIS MEDIA &amp; URI W/O MCC</t>
  </si>
  <si>
    <t xml:space="preserve">	TRACHEOSTOMY FOR FACE,MOUTH &amp; NECK DIAGNOSES W MCC</t>
  </si>
  <si>
    <t xml:space="preserve">	TRACHEOSTOMY FOR FACE,MOUTH &amp; NECK DIAGNOSES W CC</t>
  </si>
  <si>
    <t xml:space="preserve">	TRACHEOSTOMY FOR FACE,MOUTH &amp; NECK DIAGNOSES W/O CC/MCC</t>
  </si>
  <si>
    <t xml:space="preserve">	SKIN ULCERS W MCC</t>
  </si>
  <si>
    <t xml:space="preserve">	SKIN ULCERS W CC</t>
  </si>
  <si>
    <t xml:space="preserve">	SKIN ULCERS W/O CC/MCC</t>
  </si>
  <si>
    <t xml:space="preserve">	MAJOR SKIN DISORDERS W MCC</t>
  </si>
  <si>
    <t xml:space="preserve">	MAJOR SKIN DISORDERS W/O MCC</t>
  </si>
  <si>
    <t xml:space="preserve">	CELLULITIS W MCC</t>
  </si>
  <si>
    <t xml:space="preserve">	CELLULITIS W/O MCC</t>
  </si>
  <si>
    <t xml:space="preserve">	MINOR SKIN DISORDERS W MCC</t>
  </si>
  <si>
    <t xml:space="preserve">	MINOR SKIN DISORDERS W/O MCC</t>
  </si>
  <si>
    <t xml:space="preserve">	DIABETES W MCC</t>
  </si>
  <si>
    <t xml:space="preserve">	DIABETES W CC</t>
  </si>
  <si>
    <t xml:space="preserve">	DIABETES W/O CC/MCC</t>
  </si>
  <si>
    <t xml:space="preserve">	MISC DISORDERS OF NUTRITION,METABOLISM,FLUIDS/ELECTROLYTES W MCC</t>
  </si>
  <si>
    <t xml:space="preserve">	MISC DISORDERS OF NUTRITION,METABOLISM,FLUIDS/ELECTROLYTES W/O MCC</t>
  </si>
  <si>
    <t xml:space="preserve">	INBORN AND OTHER DISORDERS OF METABOLISM</t>
  </si>
  <si>
    <t xml:space="preserve">	ENDOCRINE DISORDERS W MCC</t>
  </si>
  <si>
    <t xml:space="preserve">	ENDOCRINE DISORDERS W CC</t>
  </si>
  <si>
    <t xml:space="preserve">	ENDOCRINE DISORDERS W/O CC/MCC</t>
  </si>
  <si>
    <t xml:space="preserve">	MAJOR ESOPHAGEAL DISORDERS W MCC</t>
  </si>
  <si>
    <t xml:space="preserve">	MAJOR ESOPHAGEAL DISORDERS W CC</t>
  </si>
  <si>
    <t xml:space="preserve">	MAJOR ESOPHAGEAL DISORDERS W/O CC/MCC</t>
  </si>
  <si>
    <t xml:space="preserve">	MAJOR GASTROINTESTINAL DISORDERS &amp; PERITONEAL INFECTIONS W MCC</t>
  </si>
  <si>
    <t xml:space="preserve">	MAJOR GASTROINTESTINAL DISORDERS &amp; PERITONEAL INFECTIONS W CC</t>
  </si>
  <si>
    <t xml:space="preserve">	MAJOR GASTROINTESTINAL DISORDERS &amp; PERITONEAL INFECTIONS W/O CC/MCC</t>
  </si>
  <si>
    <t xml:space="preserve">	G.I. HEMORRHAGE W MCC</t>
  </si>
  <si>
    <t xml:space="preserve">	G.I. HEMORRHAGE W CC</t>
  </si>
  <si>
    <t xml:space="preserve">	G.I. HEMORRHAGE W/O CC/MCC</t>
  </si>
  <si>
    <t xml:space="preserve">	COMPLICATED PEPTIC ULCER W MCC</t>
  </si>
  <si>
    <t xml:space="preserve">	COMPLICATED PEPTIC ULCER W CC</t>
  </si>
  <si>
    <t xml:space="preserve">	COMPLICATED PEPTIC ULCER W/O CC/MCC</t>
  </si>
  <si>
    <t xml:space="preserve">	UNCOMPLICATED PEPTIC ULCER W MCC</t>
  </si>
  <si>
    <t xml:space="preserve">	UNCOMPLICATED PEPTIC ULCER W/O MCC</t>
  </si>
  <si>
    <t xml:space="preserve">	INFLAMMATORY BOWEL DISEASE W MCC</t>
  </si>
  <si>
    <t xml:space="preserve">	INFLAMMATORY BOWEL DISEASE W CC</t>
  </si>
  <si>
    <t xml:space="preserve">	INFLAMMATORY BOWEL DISEASE W/O CC/MCC</t>
  </si>
  <si>
    <t xml:space="preserve">	G.I. OBSTRUCTION W MCC</t>
  </si>
  <si>
    <t xml:space="preserve">	G.I. OBSTRUCTION W CC</t>
  </si>
  <si>
    <t xml:space="preserve">	G.I. OBSTRUCTION W/O CC/MCC</t>
  </si>
  <si>
    <t xml:space="preserve">	ESOPHAGITIS, GASTROENT &amp; MISC DIGEST DISORDERS W MCC</t>
  </si>
  <si>
    <t xml:space="preserve">	ESOPHAGITIS, GASTROENT &amp; MISC DIGEST DISORDERS W/O MCC</t>
  </si>
  <si>
    <t xml:space="preserve">	OTHER DIGESTIVE SYSTEM DIAGNOSES W MCC</t>
  </si>
  <si>
    <t xml:space="preserve">	OTHER DIGESTIVE SYSTEM DIAGNOSES W CC</t>
  </si>
  <si>
    <t xml:space="preserve">	OTHER DIGESTIVE SYSTEM DIAGNOSES W/O CC/MCC</t>
  </si>
  <si>
    <t xml:space="preserve">	CIRRHOSIS &amp; ALCOHOLIC HEPATITIS W MCC</t>
  </si>
  <si>
    <t xml:space="preserve">	CIRRHOSIS &amp; ALCOHOLIC HEPATITIS W CC</t>
  </si>
  <si>
    <t xml:space="preserve">	CIRRHOSIS &amp; ALCOHOLIC HEPATITIS W/O CC/MCC</t>
  </si>
  <si>
    <t xml:space="preserve">	DISORDERS OF PANCREAS EXCEPT MALIGNANCY W MCC</t>
  </si>
  <si>
    <t xml:space="preserve">	DISORDERS OF PANCREAS EXCEPT MALIGNANCY W CC</t>
  </si>
  <si>
    <t xml:space="preserve">	DISORDERS OF PANCREAS EXCEPT MALIGNANCY W/O CC/MCC</t>
  </si>
  <si>
    <t xml:space="preserve">	DISORDERS OF LIVER EXCEPT MALIG,CIRR,ALC HEPA W MCC</t>
  </si>
  <si>
    <t xml:space="preserve">	DISORDERS OF LIVER EXCEPT MALIG,CIRR,ALC HEPA W CC</t>
  </si>
  <si>
    <t xml:space="preserve">	DISORDERS OF LIVER EXCEPT MALIG,CIRR,ALC HEPA W/O CC/MCC</t>
  </si>
  <si>
    <t xml:space="preserve">	DISORDERS OF THE BILIARY TRACT W MCC</t>
  </si>
  <si>
    <t xml:space="preserve">	DISORDERS OF THE BILIARY TRACT W CC</t>
  </si>
  <si>
    <t xml:space="preserve">	DISORDERS OF THE BILIARY TRACT W/O CC/MCC</t>
  </si>
  <si>
    <t xml:space="preserve">	POSTOPERATIVE &amp; POST-TRAUMATIC INFECTIONS W MCC</t>
  </si>
  <si>
    <t xml:space="preserve">	POSTOPERATIVE &amp; POST-TRAUMATIC INFECTIONS W/O MCC</t>
  </si>
  <si>
    <t xml:space="preserve">	FEVER</t>
  </si>
  <si>
    <t xml:space="preserve">	VIRAL ILLNESS W MCC</t>
  </si>
  <si>
    <t xml:space="preserve">	VIRAL ILLNESS W/O MCC</t>
  </si>
  <si>
    <t xml:space="preserve">	OTHER INFECTIOUS &amp; PARASITIC DISEASES DIAGNOSES W MCC</t>
  </si>
  <si>
    <t xml:space="preserve">	OTHER INFECTIOUS &amp; PARASITIC DISEASES DIAGNOSES W CC</t>
  </si>
  <si>
    <t xml:space="preserve">	OTHER INFECTIOUS &amp; PARASITIC DISEASES DIAGNOSES W/O CC/MCC</t>
  </si>
  <si>
    <t xml:space="preserve">	SEPTICEMIA OR SEVERE SEPSIS W MV &gt;96 HOURS</t>
  </si>
  <si>
    <t xml:space="preserve">	SEPTICEMIA OR SEVERE SEPSIS W/O MV &gt;96 HOURS W MCC</t>
  </si>
  <si>
    <t xml:space="preserve">	SEPTICEMIA OR SEVERE SEPSIS W/O MV &gt;96 HOURS W/O MCC</t>
  </si>
  <si>
    <t xml:space="preserve">	HIV W MAJOR RELATED CONDITION W MCC</t>
  </si>
  <si>
    <t xml:space="preserve">	HIV W MAJOR RELATED CONDITION W CC</t>
  </si>
  <si>
    <t xml:space="preserve">	HIV W MAJOR RELATED CONDITION W/O CC/MCC</t>
  </si>
  <si>
    <t xml:space="preserve">	HIV W OR W/O OTHER RELATED CONDITION</t>
  </si>
  <si>
    <t xml:space="preserve">	RENAL FAILURE W MCC</t>
  </si>
  <si>
    <t xml:space="preserve">	RENAL FAILURE W CC</t>
  </si>
  <si>
    <t xml:space="preserve">	RENAL FAILURE W/O CC/MCC</t>
  </si>
  <si>
    <t xml:space="preserve">	ADMIT FOR RENAL DIALYSIS</t>
  </si>
  <si>
    <t xml:space="preserve">	KIDNEY &amp; URINARY TRACT INFECTIONS W MCC</t>
  </si>
  <si>
    <t xml:space="preserve">	KIDNEY &amp; URINARY TRACT INFECTIONS W/O MCC</t>
  </si>
  <si>
    <t xml:space="preserve">	KIDNEY &amp; URINARY TRACT SIGNS &amp; SYMPTOMS W MCC</t>
  </si>
  <si>
    <t xml:space="preserve">	KIDNEY &amp; URINARY TRACT SIGNS &amp; SYMPTOMS W/O MCC</t>
  </si>
  <si>
    <t xml:space="preserve">	OTHER KIDNEY &amp; URINARY TRACT DIAGNOSES W MCC</t>
  </si>
  <si>
    <t xml:space="preserve">	OTHER KIDNEY &amp; URINARY TRACT DIAGNOSES W CC</t>
  </si>
  <si>
    <t xml:space="preserve">	OTHER KIDNEY &amp; URINARY TRACT DIAGNOSES W/O CC/MCC</t>
  </si>
  <si>
    <t xml:space="preserve">	NON-MALIGNANT BREAST DISORDERS W CC/MCC</t>
  </si>
  <si>
    <t xml:space="preserve">	NON-MALIGNANT BREAST DISORDERS W/O CC/MCC</t>
  </si>
  <si>
    <t xml:space="preserve">	ALLERGIC REACTIONS W MCC</t>
  </si>
  <si>
    <t xml:space="preserve">	ALLERGIC REACTIONS W/O MCC</t>
  </si>
  <si>
    <t xml:space="preserve">	COMPLICATIONS OF TREATMENT W MCC</t>
  </si>
  <si>
    <t xml:space="preserve">	COMPLICATIONS OF TREATMENT W CC</t>
  </si>
  <si>
    <t xml:space="preserve">	COMPLICATIONS OF TREATMENT W/O CC/MCC</t>
  </si>
  <si>
    <t xml:space="preserve">	OTHER INJURY, POISONING &amp; TOXIC EFFECT DIAG W MCC</t>
  </si>
  <si>
    <t xml:space="preserve">	OTHER INJURY, POISONING &amp; TOXIC EFFECT DIAG W/O MCC</t>
  </si>
  <si>
    <t xml:space="preserve">	SIGNS &amp; SYMPTOMS W MCC</t>
  </si>
  <si>
    <t xml:space="preserve">	SIGNS &amp; SYMPTOMS W/O MCC</t>
  </si>
  <si>
    <t xml:space="preserve">	AFTERCARE W CC/MCC</t>
  </si>
  <si>
    <t xml:space="preserve">	AFTERCARE W/O CC/MCC</t>
  </si>
  <si>
    <t xml:space="preserve">	OTHER FACTORS INFLUENCING HEALTH STATUS</t>
  </si>
  <si>
    <t xml:space="preserve">	ACUTE ADJUSTMENT REACTION &amp; PSYCHOSOCIAL DYSFUNCTION</t>
  </si>
  <si>
    <t xml:space="preserve">	DEPRESSIVE NEUROSES</t>
  </si>
  <si>
    <t xml:space="preserve">	NEUROSES EXCEPT DEPRESSIVE</t>
  </si>
  <si>
    <t xml:space="preserve">	DISORDERS OF PERSONALITY &amp; IMPULSE CONTROL</t>
  </si>
  <si>
    <t xml:space="preserve">	ORGANIC DISTURBANCES &amp; INTELLECTUAL DISABILITY</t>
  </si>
  <si>
    <t xml:space="preserve">	PSYCHOSES</t>
  </si>
  <si>
    <t xml:space="preserve">	BEHAVIORAL &amp; DEVELOPMENTAL DISORDERS</t>
  </si>
  <si>
    <t xml:space="preserve">	OTHER MENTAL DISORDER DIAGNOSES</t>
  </si>
  <si>
    <t xml:space="preserve">	PULMONARY EMBOLISM W MCC</t>
  </si>
  <si>
    <t xml:space="preserve">	PULMONARY EMBOLISM W/O MCC</t>
  </si>
  <si>
    <t xml:space="preserve">	RESPIRATORY INFECTIONS &amp; INFLAMMATIONS W MCC</t>
  </si>
  <si>
    <t xml:space="preserve">	RESPIRATORY INFECTIONS &amp; INFLAMMATIONS W CC</t>
  </si>
  <si>
    <t xml:space="preserve">	RESPIRATORY INFECTIONS &amp; INFLAMMATIONS W/O CC/MCC</t>
  </si>
  <si>
    <t xml:space="preserve">	PLEURAL EFFUSION W MCC</t>
  </si>
  <si>
    <t xml:space="preserve">	PLEURAL EFFUSION W CC</t>
  </si>
  <si>
    <t xml:space="preserve">	PLEURAL EFFUSION W/O CC/MCC</t>
  </si>
  <si>
    <t xml:space="preserve">	PULMONARY EDEMA &amp; RESPIRATORY FAILURE</t>
  </si>
  <si>
    <t xml:space="preserve">	CHRONIC OBSTRUCTIVE PULMONARY DISEASE W MCC</t>
  </si>
  <si>
    <t xml:space="preserve">	CHRONIC OBSTRUCTIVE PULMONARY DISEASE W CC</t>
  </si>
  <si>
    <t xml:space="preserve">	CHRONIC OBSTRUCTIVE PULMONARY DISEASE W/O CC/MCC</t>
  </si>
  <si>
    <t xml:space="preserve">	SIMPLE PNEUMONIA &amp; PLEURISY W MCC</t>
  </si>
  <si>
    <t xml:space="preserve">	SIMPLE PNEUMONIA &amp; PLEURISY W CC</t>
  </si>
  <si>
    <t xml:space="preserve">	SIMPLE PNEUMONIA &amp; PLEURISY W/O CC/MCC</t>
  </si>
  <si>
    <t xml:space="preserve">	INTERSTITIAL LUNG DISEASE W MCC</t>
  </si>
  <si>
    <t xml:space="preserve">	INTERSTITIAL LUNG DISEASE W CC</t>
  </si>
  <si>
    <t xml:space="preserve">	INTERSTITIAL LUNG DISEASE W/O CC/MCC</t>
  </si>
  <si>
    <t xml:space="preserve">	PNEUMOTHORAX W MCC</t>
  </si>
  <si>
    <t xml:space="preserve">	PNEUMOTHORAX W CC</t>
  </si>
  <si>
    <t xml:space="preserve">	PNEUMOTHORAX W/O CC/MCC</t>
  </si>
  <si>
    <t xml:space="preserve">	BRONCHITIS &amp; ASTHMA W CC/MCC</t>
  </si>
  <si>
    <t xml:space="preserve">	BRONCHITIS &amp; ASTHMA W/O CC/MCC</t>
  </si>
  <si>
    <t xml:space="preserve">	RESPIRATORY SIGNS &amp; SYMPTOMS</t>
  </si>
  <si>
    <t xml:space="preserve">	OTHER RESPIRATORY SYSTEM DIAGNOSES W MCC</t>
  </si>
  <si>
    <t xml:space="preserve">	OTHER RESPIRATORY SYSTEM DIAGNOSES W/O MCC</t>
  </si>
  <si>
    <t xml:space="preserve">	RESPIRATORY SYSTEM DIAGNOSIS W VENTILATOR SUPPORT &gt;96 HOURS</t>
  </si>
  <si>
    <t xml:space="preserve">	RESPIRATORY SYSTEM DIAGNOSIS W VENTILATOR SUPPORT &lt;=96 HOURS</t>
  </si>
  <si>
    <t xml:space="preserve">	CONNECTIVE TISSUE DISORDERS W MCC</t>
  </si>
  <si>
    <t xml:space="preserve">	CONNECTIVE TISSUE DISORDERS W CC</t>
  </si>
  <si>
    <t xml:space="preserve">	CONNECTIVE TISSUE DISORDERS W/O CC/MCC</t>
  </si>
  <si>
    <t xml:space="preserve">	SEPTIC ARTHRITIS W MCC</t>
  </si>
  <si>
    <t xml:space="preserve">	SEPTIC ARTHRITIS W CC</t>
  </si>
  <si>
    <t xml:space="preserve">	SEPTIC ARTHRITIS W/O CC/MCC</t>
  </si>
  <si>
    <t xml:space="preserve">	BONE DISEASES &amp; ARTHROPATHIES W MCC</t>
  </si>
  <si>
    <t xml:space="preserve">	BONE DISEASES &amp; ARTHROPATHIES W/O MCC</t>
  </si>
  <si>
    <t xml:space="preserve">	SIGNS &amp; SYMPTOMS OF MUSCULOSKELETAL SYSTEM &amp; CONN TISSUE W MCC</t>
  </si>
  <si>
    <t xml:space="preserve">	SIGNS &amp; SYMPTOMS OF MUSCULOSKELETAL SYSTEM &amp; CONN TISSUE W/O MCC</t>
  </si>
  <si>
    <t xml:space="preserve">	ALCOHOL/DRUG ABUSE OR DEPENDENCE, LEFT AMA</t>
  </si>
  <si>
    <t xml:space="preserve">	ALCOHOL/DRUG ABUSE OR DEPENDENCE W REHABILITATION THERAPY</t>
  </si>
  <si>
    <t xml:space="preserve">	ALCOHOL/DRUG ABUSE OR DEPENDENCE W/O REHABILITATION THERAPY W MCC</t>
  </si>
  <si>
    <t xml:space="preserve">	ALCOHOL/DRUG ABUSE OR DEPENDENCE W/O REHABILITATION THERAPY W/O MCC</t>
  </si>
  <si>
    <t xml:space="preserve">	POISONING &amp; TOXIC EFFECTS OF DRUGS W MCC</t>
  </si>
  <si>
    <t xml:space="preserve">	POISONING &amp; TOXIC EFFECTS OF DRUGS W/O MCC</t>
  </si>
  <si>
    <t xml:space="preserve">	PERITONEAL ADHESIOLYSIS W MCC</t>
  </si>
  <si>
    <t xml:space="preserve">	PERITONEAL ADHESIOLYSIS W CC</t>
  </si>
  <si>
    <t xml:space="preserve">	PERITONEAL ADHESIOLYSIS W/O CC/MCC</t>
  </si>
  <si>
    <t xml:space="preserve">	APPENDECTOMY W COMPLICATED PRINCIPAL DIAG W MCC</t>
  </si>
  <si>
    <t xml:space="preserve">	APPENDECTOMY W COMPLICATED PRINCIPAL DIAG W CC</t>
  </si>
  <si>
    <t xml:space="preserve">	APPENDECTOMY W COMPLICATED PRINCIPAL DIAG W/O CC/MCC</t>
  </si>
  <si>
    <t xml:space="preserve">	APPENDECTOMY W/O COMPLICATED PRINCIPAL DIAG W MCC</t>
  </si>
  <si>
    <t xml:space="preserve">	APPENDECTOMY W/O COMPLICATED PRINCIPAL DIAG W CC</t>
  </si>
  <si>
    <t xml:space="preserve">	APPENDECTOMY W/O COMPLICATED PRINCIPAL DIAG W/O CC/MCC</t>
  </si>
  <si>
    <t xml:space="preserve">	O.R. PROCEDURES FOR OBESITY W MCC</t>
  </si>
  <si>
    <t xml:space="preserve">	O.R. PROCEDURES FOR OBESITY W CC</t>
  </si>
  <si>
    <t xml:space="preserve">	O.R. PROCEDURES FOR OBESITY W/O CC/MCC</t>
  </si>
  <si>
    <t xml:space="preserve">	MASTECTOMY FOR MALIGNANCY W CC/MCC</t>
  </si>
  <si>
    <t xml:space="preserve">	MASTECTOMY FOR MALIGNANCY W/O CC/MCC</t>
  </si>
  <si>
    <t xml:space="preserve">	BREAST BIOPSY, LOCAL EXCISION &amp; OTHER BREAST PROCEDURES W CC/MCC</t>
  </si>
  <si>
    <t xml:space="preserve">	BREAST BIOPSY, LOCAL EXCISION &amp; OTHER BREAST PROCEDURES W/O CC/MCC</t>
  </si>
  <si>
    <t xml:space="preserve">	CHOLECYSTECTOMY W C.D.E. W MCC</t>
  </si>
  <si>
    <t xml:space="preserve">	CHOLECYSTECTOMY W C.D.E. W CC</t>
  </si>
  <si>
    <t xml:space="preserve">	CHOLECYSTECTOMY W C.D.E. W/O CC/MCC</t>
  </si>
  <si>
    <t xml:space="preserve">	CHOLECYSTECTOMY EXCEPT BY LAPAROSCOPE W/O C.D.E. W MCC</t>
  </si>
  <si>
    <t xml:space="preserve">	CHOLECYSTECTOMY EXCEPT BY LAPAROSCOPE W/O C.D.E. W CC</t>
  </si>
  <si>
    <t xml:space="preserve">	CHOLECYSTECTOMY EXCEPT BY LAPAROSCOPE W/O C.D.E. W/O CC/MCC</t>
  </si>
  <si>
    <t xml:space="preserve">	LAPAROSCOPIC CHOLECYSTECTOMY W/O C.D.E. W MCC</t>
  </si>
  <si>
    <t xml:space="preserve">	LAPAROSCOPIC CHOLECYSTECTOMY W/O C.D.E. W CC</t>
  </si>
  <si>
    <t xml:space="preserve">	LAPAROSCOPIC CHOLECYSTECTOMY W/O C.D.E. W/O CC/MCC</t>
  </si>
  <si>
    <t xml:space="preserve">	MAJOR SMALL &amp; LARGE BOWEL PROCEDURES W MCC</t>
  </si>
  <si>
    <t xml:space="preserve">	MAJOR SMALL &amp; LARGE BOWEL PROCEDURES W CC</t>
  </si>
  <si>
    <t xml:space="preserve">	MAJOR SMALL &amp; LARGE BOWEL PROCEDURES W/O CC/MCC</t>
  </si>
  <si>
    <t xml:space="preserve">	RECTAL RESECTION W MCC</t>
  </si>
  <si>
    <t xml:space="preserve">	RECTAL RESECTION W CC</t>
  </si>
  <si>
    <t xml:space="preserve">	RECTAL RESECTION W/O CC/MCC</t>
  </si>
  <si>
    <t xml:space="preserve">	MINOR SMALL &amp; LARGE BOWEL PROCEDURES W MCC</t>
  </si>
  <si>
    <t xml:space="preserve">	MINOR SMALL &amp; LARGE BOWEL PROCEDURES W CC</t>
  </si>
  <si>
    <t xml:space="preserve">	MINOR SMALL &amp; LARGE BOWEL PROCEDURES W/O CC/MCC</t>
  </si>
  <si>
    <t xml:space="preserve">	ANAL &amp; STOMAL PROCEDURES W MCC</t>
  </si>
  <si>
    <t xml:space="preserve">	ANAL &amp; STOMAL PROCEDURES W CC</t>
  </si>
  <si>
    <t xml:space="preserve">	ANAL &amp; STOMAL PROCEDURES W/O CC/MCC</t>
  </si>
  <si>
    <t xml:space="preserve">	AMPUTAT OF LOWER LIMB FOR ENDOCRINE,NUTRIT,&amp; METABOL DIS W MCC</t>
  </si>
  <si>
    <t xml:space="preserve">	AMPUTAT OF LOWER LIMB FOR ENDOCRINE,NUTRIT,&amp; METABOL DIS W CC</t>
  </si>
  <si>
    <t xml:space="preserve">	AMPUTAT OF LOWER LIMB FOR ENDOCRINE,NUTRIT,&amp; METABOL DIS W/O CC/MCC</t>
  </si>
  <si>
    <t xml:space="preserve">	SKIN GRAFTS &amp; WOUND DEBRID FOR ENDOC, NUTRIT &amp; METAB DIS W MCC</t>
  </si>
  <si>
    <t xml:space="preserve">	SKIN GRAFTS &amp; WOUND DEBRID FOR ENDOC, NUTRIT &amp; METAB DIS W CC</t>
  </si>
  <si>
    <t xml:space="preserve">	SKIN GRAFTS &amp; WOUND DEBRID FOR ENDOC, NUTRIT &amp; METAB DIS W/O CC/MCC</t>
  </si>
  <si>
    <t xml:space="preserve">	OTHER ENDOCRINE, NUTRIT &amp; METAB O.R. PROC W MCC</t>
  </si>
  <si>
    <t xml:space="preserve">	OTHER ENDOCRINE, NUTRIT &amp; METAB O.R. PROC W CC</t>
  </si>
  <si>
    <t xml:space="preserve">	OTHER ENDOCRINE, NUTRIT &amp; METAB O.R. PROC W/O CC/MCC</t>
  </si>
  <si>
    <t xml:space="preserve">	PANCREAS, LIVER &amp; SHUNT PROCEDURES W MCC</t>
  </si>
  <si>
    <t xml:space="preserve">	PANCREAS, LIVER &amp; SHUNT PROCEDURES W CC</t>
  </si>
  <si>
    <t xml:space="preserve">	PANCREAS, LIVER &amp; SHUNT PROCEDURES W/O CC/MCC</t>
  </si>
  <si>
    <t xml:space="preserve">	BILIARY TRACT PROC EXCEPT ONLY CHOLECYST W OR W/O C.D.E. W MCC</t>
  </si>
  <si>
    <t xml:space="preserve">	BILIARY TRACT PROC EXCEPT ONLY CHOLECYST W OR W/O C.D.E. W CC</t>
  </si>
  <si>
    <t xml:space="preserve">	BILIARY TRACT PROC EXCEPT ONLY CHOLECYST W OR W/O C.D.E. W/O CC/MCC</t>
  </si>
  <si>
    <t xml:space="preserve">	HEPATOBILIARY DIAGNOSTIC PROCEDURES W MCC</t>
  </si>
  <si>
    <t xml:space="preserve">	HEPATOBILIARY DIAGNOSTIC PROCEDURES W CC</t>
  </si>
  <si>
    <t xml:space="preserve">	HEPATOBILIARY DIAGNOSTIC PROCEDURES W/O CC/MCC</t>
  </si>
  <si>
    <t xml:space="preserve">	OTHER HEPATOBILIARY OR PANCREAS O.R. PROCEDURES W MCC</t>
  </si>
  <si>
    <t xml:space="preserve">	OTHER HEPATOBILIARY OR PANCREAS O.R. PROCEDURES W CC</t>
  </si>
  <si>
    <t xml:space="preserve">	OTHER HEPATOBILIARY OR PANCREAS O.R. PROCEDURES W/O CC/MCC</t>
  </si>
  <si>
    <t xml:space="preserve">	INGUINAL &amp; FEMORAL HERNIA PROCEDURES W MCC</t>
  </si>
  <si>
    <t xml:space="preserve">	INGUINAL &amp; FEMORAL HERNIA PROCEDURES W CC</t>
  </si>
  <si>
    <t xml:space="preserve">	INGUINAL &amp; FEMORAL HERNIA PROCEDURES W/O CC/MCC</t>
  </si>
  <si>
    <t xml:space="preserve">	HERNIA PROCEDURES EXCEPT INGUINAL &amp; FEMORAL W MCC</t>
  </si>
  <si>
    <t xml:space="preserve">	HERNIA PROCEDURES EXCEPT INGUINAL &amp; FEMORAL W CC</t>
  </si>
  <si>
    <t xml:space="preserve">	HERNIA PROCEDURES EXCEPT INGUINAL &amp; FEMORAL W/O CC/MCC</t>
  </si>
  <si>
    <t xml:space="preserve">	OTHER O.R. PROC OF THE BLOOD &amp; BLOOD FORMING ORGANS W MCC</t>
  </si>
  <si>
    <t xml:space="preserve">	OTHER O.R. PROC OF THE BLOOD &amp; BLOOD FORMING ORGANS W CC</t>
  </si>
  <si>
    <t xml:space="preserve">	OTHER O.R. PROC OF THE BLOOD &amp; BLOOD FORMING ORGANS W/O CC/MCC</t>
  </si>
  <si>
    <t xml:space="preserve">	LYMPHOMA &amp; LEUKEMIA W MAJOR O.R. PROCEDURE W MCC</t>
  </si>
  <si>
    <t xml:space="preserve">	LYMPHOMA &amp; LEUKEMIA W MAJOR O.R. PROCEDURE W CC</t>
  </si>
  <si>
    <t xml:space="preserve">	LYMPHOMA &amp; LEUKEMIA W MAJOR O.R. PROCEDURE W/O CC/MCC</t>
  </si>
  <si>
    <t xml:space="preserve">	LYMPHOMA &amp; NON-ACUTE LEUKEMIA W OTHER PROC W MCC</t>
  </si>
  <si>
    <t xml:space="preserve">	LYMPHOMA &amp; NON-ACUTE LEUKEMIA W OTHER PROC W CC</t>
  </si>
  <si>
    <t xml:space="preserve">	LYMPHOMA &amp; NON-ACUTE LEUKEMIA W OTHER PROC W/O CC/MCC</t>
  </si>
  <si>
    <t xml:space="preserve">	MYELOPROLIF DISORD OR POORLY DIFF NEOPL W MAJ O.R. PROC W MCC</t>
  </si>
  <si>
    <t xml:space="preserve">	MYELOPROLIF DISORD OR POORLY DIFF NEOPL W MAJ O.R. PROC W CC</t>
  </si>
  <si>
    <t xml:space="preserve">	MYELOPROLIF DISORD OR POORLY DIFF NEOPL W MAJ O.R. PROC W/O CC/MCC</t>
  </si>
  <si>
    <t xml:space="preserve">	MYELOPROLIFERATIVE DISORDERS OR POORLY DIFFERENTIATED NEOPLASMS W OTHER  PROCEDURE W CC/MCC</t>
  </si>
  <si>
    <t xml:space="preserve">	MYELOPROLIFERATIVE DISORDERS OR POORLY DIFFERENTIATED NEOPLASMS W OTHER  PROCEDURE W/O CC/MCC</t>
  </si>
  <si>
    <t xml:space="preserve">	INFECTIOUS &amp; PARASITIC DISEASES W O.R. PROCEDURE W MCC</t>
  </si>
  <si>
    <t xml:space="preserve">	INFECTIOUS &amp; PARASITIC DISEASES W O.R. PROCEDURE W CC</t>
  </si>
  <si>
    <t xml:space="preserve">	INFECTIOUS &amp; PARASITIC DISEASES W O.R. PROCEDURE W/O CC/MCC</t>
  </si>
  <si>
    <t xml:space="preserve">	POSTOPERATIVE OR POST-TRAUMATIC INFECTIONS W O.R. PROC W MCC</t>
  </si>
  <si>
    <t xml:space="preserve">	POSTOPERATIVE OR POST-TRAUMATIC INFECTIONS W O.R. PROC W CC</t>
  </si>
  <si>
    <t xml:space="preserve">	POSTOPERATIVE OR POST-TRAUMATIC INFECTIONS W O.R. PROC W/O CC/MCC</t>
  </si>
  <si>
    <t xml:space="preserve">	O.R. PROCEDURE W PRINCIPAL DIAGNOSES OF MENTAL ILLNESS</t>
  </si>
  <si>
    <t xml:space="preserve">	O.R. PROC W DIAGNOSES OF OTHER CONTACT W HEALTH SERVICES W MCC</t>
  </si>
  <si>
    <t xml:space="preserve">	O.R. PROC W DIAGNOSES OF OTHER CONTACT W HEALTH SERVICES W CC</t>
  </si>
  <si>
    <t xml:space="preserve">	O.R. PROC W DIAGNOSES OF OTHER CONTACT W HEALTH SERVICES W/O CC/MCC</t>
  </si>
  <si>
    <t xml:space="preserve">	HIV W EXTENSIVE O.R. PROCEDURE W MCC</t>
  </si>
  <si>
    <t xml:space="preserve">	HIV W EXTENSIVE O.R. PROCEDURE W/O MCC</t>
  </si>
  <si>
    <t xml:space="preserve">	EXTENSIVE O.R. PROCEDURE UNRELATED TO PRINCIPAL DIAGNOSIS W MCC</t>
  </si>
  <si>
    <t xml:space="preserve">	EXTENSIVE O.R. PROCEDURE UNRELATED TO PRINCIPAL DIAGNOSIS W CC</t>
  </si>
  <si>
    <t xml:space="preserve">	EXTENSIVE O.R. PROCEDURE UNRELATED TO PRINCIPAL DIAGNOSIS W/O CC/MCC</t>
  </si>
  <si>
    <t xml:space="preserve">	NON-EXTENSIVE O.R. PROC UNRELATED TO PRINCIPAL DIAGNOSIS W MCC</t>
  </si>
  <si>
    <t xml:space="preserve">	NON-EXTENSIVE O.R. PROC UNRELATED TO PRINCIPAL DIAGNOSIS W CC</t>
  </si>
  <si>
    <t xml:space="preserve">	NON-EXTENSIVE O.R. PROC UNRELATED TO PRINCIPAL DIAGNOSIS W/O CC/MCC</t>
  </si>
  <si>
    <t xml:space="preserve">	OTHER DIGESTIVE SYSTEM O.R. PROCEDURES W MCC</t>
  </si>
  <si>
    <t xml:space="preserve">	OTHER DIGESTIVE SYSTEM O.R. PROCEDURES W CC</t>
  </si>
  <si>
    <t xml:space="preserve">	OTHER DIGESTIVE SYSTEM O.R. PROCEDURES W/O CC/MCC</t>
  </si>
  <si>
    <t xml:space="preserve">	SKIN DEBRIDEMENT W MCC</t>
  </si>
  <si>
    <t xml:space="preserve">	SKIN DEBRIDEMENT W CC</t>
  </si>
  <si>
    <t xml:space="preserve">	SKIN DEBRIDEMENT W/O CC/MCC</t>
  </si>
  <si>
    <t xml:space="preserve">	SKIN GRAFT FOR SKIN ULCER OR CELLULITIS W MCC</t>
  </si>
  <si>
    <t xml:space="preserve">	SKIN GRAFT FOR SKIN ULCER OR CELLULITIS W CC</t>
  </si>
  <si>
    <t xml:space="preserve">	SKIN GRAFT FOR SKIN ULCER OR CELLULITIS W/O CC/MCC</t>
  </si>
  <si>
    <t xml:space="preserve">	SKIN GRAFT EXC FOR SKIN ULCER OR CELLULITIS W MCC</t>
  </si>
  <si>
    <t xml:space="preserve">	SKIN GRAFT EXC FOR SKIN ULCER OR CELLULITIS W CC</t>
  </si>
  <si>
    <t xml:space="preserve">	SKIN GRAFT EXC FOR SKIN ULCER OR CELLULITIS W/O CC/MCC</t>
  </si>
  <si>
    <t xml:space="preserve">	OTHER SKIN, SUBCUT TISS &amp; BREAST PROC W MCC</t>
  </si>
  <si>
    <t xml:space="preserve">	OTHER SKIN, SUBCUT TISS &amp; BREAST PROC W CC</t>
  </si>
  <si>
    <t xml:space="preserve">	OTHER SKIN, SUBCUT TISS &amp; BREAST PROC W/O CC/MCC</t>
  </si>
  <si>
    <t xml:space="preserve">	SPLENECTOMY W MCC</t>
  </si>
  <si>
    <t xml:space="preserve">	SPLENECTOMY W CC</t>
  </si>
  <si>
    <t xml:space="preserve">	SPLENECTOMY W/O CC/MCC</t>
  </si>
  <si>
    <t xml:space="preserve">	ECMO OR TRACH W MV &gt;96 HRS OR PDX EXC FACE, MOUTH &amp; NECK W MAJ O.R.</t>
  </si>
  <si>
    <t xml:space="preserve">	TRACH W MV &gt;96 HRS OR PDX EXC FACE, MOUTH &amp; NECK W/O MAJ O.R.</t>
  </si>
  <si>
    <t xml:space="preserve">	LIVER TRANSPLANT W MCC OR INTESTINAL TRANSPLANT</t>
  </si>
  <si>
    <t xml:space="preserve">	LIVER TRANSPLANT W/O MCC</t>
  </si>
  <si>
    <t xml:space="preserve">	SIMULTANEOUS PANCREAS/KIDNEY TRANSPLANT</t>
  </si>
  <si>
    <t xml:space="preserve">	PANCREAS TRANSPLANT</t>
  </si>
  <si>
    <t xml:space="preserve">	ALLOGENEIC BONE MARROW TRANSPLANT</t>
  </si>
  <si>
    <t xml:space="preserve">	AUTOLOGOUS BONE MARROW TRANSPLANT W CC/MCC</t>
  </si>
  <si>
    <t xml:space="preserve">	AUTOLOGOUS BONE MARROW TRANSPLANT W/O CC/MCC</t>
  </si>
  <si>
    <t xml:space="preserve">	KIDNEY TRANSPLANT</t>
  </si>
  <si>
    <t xml:space="preserve">	WOUND DEBRIDEMENTS FOR INJURIES W MCC</t>
  </si>
  <si>
    <t xml:space="preserve">	WOUND DEBRIDEMENTS FOR INJURIES W CC</t>
  </si>
  <si>
    <t xml:space="preserve">	WOUND DEBRIDEMENTS FOR INJURIES W/O CC/MCC</t>
  </si>
  <si>
    <t xml:space="preserve">	SKIN GRAFTS FOR INJURIES W CC/MCC</t>
  </si>
  <si>
    <t xml:space="preserve">	SKIN GRAFTS FOR INJURIES W/O CC/MCC</t>
  </si>
  <si>
    <t xml:space="preserve">	HAND PROCEDURES FOR INJURIES</t>
  </si>
  <si>
    <t xml:space="preserve">	OTHER O.R. PROCEDURES FOR INJURIES W MCC</t>
  </si>
  <si>
    <t xml:space="preserve">	OTHER O.R. PROCEDURES FOR INJURIES W CC</t>
  </si>
  <si>
    <t xml:space="preserve">	OTHER O.R. PROCEDURES FOR INJURIES W/O CC/MCC</t>
  </si>
  <si>
    <t xml:space="preserve">	OTHER O.R. PROCEDURES FOR MULTIPLE SIGNIFICANT TRAUMA W MCC</t>
  </si>
  <si>
    <t xml:space="preserve">	OTHER O.R. PROCEDURES FOR MULTIPLE SIGNIFICANT TRAUMA W CC</t>
  </si>
  <si>
    <t xml:space="preserve">	OTHER O.R. PROCEDURES FOR MULTIPLE SIGNIFICANT TRAUMA W/O CC/MCC</t>
  </si>
  <si>
    <t xml:space="preserve">	STOMACH, ESOPHAGEAL &amp; DUODENAL PROC W MCC</t>
  </si>
  <si>
    <t xml:space="preserve">	STOMACH, ESOPHAGEAL &amp; DUODENAL PROC W CC</t>
  </si>
  <si>
    <t xml:space="preserve">	STOMACH, ESOPHAGEAL &amp; DUODENAL PROC W/O CC/MCC</t>
  </si>
  <si>
    <t xml:space="preserve">	UTERINE &amp; ADNEXA PROC FOR NON-MALIGNANCY W CC/MCC</t>
  </si>
  <si>
    <t xml:space="preserve">	UTERINE &amp; ADNEXA PROC FOR NON-MALIGNANCY W/O CC/MCC</t>
  </si>
  <si>
    <t xml:space="preserve">	D&amp;C, CONIZATION, LAPAROSCOPY &amp; TUBAL INTERRUPTION W CC/MCC</t>
  </si>
  <si>
    <t xml:space="preserve">	D&amp;C, CONIZATION, LAPAROSCOPY &amp; TUBAL INTERRUPTION W/O CC/MCC</t>
  </si>
  <si>
    <t xml:space="preserve">	VAGINA, CERVIX &amp; VULVA PROCEDURES W CC/MCC</t>
  </si>
  <si>
    <t xml:space="preserve">	VAGINA, CERVIX &amp; VULVA PROCEDURES W/O CC/MCC</t>
  </si>
  <si>
    <t xml:space="preserve">	FEMALE REPRODUCTIVE SYSTEM RECONSTRUCTIVE PROCEDURES</t>
  </si>
  <si>
    <t xml:space="preserve">	OTHER FEMALE REPRODUCTIVE SYSTEM O.R. PROCEDURES W CC/MCC</t>
  </si>
  <si>
    <t xml:space="preserve">	OTHER FEMALE REPRODUCTIVE SYSTEM O.R. PROCEDURES W/O CC/MCC</t>
  </si>
  <si>
    <t xml:space="preserve">	PELVIC EVISCERATION, RAD HYSTERECTOMY &amp; RAD VULVECTOMY W CC/MCC</t>
  </si>
  <si>
    <t xml:space="preserve">	PELVIC EVISCERATION, RAD HYSTERECTOMY &amp; RAD VULVECTOMY W/O CC/MCC</t>
  </si>
  <si>
    <t xml:space="preserve">	UTERINE &amp; ADNEXA PROC FOR OVARIAN OR ADNEXAL MALIGNANCY W MCC</t>
  </si>
  <si>
    <t xml:space="preserve">	UTERINE &amp; ADNEXA PROC FOR OVARIAN OR ADNEXAL MALIGNANCY W CC</t>
  </si>
  <si>
    <t xml:space="preserve">	UTERINE &amp; ADNEXA PROC FOR OVARIAN OR ADNEXAL MALIGNANCY W/O CC/MCC</t>
  </si>
  <si>
    <t xml:space="preserve">	UTERINE,ADNEXA PROC FOR NON-OVARIAN/ADNEXAL MALIG W MCC</t>
  </si>
  <si>
    <t xml:space="preserve">	UTERINE,ADNEXA PROC FOR NON-OVARIAN/ADNEXAL MALIG W CC</t>
  </si>
  <si>
    <t xml:space="preserve">	UTERINE,ADNEXA PROC FOR NON-OVARIAN/ADNEXAL MALIG W/O CC/MCC</t>
  </si>
  <si>
    <t xml:space="preserve">	INFECTIONS, FEMALE REPRODUCTIVE SYSTEM W MCC</t>
  </si>
  <si>
    <t xml:space="preserve">	INFECTIONS, FEMALE REPRODUCTIVE SYSTEM W CC</t>
  </si>
  <si>
    <t xml:space="preserve">	INFECTIONS, FEMALE REPRODUCTIVE SYSTEM W/O CC/MCC</t>
  </si>
  <si>
    <t xml:space="preserve">	MENSTRUAL &amp; OTHER FEMALE REPRODUCTIVE SYSTEM DISORDERS W CC/MCC</t>
  </si>
  <si>
    <t xml:space="preserve">	MENSTRUAL &amp; OTHER FEMALE REPRODUCTIVE SYSTEM DISORDERS W/O CC/MCC</t>
  </si>
  <si>
    <t xml:space="preserve">	PRINCIPAL DIAGNOSIS INVALID AS DISCHARGE DIAGNOSIS</t>
  </si>
  <si>
    <t xml:space="preserve">	UNGROUPABLE</t>
  </si>
  <si>
    <t xml:space="preserve">	NEONATES, DIED OR TRANSFERRED TO ANOTHER ACUTE CARE FACILITY</t>
  </si>
  <si>
    <t xml:space="preserve">	EXTREME IMMATURITY OR RESPIRATORY DISTRESS SYNDROME, NEONATE</t>
  </si>
  <si>
    <t xml:space="preserve">	PREMATURITY W MAJOR PROBLEMS</t>
  </si>
  <si>
    <t xml:space="preserve">	PREMATURITY W/O MAJOR PROBLEMS</t>
  </si>
  <si>
    <t xml:space="preserve">	FULL TERM NEONATE W MAJOR PROBLEMS</t>
  </si>
  <si>
    <t xml:space="preserve">	NEONATE W OTHER SIGNIFICANT PROBLEMS</t>
  </si>
  <si>
    <t xml:space="preserve">	NORMAL NEWBORN</t>
  </si>
  <si>
    <t xml:space="preserve">	DEGENERATIVE NERVOUS SYSTEM DISORDERS W MCC</t>
  </si>
  <si>
    <t xml:space="preserve">	DEGENERATIVE NERVOUS SYSTEM DISORDERS W/O MCC</t>
  </si>
  <si>
    <t xml:space="preserve">	MULTIPLE SCLEROSIS &amp; CEREBELLAR ATAXIA W MCC</t>
  </si>
  <si>
    <t xml:space="preserve">	MULTIPLE SCLEROSIS &amp; CEREBELLAR ATAXIA W CC</t>
  </si>
  <si>
    <t xml:space="preserve">	MULTIPLE SCLEROSIS &amp; CEREBELLAR ATAXIA W/O CC/MCC</t>
  </si>
  <si>
    <t xml:space="preserve">	VIRAL MENINGITIS W CC/MCC</t>
  </si>
  <si>
    <t xml:space="preserve">	VIRAL MENINGITIS W/O CC/MCC</t>
  </si>
  <si>
    <t xml:space="preserve">	BACTERIAL &amp; TUBERCULOUS INFECTIONS OF NERVOUS SYSTEM W MCC</t>
  </si>
  <si>
    <t xml:space="preserve">	BACTERIAL &amp; TUBERCULOUS INFECTIONS OF NERVOUS SYSTEM W CC</t>
  </si>
  <si>
    <t xml:space="preserve">	BACTERIAL &amp; TUBERCULOUS INFECTIONS OF NERVOUS SYSTEM W/O CC/MCC</t>
  </si>
  <si>
    <t xml:space="preserve">	NON-BACTERIAL INFECT OF NERVOUS SYS EXC VIRAL MENINGITIS W MCC</t>
  </si>
  <si>
    <t xml:space="preserve">	NON-BACTERIAL INFECT OF NERVOUS SYS EXC VIRAL MENINGITIS W CC</t>
  </si>
  <si>
    <t xml:space="preserve">	NON-BACTERIAL INFECT OF NERVOUS SYS EXC VIRAL MENINGITIS W/O CC/MCC</t>
  </si>
  <si>
    <t xml:space="preserve">	NONSPECIFIC CEREBROVASCULAR DISORDERS W MCC</t>
  </si>
  <si>
    <t xml:space="preserve">	NONSPECIFIC CEREBROVASCULAR DISORDERS W CC</t>
  </si>
  <si>
    <t xml:space="preserve">	NONSPECIFIC CEREBROVASCULAR DISORDERS W/O CC/MCC</t>
  </si>
  <si>
    <t xml:space="preserve">	CRANIAL &amp; PERIPHERAL NERVE DISORDERS W MCC</t>
  </si>
  <si>
    <t xml:space="preserve">	CRANIAL &amp; PERIPHERAL NERVE DISORDERS W/O MCC</t>
  </si>
  <si>
    <t xml:space="preserve">	HYPERTENSIVE ENCEPHALOPATHY W MCC</t>
  </si>
  <si>
    <t xml:space="preserve">	HYPERTENSIVE ENCEPHALOPATHY W CC</t>
  </si>
  <si>
    <t xml:space="preserve">	HYPERTENSIVE ENCEPHALOPATHY W/O CC/MCC</t>
  </si>
  <si>
    <t xml:space="preserve">	NONTRAUMATIC STUPOR &amp; COMA W MCC</t>
  </si>
  <si>
    <t xml:space="preserve">	NONTRAUMATIC STUPOR &amp; COMA W/O MCC</t>
  </si>
  <si>
    <t xml:space="preserve">	OTHER DISORDERS OF NERVOUS SYSTEM W MCC</t>
  </si>
  <si>
    <t xml:space="preserve">	OTHER DISORDERS OF NERVOUS SYSTEM W CC</t>
  </si>
  <si>
    <t xml:space="preserve">	OTHER DISORDERS OF NERVOUS SYSTEM W/O CC/MCC</t>
  </si>
  <si>
    <t xml:space="preserve">	HEADACHES W MCC</t>
  </si>
  <si>
    <t xml:space="preserve">	HEADACHES W/O MCC</t>
  </si>
  <si>
    <t xml:space="preserve">	SEIZURES W MCC</t>
  </si>
  <si>
    <t xml:space="preserve">	SEIZURES W/O MCC</t>
  </si>
  <si>
    <t xml:space="preserve">	ISCHEMIC STROKE, PRECEREBRAL OCCLUSION OR TRANSIENT ISCHEMIA W THROMBOLYTIC AGENT W MCC</t>
  </si>
  <si>
    <t xml:space="preserve">	ISCHEMIC STROKE, PRECEREBRAL OCCLUSION OR TRANSIENT ISCHEMIA W THROMBOLYTIC AGENT W CC</t>
  </si>
  <si>
    <t xml:space="preserve">	ISCHEMIC STROKE, PRECEREBRAL OCCLUSION OR TRANSIENT ISCHEMIA W THROMBOLYTIC AGENT W/O CC/MCC</t>
  </si>
  <si>
    <t xml:space="preserve">	INTRACRANIAL HEMORRHAGE OR CEREBRAL INFARCTION W MCC</t>
  </si>
  <si>
    <t xml:space="preserve">	INTRACRANIAL HEMORRHAGE OR CEREBRAL INFARCTION W CC OR TPA IN 24 HRS</t>
  </si>
  <si>
    <t xml:space="preserve">	INTRACRANIAL HEMORRHAGE OR CEREBRAL INFARCTION W/O CC/MCC</t>
  </si>
  <si>
    <t xml:space="preserve">	NONSPECIFIC CVA &amp; PRECEREBRAL OCCLUSION W/O INFARCT W MCC</t>
  </si>
  <si>
    <t xml:space="preserve">	NONSPECIFIC CVA &amp; PRECEREBRAL OCCLUSION W/O INFARCT W/O MCC</t>
  </si>
  <si>
    <t xml:space="preserve">	TRANSIENT ISCHEMIA W/O THROMBOLYTIC</t>
  </si>
  <si>
    <t xml:space="preserve">	INTRACRANIAL VASCULAR PROCEDURES W PDX HEMORRHAGE W MCC</t>
  </si>
  <si>
    <t xml:space="preserve">	INTRACRANIAL VASCULAR PROCEDURES W PDX HEMORRHAGE W CC</t>
  </si>
  <si>
    <t xml:space="preserve">	INTRACRANIAL VASCULAR PROCEDURES W PDX HEMORRHAGE W/O CC/MCC</t>
  </si>
  <si>
    <t xml:space="preserve">	CRANIOTOMY W MAJOR DEVICE IMPLANT OR ACUTE CNS PDX W MCC OR CHEMOTHERAPY IMPLANT OR EPILEPSY W NEUROSTIMULATOR</t>
  </si>
  <si>
    <t xml:space="preserve">	CRANIO W MAJOR DEV IMPL/ACUTE COMPLEX CNS PDX W/O MCC</t>
  </si>
  <si>
    <t xml:space="preserve">	CRANIOTOMY &amp; ENDOVASCULAR INTRACRANIAL PROCEDURES W MCC</t>
  </si>
  <si>
    <t xml:space="preserve">	CRANIOTOMY &amp; ENDOVASCULAR INTRACRANIAL PROCEDURES W CC</t>
  </si>
  <si>
    <t xml:space="preserve">	CRANIOTOMY &amp; ENDOVASCULAR INTRACRANIAL PROCEDURES W/O CC/MCC</t>
  </si>
  <si>
    <t xml:space="preserve">	VENTRICULAR SHUNT PROCEDURES W MCC</t>
  </si>
  <si>
    <t xml:space="preserve">	VENTRICULAR SHUNT PROCEDURES W CC</t>
  </si>
  <si>
    <t xml:space="preserve">	VENTRICULAR SHUNT PROCEDURES W/O CC/MCC</t>
  </si>
  <si>
    <t xml:space="preserve">	ADRENAL &amp; PITUITARY PROCEDURES W CC/MCC</t>
  </si>
  <si>
    <t xml:space="preserve">	ADRENAL &amp; PITUITARY PROCEDURES W/O CC/MCC</t>
  </si>
  <si>
    <t xml:space="preserve">	PERIPH/CRANIAL NERVE &amp; OTHER NERV SYST PROC W MCC</t>
  </si>
  <si>
    <t xml:space="preserve">	PERIPH/CRANIAL NERVE &amp; OTHER NERV SYST PROC W CC OR PERIPH NEUROSTIM</t>
  </si>
  <si>
    <t xml:space="preserve">	PERIPH/CRANIAL NERVE &amp; OTHER NERV SYST PROC W/O CC/MCC</t>
  </si>
  <si>
    <t xml:space="preserve">	CRANIOTOMY FOR MULTIPLE SIGNIFICANT TRAUMA</t>
  </si>
  <si>
    <t xml:space="preserve">	ABORTION W D&amp;C, ASPIRATION CURETTAGE OR HYSTEROTOMY</t>
  </si>
  <si>
    <t xml:space="preserve">	ABORTION W/O D&amp;C</t>
  </si>
  <si>
    <t xml:space="preserve">	ECTOPIC PREGNANCY</t>
  </si>
  <si>
    <t xml:space="preserve">	THREATENED ABORTION</t>
  </si>
  <si>
    <t xml:space="preserve">	FALSE LABOR</t>
  </si>
  <si>
    <t xml:space="preserve">	OTHER ANTEPARTUM DIAGNOSES W MEDICAL COMPLICATIONS</t>
  </si>
  <si>
    <t xml:space="preserve">	OTHER ANTEPARTUM DIAGNOSES W/O MEDICAL COMPLICATIONS</t>
  </si>
  <si>
    <t xml:space="preserve">	CESAREAN SECTION W CC/MCC</t>
  </si>
  <si>
    <t xml:space="preserve">	CESAREAN SECTION W/O CC/MCC</t>
  </si>
  <si>
    <t xml:space="preserve">	VAGINAL DELIVERY W STERILIZATION &amp;/OR D&amp;C</t>
  </si>
  <si>
    <t xml:space="preserve">	VAGINAL DELIVERY W O.R. PROC EXCEPT STERIL &amp;/OR D&amp;C</t>
  </si>
  <si>
    <t xml:space="preserve">	VAGINAL DELIVERY W COMPLICATING DIAGNOSES</t>
  </si>
  <si>
    <t xml:space="preserve">	VAGINAL DELIVERY W/O COMPLICATING DIAGNOSES</t>
  </si>
  <si>
    <t xml:space="preserve">	POSTPARTUM &amp; POST ABORTION DIAGNOSES W O.R. PROCEDURE</t>
  </si>
  <si>
    <t xml:space="preserve">	POSTPARTUM &amp; POST ABORTION DIAGNOSES W/O O.R. PROCEDURE</t>
  </si>
  <si>
    <t xml:space="preserve">	MAJOR HEMATOL/IMMUN DIAG EXC SICKLE CELL CRISIS &amp; COAGUL W MCC</t>
  </si>
  <si>
    <t xml:space="preserve">	MAJOR HEMATOL/IMMUN DIAG EXC SICKLE CELL CRISIS &amp; COAGUL W CC</t>
  </si>
  <si>
    <t xml:space="preserve">	MAJOR HEMATOL/IMMUN DIAG EXC SICKLE CELL CRISIS &amp; COAGUL W/O CC/MCC</t>
  </si>
  <si>
    <t xml:space="preserve">	RED BLOOD CELL DISORDERS W MCC</t>
  </si>
  <si>
    <t xml:space="preserve">	RED BLOOD CELL DISORDERS W/O MCC</t>
  </si>
  <si>
    <t xml:space="preserve">	COAGULATION DISORDERS</t>
  </si>
  <si>
    <t xml:space="preserve">	RETICULOENDOTHELIAL &amp; IMMUNITY DISORDERS W MCC</t>
  </si>
  <si>
    <t xml:space="preserve">	RETICULOENDOTHELIAL &amp; IMMUNITY DISORDERS W CC</t>
  </si>
  <si>
    <t xml:space="preserve">	RETICULOENDOTHELIAL &amp; IMMUNITY DISORDERS W/O CC/MCC</t>
  </si>
  <si>
    <t xml:space="preserve">	NERVOUS SYSTEM NEOPLASMS W MCC</t>
  </si>
  <si>
    <t xml:space="preserve">	NERVOUS SYSTEM NEOPLASMS W/O MCC</t>
  </si>
  <si>
    <t xml:space="preserve">	EAR, NOSE, MOUTH &amp; THROAT MALIGNANCY W MCC</t>
  </si>
  <si>
    <t xml:space="preserve">	EAR, NOSE, MOUTH &amp; THROAT MALIGNANCY W CC</t>
  </si>
  <si>
    <t xml:space="preserve">	EAR, NOSE, MOUTH &amp; THROAT MALIGNANCY W/O CC/MCC</t>
  </si>
  <si>
    <t xml:space="preserve">	RESPIRATORY NEOPLASMS W MCC</t>
  </si>
  <si>
    <t xml:space="preserve">	RESPIRATORY NEOPLASMS W CC</t>
  </si>
  <si>
    <t xml:space="preserve">	RESPIRATORY NEOPLASMS W/O CC/MCC</t>
  </si>
  <si>
    <t xml:space="preserve">	DIGESTIVE MALIGNANCY W MCC</t>
  </si>
  <si>
    <t xml:space="preserve">	DIGESTIVE MALIGNANCY W CC</t>
  </si>
  <si>
    <t xml:space="preserve">	DIGESTIVE MALIGNANCY W/O CC/MCC</t>
  </si>
  <si>
    <t xml:space="preserve">	MALIGNANCY OF HEPATOBILIARY SYSTEM OR PANCREAS W MCC</t>
  </si>
  <si>
    <t xml:space="preserve">	MALIGNANCY OF HEPATOBILIARY SYSTEM OR PANCREAS W CC</t>
  </si>
  <si>
    <t xml:space="preserve">	MALIGNANCY OF HEPATOBILIARY SYSTEM OR PANCREAS W/O CC/MCC</t>
  </si>
  <si>
    <t xml:space="preserve">	PATHOLOGICAL FRACTURES &amp; MUSCULOSKELET &amp; CONN TISS MALIG W MCC</t>
  </si>
  <si>
    <t xml:space="preserve">	PATHOLOGICAL FRACTURES &amp; MUSCULOSKELET &amp; CONN TISS MALIG W CC</t>
  </si>
  <si>
    <t xml:space="preserve">	PATHOLOGICAL FRACTURES &amp; MUSCULOSKELET &amp; CONN TISS MALIG W/O CC/MCC</t>
  </si>
  <si>
    <t xml:space="preserve">	MALIGNANT BREAST DISORDERS W MCC</t>
  </si>
  <si>
    <t xml:space="preserve">	MALIGNANT BREAST DISORDERS W CC</t>
  </si>
  <si>
    <t xml:space="preserve">	MALIGNANT BREAST DISORDERS W/O CC/MCC</t>
  </si>
  <si>
    <t xml:space="preserve">	KIDNEY &amp; URINARY TRACT NEOPLASMS W MCC</t>
  </si>
  <si>
    <t xml:space="preserve">	KIDNEY &amp; URINARY TRACT NEOPLASMS W CC</t>
  </si>
  <si>
    <t xml:space="preserve">	KIDNEY &amp; URINARY TRACT NEOPLASMS W/O CC/MCC</t>
  </si>
  <si>
    <t xml:space="preserve">	MALIGNANCY, MALE REPRODUCTIVE SYSTEM W MCC</t>
  </si>
  <si>
    <t xml:space="preserve">	MALIGNANCY, MALE REPRODUCTIVE SYSTEM W CC</t>
  </si>
  <si>
    <t xml:space="preserve">	MALIGNANCY, MALE REPRODUCTIVE SYSTEM W/O CC/MCC</t>
  </si>
  <si>
    <t xml:space="preserve">	MALIGNANCY, FEMALE REPRODUCTIVE SYSTEM W MCC</t>
  </si>
  <si>
    <t xml:space="preserve">	MALIGNANCY, FEMALE REPRODUCTIVE SYSTEM W CC</t>
  </si>
  <si>
    <t xml:space="preserve">	MALIGNANCY, FEMALE REPRODUCTIVE SYSTEM W/O CC/MCC</t>
  </si>
  <si>
    <t xml:space="preserve">	ACUTE LEUKEMIA W/O MAJOR O.R. PROCEDURE W MCC</t>
  </si>
  <si>
    <t xml:space="preserve">	ACUTE LEUKEMIA W/O MAJOR O.R. PROCEDURE W CC</t>
  </si>
  <si>
    <t xml:space="preserve">	ACUTE LEUKEMIA W/O MAJOR O.R. PROCEDURE W/O CC/MCC</t>
  </si>
  <si>
    <t xml:space="preserve">	CHEMO W ACUTE LEUKEMIA AS SDX OR W HIGH DOSE CHEMO AGENT W MCC</t>
  </si>
  <si>
    <t xml:space="preserve">	CHEMO W ACUTE LEUKEMIA AS SDX W CC OR HIGH DOSE CHEMO AGENT</t>
  </si>
  <si>
    <t xml:space="preserve">	CHEMO W ACUTE LEUKEMIA AS SDX W/O CC/MCC</t>
  </si>
  <si>
    <t xml:space="preserve">	LYMPHOMA &amp; NON-ACUTE LEUKEMIA W MCC</t>
  </si>
  <si>
    <t xml:space="preserve">	LYMPHOMA &amp; NON-ACUTE LEUKEMIA W CC</t>
  </si>
  <si>
    <t xml:space="preserve">	LYMPHOMA &amp; NON-ACUTE LEUKEMIA W/O CC/MCC</t>
  </si>
  <si>
    <t xml:space="preserve">	OTHER MYELOPROLIF DIS OR POORLY DIFF NEOPL DIAG W MCC</t>
  </si>
  <si>
    <t xml:space="preserve">	OTHER MYELOPROLIF DIS OR POORLY DIFF NEOPL DIAG W CC</t>
  </si>
  <si>
    <t xml:space="preserve">	OTHER MYELOPROLIF DIS OR POORLY DIFF NEOPL DIAG W/O CC/MCC</t>
  </si>
  <si>
    <t xml:space="preserve">	CHEMOTHERAPY W/O ACUTE LEUKEMIA AS SECONDARY DIAGNOSIS W MCC</t>
  </si>
  <si>
    <t xml:space="preserve">	CHEMOTHERAPY W/O ACUTE LEUKEMIA AS SECONDARY DIAGNOSIS W CC</t>
  </si>
  <si>
    <t xml:space="preserve">	CHEMOTHERAPY W/O ACUTE LEUKEMIA AS SECONDARY DIAGNOSIS W/O CC/MCC</t>
  </si>
  <si>
    <t xml:space="preserve">	RADIOTHERAPY</t>
  </si>
  <si>
    <t xml:space="preserve">	ACUTE MAJOR EYE INFECTIONS W CC/MCC</t>
  </si>
  <si>
    <t xml:space="preserve">	ACUTE MAJOR EYE INFECTIONS W/O CC/MCC</t>
  </si>
  <si>
    <t xml:space="preserve">	NEUROLOGICAL EYE DISORDERS</t>
  </si>
  <si>
    <t xml:space="preserve">	OTHER DISORDERS OF THE EYE W MCC</t>
  </si>
  <si>
    <t xml:space="preserve">	OTHER DISORDERS OF THE EYE W/O MCC</t>
  </si>
  <si>
    <t xml:space="preserve">	ORBITAL PROCEDURES W CC/MCC</t>
  </si>
  <si>
    <t xml:space="preserve">	ORBITAL PROCEDURES W/O CC/MCC</t>
  </si>
  <si>
    <t xml:space="preserve">	EXTRAOCULAR PROCEDURES EXCEPT ORBIT</t>
  </si>
  <si>
    <t xml:space="preserve">	INTRAOCULAR PROCEDURES W CC/MCC</t>
  </si>
  <si>
    <t xml:space="preserve">	INTRAOCULAR PROCEDURES W/O CC/MCC</t>
  </si>
  <si>
    <t xml:space="preserve">	FOOT PROCEDURES W MCC</t>
  </si>
  <si>
    <t xml:space="preserve">	FOOT PROCEDURES W CC</t>
  </si>
  <si>
    <t xml:space="preserve">	FOOT PROCEDURES W/O CC/MCC</t>
  </si>
  <si>
    <t xml:space="preserve">	BIOPSIES OF MUSCULOSKELETAL SYSTEM &amp; CONNECTIVE TISSUE W MCC</t>
  </si>
  <si>
    <t xml:space="preserve">	BIOPSIES OF MUSCULOSKELETAL SYSTEM &amp; CONNECTIVE TISSUE W CC</t>
  </si>
  <si>
    <t xml:space="preserve">	BIOPSIES OF MUSCULOSKELETAL SYSTEM &amp; CONNECTIVE TISSUE W/O CC/MCC</t>
  </si>
  <si>
    <t xml:space="preserve">	OSTEOMYELITIS W MCC</t>
  </si>
  <si>
    <t xml:space="preserve">	OSTEOMYELITIS W CC</t>
  </si>
  <si>
    <t xml:space="preserve">	OSTEOMYELITIS W/O CC/MCC</t>
  </si>
  <si>
    <t xml:space="preserve">	TENDONITIS, MYOSITIS &amp; BURSITIS W MCC</t>
  </si>
  <si>
    <t xml:space="preserve">	TENDONITIS, MYOSITIS &amp; BURSITIS W/O MCC</t>
  </si>
  <si>
    <t xml:space="preserve">	AFTERCARE, MUSCULOSKELETAL SYSTEM &amp; CONNECTIVE TISSUE W MCC</t>
  </si>
  <si>
    <t xml:space="preserve">	AFTERCARE, MUSCULOSKELETAL SYSTEM &amp; CONNECTIVE TISSUE W CC</t>
  </si>
  <si>
    <t xml:space="preserve">	AFTERCARE, MUSCULOSKELETAL SYSTEM &amp; CONNECTIVE TISSUE W/O CC/MCC</t>
  </si>
  <si>
    <t xml:space="preserve">	OTHER MUSCULOSKELETAL SYS &amp; CONNECTIVE TISSUE DIAGNOSES W MCC</t>
  </si>
  <si>
    <t xml:space="preserve">	OTHER MUSCULOSKELETAL SYS &amp; CONNECTIVE TISSUE DIAGNOSES W CC</t>
  </si>
  <si>
    <t xml:space="preserve">	OTHER MUSCULOSKELETAL SYS &amp; CONNECTIVE TISSUE DIAGNOSES W/O CC/MCC</t>
  </si>
  <si>
    <t xml:space="preserve">	MAJOR THUMB OR JOINT PROCEDURES</t>
  </si>
  <si>
    <t xml:space="preserve">	HAND OR WRIST PROC, EXCEPT MAJOR THUMB OR JOINT PROC W CC/MCC</t>
  </si>
  <si>
    <t xml:space="preserve">	HAND OR WRIST PROC, EXCEPT MAJOR THUMB OR JOINT PROC W/O CC/MCC</t>
  </si>
  <si>
    <t xml:space="preserve">	BILATERAL OR MULTIPLE MAJOR JOINT PROCS OF LOWER EXTREMITY W MCC</t>
  </si>
  <si>
    <t xml:space="preserve">	BILATERAL OR MULTIPLE MAJOR JOINT PROCS OF LOWER EXTREMITY W/O MCC</t>
  </si>
  <si>
    <t xml:space="preserve">	REVISION OF HIP OR KNEE REPLACEMENT W MCC</t>
  </si>
  <si>
    <t xml:space="preserve">	REVISION OF HIP OR KNEE REPLACEMENT W CC</t>
  </si>
  <si>
    <t xml:space="preserve">	REVISION OF HIP OR KNEE REPLACEMENT W/O CC/MCC</t>
  </si>
  <si>
    <t xml:space="preserve">	MAJOR HIP AND KNEE JOINT REPLACEMENT OR REATTACHMENT OF LOWER EXTREMITY W MCC OR TOTAL ANKLE REPLACEMENT</t>
  </si>
  <si>
    <t xml:space="preserve">	MAJOR HIP AND KNEE JOINT REPLACEMENT OR REATTACHMENT OF LOWER EXTREMITY W/O MCC</t>
  </si>
  <si>
    <t xml:space="preserve">	MAJOR JOINT/LIMB REATTACHMENT PROCEDURE OF UPPER EXTREMITIES</t>
  </si>
  <si>
    <t xml:space="preserve">	FRACTURES OF FEMUR W MCC</t>
  </si>
  <si>
    <t xml:space="preserve">	FRACTURES OF FEMUR W/O MCC</t>
  </si>
  <si>
    <t xml:space="preserve">	FRACTURES OF HIP &amp; PELVIS W MCC</t>
  </si>
  <si>
    <t xml:space="preserve">	FRACTURES OF HIP &amp; PELVIS W/O MCC</t>
  </si>
  <si>
    <t xml:space="preserve">	SPRAINS, STRAINS, &amp; DISLOCATIONS OF HIP, PELVIS &amp; THIGH W CC/MCC</t>
  </si>
  <si>
    <t xml:space="preserve">	SPRAINS, STRAINS, &amp; DISLOCATIONS OF HIP, PELVIS &amp; THIGH W/O CC/MCC</t>
  </si>
  <si>
    <t xml:space="preserve">	FX, SPRN, STRN &amp; DISL EXCEPT FEMUR, HIP, PELVIS &amp; THIGH W MCC</t>
  </si>
  <si>
    <t xml:space="preserve">	FX, SPRN, STRN &amp; DISL EXCEPT FEMUR, HIP, PELVIS &amp; THIGH W/O MCC</t>
  </si>
  <si>
    <t xml:space="preserve">	WND DEBRID &amp; SKN GRFT EXC HAND, FOR MUSCULO-CONN TISS DIS W MCC</t>
  </si>
  <si>
    <t xml:space="preserve">	WND DEBRID &amp; SKN GRFT EXC HAND, FOR MUSCULO-CONN TISS DIS W CC</t>
  </si>
  <si>
    <t xml:space="preserve">	WND DEBRID &amp; SKN GRFT EXC HAND, FOR MUSCULO-CONN TISS DIS W/O CC/MCC</t>
  </si>
  <si>
    <t xml:space="preserve">	AMPUTATION FOR MUSCULOSKELETAL SYS &amp; CONN TISSUE DIS W MCC</t>
  </si>
  <si>
    <t xml:space="preserve">	AMPUTATION FOR MUSCULOSKELETAL SYS &amp; CONN TISSUE DIS W CC</t>
  </si>
  <si>
    <t xml:space="preserve">	AMPUTATION FOR MUSCULOSKELETAL SYS &amp; CONN TISSUE DIS W/O CC/MCC</t>
  </si>
  <si>
    <t xml:space="preserve">	OTHER MUSCULOSKELET SYS &amp; CONN TISS O.R. PROC W MCC</t>
  </si>
  <si>
    <t xml:space="preserve">	OTHER MUSCULOSKELET SYS &amp; CONN TISS O.R. PROC W CC</t>
  </si>
  <si>
    <t xml:space="preserve">	OTHER MUSCULOSKELET SYS &amp; CONN TISS O.R. PROC W/O CC/MCC</t>
  </si>
  <si>
    <t xml:space="preserve">	KNEE PROCEDURES W PDX OF INFECTION W MCC</t>
  </si>
  <si>
    <t xml:space="preserve">	KNEE PROCEDURES W PDX OF INFECTION W CC</t>
  </si>
  <si>
    <t xml:space="preserve">	KNEE PROCEDURES W PDX OF INFECTION W/O CC/MCC</t>
  </si>
  <si>
    <t xml:space="preserve">	KNEE PROCEDURES W/O PDX OF INFECTION W CC/MCC</t>
  </si>
  <si>
    <t xml:space="preserve">	KNEE PROCEDURES W/O PDX OF INFECTION W/O CC/MCC</t>
  </si>
  <si>
    <t xml:space="preserve">	SOFT TISSUE PROCEDURES W MCC</t>
  </si>
  <si>
    <t xml:space="preserve">	SOFT TISSUE PROCEDURES W CC</t>
  </si>
  <si>
    <t xml:space="preserve">	SOFT TISSUE PROCEDURES W/O CC/MCC</t>
  </si>
  <si>
    <t xml:space="preserve">	MAJOR SHOULDER OR ELBOW JOINT PROCEDURES W CC/MCC</t>
  </si>
  <si>
    <t xml:space="preserve">	MAJOR SHOULDER OR ELBOW JOINT PROCEDURES W/O CC/MCC</t>
  </si>
  <si>
    <t xml:space="preserve">	ARTHROSCOPY</t>
  </si>
  <si>
    <t xml:space="preserve">	SHOULDER,ELBOW OR FOREARM PROC,EXC MAJOR JOINT PROC W MCC</t>
  </si>
  <si>
    <t xml:space="preserve">	SHOULDER,ELBOW OR FOREARM PROC,EXC MAJOR JOINT PROC W CC</t>
  </si>
  <si>
    <t xml:space="preserve">	SHOULDER,ELBOW OR FOREARM PROC,EXC MAJOR JOINT PROC W/O CC/MCC</t>
  </si>
  <si>
    <t xml:space="preserve">	HIP &amp; FEMUR PROCEDURES EXCEPT MAJOR JOINT W MCC</t>
  </si>
  <si>
    <t xml:space="preserve">	HIP &amp; FEMUR PROCEDURES EXCEPT MAJOR JOINT W CC</t>
  </si>
  <si>
    <t xml:space="preserve">	HIP &amp; FEMUR PROCEDURES EXCEPT MAJOR JOINT W/O CC/MCC</t>
  </si>
  <si>
    <t xml:space="preserve">	LOWER EXTREM &amp; HUMER PROC EXCEPT HIP,FOOT,FEMUR W MCC</t>
  </si>
  <si>
    <t xml:space="preserve">	LOWER EXTREM &amp; HUMER PROC EXCEPT HIP,FOOT,FEMUR W CC</t>
  </si>
  <si>
    <t xml:space="preserve">	LOWER EXTREM &amp; HUMER PROC EXCEPT HIP,FOOT,FEMUR W/O CC/MCC</t>
  </si>
  <si>
    <t xml:space="preserve">	LOCAL EXCISION &amp; REMOVAL INT FIX DEVICES EXC HIP &amp; FEMUR W MCC</t>
  </si>
  <si>
    <t xml:space="preserve">	LOCAL EXCISION &amp; REMOVAL INT FIX DEVICES EXC HIP &amp; FEMUR W CC</t>
  </si>
  <si>
    <t xml:space="preserve">	LOCAL EXCISION &amp; REMOVAL INT FIX DEVICES EXC HIP &amp; FEMUR W/O CC/MCC</t>
  </si>
  <si>
    <t xml:space="preserve">	LOCAL EXCISION &amp; REMOVAL INT FIX DEVICES OF HIP &amp; FEMUR W CC/MCC</t>
  </si>
  <si>
    <t xml:space="preserve">	LOCAL EXCISION &amp; REMOVAL INT FIX DEVICES OF HIP &amp; FEMUR W/O CC/MCC</t>
  </si>
  <si>
    <t xml:space="preserve">	LIMB REATTACHMENT, HIP &amp; FEMUR PROC FOR MULTIPLE SIGNIFICANT TRAUMA</t>
  </si>
  <si>
    <t xml:space="preserve">	MAJOR CHEST TRAUMA W MCC</t>
  </si>
  <si>
    <t xml:space="preserve">	MAJOR CHEST TRAUMA W CC</t>
  </si>
  <si>
    <t xml:space="preserve">	MAJOR CHEST TRAUMA W/O CC/MCC</t>
  </si>
  <si>
    <t xml:space="preserve">	TRAUMA TO THE SKIN, SUBCUT TISS &amp; BREAST W MCC</t>
  </si>
  <si>
    <t xml:space="preserve">	TRAUMA TO THE SKIN, SUBCUT TISS &amp; BREAST W/O MCC</t>
  </si>
  <si>
    <t xml:space="preserve">	TRAUMATIC INJURY W MCC</t>
  </si>
  <si>
    <t xml:space="preserve">	TRAUMATIC INJURY W/O MCC</t>
  </si>
  <si>
    <t xml:space="preserve">	OTHER MULTIPLE SIGNIFICANT TRAUMA W MCC</t>
  </si>
  <si>
    <t xml:space="preserve">	OTHER MULTIPLE SIGNIFICANT TRAUMA W CC</t>
  </si>
  <si>
    <t xml:space="preserve">	OTHER MULTIPLE SIGNIFICANT TRAUMA W/O CC/MCC</t>
  </si>
  <si>
    <t xml:space="preserve">	EXTENSIVE BURNS OR FULL THICKNESS BURNS W MV &gt;96 HRS W SKIN GRAFT</t>
  </si>
  <si>
    <t xml:space="preserve">	FULL THICKNESS BURN W SKIN GRAFT OR INHAL INJ W CC/MCC</t>
  </si>
  <si>
    <t xml:space="preserve">	FULL THICKNESS BURN W SKIN GRAFT OR INHAL INJ W/O CC/MCC</t>
  </si>
  <si>
    <t xml:space="preserve">	EXTENSIVE BURNS OR FULL THICKNESS BURNS W MV &gt;96 HRS W/O SKIN GRAFT</t>
  </si>
  <si>
    <t xml:space="preserve">	FULL THICKNESS BURN W/O SKIN GRFT OR INHAL INJ</t>
  </si>
  <si>
    <t xml:space="preserve">	NON-EXTENSIVE BURNS</t>
  </si>
  <si>
    <t xml:space="preserve">	TRAUMATIC STUPOR &amp; COMA, COMA &gt;1 HR W MCC</t>
  </si>
  <si>
    <t xml:space="preserve">	TRAUMATIC STUPOR &amp; COMA, COMA &gt;1 HR W CC</t>
  </si>
  <si>
    <t xml:space="preserve">	TRAUMATIC STUPOR &amp; COMA, COMA &gt;1 HR W/O CC/MCC</t>
  </si>
  <si>
    <t xml:space="preserve">	TRAUMATIC STUPOR &amp; COMA, COMA &lt;1 HR W MCC</t>
  </si>
  <si>
    <t xml:space="preserve">	TRAUMATIC STUPOR &amp; COMA, COMA &lt;1 HR W CC</t>
  </si>
  <si>
    <t xml:space="preserve">	TRAUMATIC STUPOR &amp; COMA, COMA &lt;1 HR W/O CC/MCC</t>
  </si>
  <si>
    <t xml:space="preserve">	CONCUSSION W MCC</t>
  </si>
  <si>
    <t xml:space="preserve">	CONCUSSION W CC</t>
  </si>
  <si>
    <t xml:space="preserve">	CONCUSSION W/O CC/MCC</t>
  </si>
  <si>
    <t xml:space="preserve">	REHABILITATION W CC/MCC</t>
  </si>
  <si>
    <t xml:space="preserve">	REHABILITATION W/O CC/MCC</t>
  </si>
  <si>
    <t xml:space="preserve">	COMBINED ANTERIOR/POSTERIOR SPINAL FUSION W MCC</t>
  </si>
  <si>
    <t xml:space="preserve">	COMBINED ANTERIOR/POSTERIOR SPINAL FUSION W CC</t>
  </si>
  <si>
    <t xml:space="preserve">	COMBINED ANTERIOR/POSTERIOR SPINAL FUSION W/O CC/MCC</t>
  </si>
  <si>
    <t xml:space="preserve">	SPINAL FUS EXC CERV W SPINAL CURV/MALIG/INFEC OR EXT FUS W MCC</t>
  </si>
  <si>
    <t xml:space="preserve">	SPINAL FUS EXC CERV W SPINAL CURV/MALIG/INFEC OR EXT FUS W CC</t>
  </si>
  <si>
    <t xml:space="preserve">	SPINAL FUS EXC CERV W SPINAL CURV/MALIG/INFEC OR EXT FUS W/O CC/MCC</t>
  </si>
  <si>
    <t xml:space="preserve">	SPINAL FUSION EXCEPT CERVICAL W MCC</t>
  </si>
  <si>
    <t xml:space="preserve">	SPINAL FUSION EXCEPT CERVICAL W/O MCC</t>
  </si>
  <si>
    <t xml:space="preserve">	CERVICAL SPINAL FUSION W MCC</t>
  </si>
  <si>
    <t xml:space="preserve">	CERVICAL SPINAL FUSION W CC</t>
  </si>
  <si>
    <t xml:space="preserve">	CERVICAL SPINAL FUSION W/O CC/MCC</t>
  </si>
  <si>
    <t xml:space="preserve">	SPINAL DISORDERS &amp; INJURIES W CC/MCC</t>
  </si>
  <si>
    <t xml:space="preserve">	SPINAL DISORDERS &amp; INJURIES W/O CC/MCC</t>
  </si>
  <si>
    <t xml:space="preserve">	MEDICAL BACK PROBLEMS W MCC</t>
  </si>
  <si>
    <t xml:space="preserve">	MEDICAL BACK PROBLEMS W/O MCC</t>
  </si>
  <si>
    <t xml:space="preserve">	SPINAL PROCEDURES W MCC</t>
  </si>
  <si>
    <t xml:space="preserve">	SPINAL PROCEDURES W CC OR SPINAL NEUROSTIMULATORS</t>
  </si>
  <si>
    <t xml:space="preserve">	SPINAL PROCEDURES W/O CC/MCC</t>
  </si>
  <si>
    <t xml:space="preserve">	BACK &amp; NECK PROC EXC SPINAL FUSION W MCC OR DISC DEVICE/NEUROSTIM</t>
  </si>
  <si>
    <t xml:space="preserve">	BACK &amp; NECK PROC EXC SPINAL FUSION W CC</t>
  </si>
  <si>
    <t xml:space="preserve">	BACK &amp; NECK PROC EXC SPINAL FUSION W/O CC/MCC</t>
  </si>
  <si>
    <t xml:space="preserve">	LUNG TRANSPLANT</t>
  </si>
  <si>
    <t xml:space="preserve">	MAJOR CHEST PROCEDURES W MCC</t>
  </si>
  <si>
    <t xml:space="preserve">	MAJOR CHEST PROCEDURES W CC</t>
  </si>
  <si>
    <t xml:space="preserve">	MAJOR CHEST PROCEDURES W/O CC/MCC</t>
  </si>
  <si>
    <t xml:space="preserve">	OTHER RESP SYSTEM O.R. PROCEDURES W MCC</t>
  </si>
  <si>
    <t xml:space="preserve">	OTHER RESP SYSTEM O.R. PROCEDURES W CC</t>
  </si>
  <si>
    <t xml:space="preserve">	OTHER RESP SYSTEM O.R. PROCEDURES W/O CC/MCC</t>
  </si>
  <si>
    <t xml:space="preserve">	PENIS PROCEDURES W CC/MCC</t>
  </si>
  <si>
    <t xml:space="preserve">	PENIS PROCEDURES W/O CC/MCC</t>
  </si>
  <si>
    <t xml:space="preserve">	TESTES PROCEDURES W CC/MCC</t>
  </si>
  <si>
    <t xml:space="preserve">	TESTES PROCEDURES W/O CC/MCC</t>
  </si>
  <si>
    <t xml:space="preserve">	OTHER MALE REPRODUCTIVE SYSTEM O.R. PROC FOR MALIGNANCY W CC/MCC</t>
  </si>
  <si>
    <t xml:space="preserve">	OTHER MALE REPRODUCTIVE SYSTEM O.R. PROC FOR MALIGNANCY W/O CC/MCC</t>
  </si>
  <si>
    <t xml:space="preserve">	OTHER MALE REPRODUCTIVE SYSTEM O.R. PROC EXC MALIGNANCY W CC/MCC</t>
  </si>
  <si>
    <t xml:space="preserve">	OTHER MALE REPRODUCTIVE SYSTEM O.R. PROC EXC MALIGNANCY W/O CC/MCC</t>
  </si>
  <si>
    <t xml:space="preserve">	INFLAMMATION OF THE MALE REPRODUCTIVE SYSTEM W MCC</t>
  </si>
  <si>
    <t xml:space="preserve">	INFLAMMATION OF THE MALE REPRODUCTIVE SYSTEM W/O MCC</t>
  </si>
  <si>
    <t xml:space="preserve">	OTHER MALE REPRODUCTIVE SYSTEM DIAGNOSES W CC/MCC</t>
  </si>
  <si>
    <t xml:space="preserve">	OTHER MALE REPRODUCTIVE SYSTEM DIAGNOSES W/O CC/MCC</t>
  </si>
  <si>
    <t xml:space="preserve">	PROSTATECTOMY W MCC</t>
  </si>
  <si>
    <t xml:space="preserve">	PROSTATECTOMY W CC</t>
  </si>
  <si>
    <t xml:space="preserve">	PROSTATECTOMY W/O CC/MCC</t>
  </si>
  <si>
    <t xml:space="preserve">	MAJOR MALE PELVIC PROCEDURES W CC/MCC</t>
  </si>
  <si>
    <t xml:space="preserve">	MAJOR MALE PELVIC PROCEDURES W/O CC/MCC</t>
  </si>
  <si>
    <t xml:space="preserve">	TRANSURETHRAL PROSTATECTOMY W CC/MCC</t>
  </si>
  <si>
    <t xml:space="preserve">	TRANSURETHRAL PROSTATECTOMY W/O CC/MCC</t>
  </si>
  <si>
    <t xml:space="preserve">	BENIGN PROSTATIC HYPERTROPHY W MCC</t>
  </si>
  <si>
    <t xml:space="preserve">	BENIGN PROSTATIC HYPERTROPHY W/O MCC</t>
  </si>
  <si>
    <t xml:space="preserve">	PROSTATIC O.R. PROCEDURE UNRELATED TO PRINCIPAL DIAGNOSIS W MCC</t>
  </si>
  <si>
    <t xml:space="preserve">	PROSTATIC O.R. PROCEDURE UNRELATED TO PRINCIPAL DIAGNOSIS W CC</t>
  </si>
  <si>
    <t xml:space="preserve">	PROSTATIC O.R. PROCEDURE UNRELATED TO PRINCIPAL DIAGNOSIS W/O CC/MCC</t>
  </si>
  <si>
    <t xml:space="preserve">	MAJOR BLADDER PROCEDURES W MCC</t>
  </si>
  <si>
    <t xml:space="preserve">	MAJOR BLADDER PROCEDURES W CC</t>
  </si>
  <si>
    <t xml:space="preserve">	MAJOR BLADDER PROCEDURES W/O CC/MCC</t>
  </si>
  <si>
    <t xml:space="preserve">	KIDNEY &amp; URETER PROCEDURES FOR NEOPLASM W MCC</t>
  </si>
  <si>
    <t xml:space="preserve">	KIDNEY &amp; URETER PROCEDURES FOR NEOPLASM W CC</t>
  </si>
  <si>
    <t xml:space="preserve">	KIDNEY &amp; URETER PROCEDURES FOR NEOPLASM W/O CC/MCC</t>
  </si>
  <si>
    <t xml:space="preserve">	KIDNEY &amp; URETER PROCEDURES FOR NON-NEOPLASM W MCC</t>
  </si>
  <si>
    <t xml:space="preserve">	KIDNEY &amp; URETER PROCEDURES FOR NON-NEOPLASM W CC</t>
  </si>
  <si>
    <t xml:space="preserve">	KIDNEY &amp; URETER PROCEDURES FOR NON-NEOPLASM W/O CC/MCC</t>
  </si>
  <si>
    <t xml:space="preserve">	MINOR BLADDER PROCEDURES W MCC</t>
  </si>
  <si>
    <t xml:space="preserve">	MINOR BLADDER PROCEDURES W CC</t>
  </si>
  <si>
    <t xml:space="preserve">	MINOR BLADDER PROCEDURES W/O CC/MCC</t>
  </si>
  <si>
    <t xml:space="preserve">	TRANSURETHRAL PROCEDURES W MCC</t>
  </si>
  <si>
    <t xml:space="preserve">	TRANSURETHRAL PROCEDURES W CC</t>
  </si>
  <si>
    <t xml:space="preserve">	TRANSURETHRAL PROCEDURES W/O CC/MCC</t>
  </si>
  <si>
    <t xml:space="preserve">	URETHRAL PROCEDURES W CC/MCC</t>
  </si>
  <si>
    <t xml:space="preserve">	URETHRAL PROCEDURES W/O CC/MCC</t>
  </si>
  <si>
    <t xml:space="preserve">	OTHER KIDNEY &amp; URINARY TRACT PROCEDURES W MCC</t>
  </si>
  <si>
    <t xml:space="preserve">	OTHER KIDNEY &amp; URINARY TRACT PROCEDURES W CC</t>
  </si>
  <si>
    <t xml:space="preserve">	OTHER KIDNEY &amp; URINARY TRACT PROCEDURES W/O CC/MCC</t>
  </si>
  <si>
    <t xml:space="preserve">	URINARY STONES W ESW LITHOTRIPSY W CC/MCC</t>
  </si>
  <si>
    <t xml:space="preserve">	URINARY STONES W ESW LITHOTRIPSY W/O CC/MCC</t>
  </si>
  <si>
    <t xml:space="preserve">	URINARY STONES W/O ESW LITHOTRIPSY W MCC</t>
  </si>
  <si>
    <t xml:space="preserve">	URINARY STONES W/O ESW LITHOTRIPSY W/O MCC</t>
  </si>
  <si>
    <t xml:space="preserve">	URETHRAL STRICTURE</t>
  </si>
  <si>
    <t xml:space="preserve">	AMPUTATION FOR CIRC SYS DISORDERS EXC UPPER LIMB &amp; TOE W MCC</t>
  </si>
  <si>
    <t xml:space="preserve">	AMPUTATION FOR CIRC SYS DISORDERS EXC UPPER LIMB &amp; TOE W CC</t>
  </si>
  <si>
    <t xml:space="preserve">	AMPUTATION FOR CIRC SYS DISORDERS EXC UPPER LIMB &amp; TOE W/O CC/MCC</t>
  </si>
  <si>
    <t xml:space="preserve">	UPPER LIMB &amp; TOE AMPUTATION FOR CIRC SYSTEM DISORDERS W MCC</t>
  </si>
  <si>
    <t xml:space="preserve">	UPPER LIMB &amp; TOE AMPUTATION FOR CIRC SYSTEM DISORDERS W CC</t>
  </si>
  <si>
    <t xml:space="preserve">	UPPER LIMB &amp; TOE AMPUTATION FOR CIRC SYSTEM DISORDERS W/O CC/MCC</t>
  </si>
  <si>
    <t xml:space="preserve">	CAROTID ARTERY STENT PROCEDURE W MCC</t>
  </si>
  <si>
    <t xml:space="preserve">	CAROTID ARTERY STENT PROCEDURE W CC</t>
  </si>
  <si>
    <t xml:space="preserve">	CAROTID ARTERY STENT PROCEDURE W/O CC/MCC</t>
  </si>
  <si>
    <t xml:space="preserve">	EXTRACRANIAL PROCEDURES W MCC</t>
  </si>
  <si>
    <t xml:space="preserve">	EXTRACRANIAL PROCEDURES W CC</t>
  </si>
  <si>
    <t xml:space="preserve">	EXTRACRANIAL PROCEDURES W/O CC/MCC</t>
  </si>
  <si>
    <t xml:space="preserve">	OTHER VASCULAR PROCEDURES W MCC</t>
  </si>
  <si>
    <t xml:space="preserve">	OTHER VASCULAR PROCEDURES W CC</t>
  </si>
  <si>
    <t xml:space="preserve">	OTHER VASCULAR PROCEDURES W/O CC/MCC</t>
  </si>
  <si>
    <t xml:space="preserve">	AORTIC AND HEART ASSIST PROCEDURES EXCEPT PULSATION BALLOON W MCC</t>
  </si>
  <si>
    <t xml:space="preserve">	AORTIC AND HEART ASSIST PROCEDURES EXCEPT PULSATION BALLOON W/O MCC</t>
  </si>
  <si>
    <t xml:space="preserve">	OTHER MAJOR CARDIOVASCULAR PROCEDURES W MCC</t>
  </si>
  <si>
    <t xml:space="preserve">	OTHER MAJOR CARDIOVASCULAR PROCEDURES W CC</t>
  </si>
  <si>
    <t xml:space="preserve">	OTHER MAJOR CARDIOVASCULAR PROCEDURES W/O CC/MCC</t>
  </si>
  <si>
    <t xml:space="preserve">	OTHER CIRCULATORY SYSTEM O.R. PROCEDURES</t>
  </si>
  <si>
    <t xml:space="preserve">	PERIPHERAL VASCULAR DISORDERS W MCC</t>
  </si>
  <si>
    <t xml:space="preserve">	PERIPHERAL VASCULAR DISORDERS W CC</t>
  </si>
  <si>
    <t xml:space="preserve">	PERIPHERAL VASCULAR DISORDERS W/O CC/MCC</t>
  </si>
  <si>
    <t xml:space="preserve">	VEIN LIGATION &amp; STRIPPING</t>
  </si>
  <si>
    <t xml:space="preserve">	DEEP VEIN THROMBOPHLEBITIS W CC/MCC</t>
  </si>
  <si>
    <t xml:space="preserve">	DEEP VEIN THROMBOPHLEBITIS W/O CC/MCC</t>
  </si>
  <si>
    <t>FOR GRAPH</t>
  </si>
  <si>
    <t>ms-drg</t>
  </si>
  <si>
    <t>Total Number of Volumes That May Shift Outpatient</t>
  </si>
  <si>
    <t>Total Number and Percent of Volumes That May Shift Outpatient Compared to the National-Level</t>
  </si>
  <si>
    <t>Total Volumes That May Shift Outpatient by Shift Scenario and Service Line</t>
  </si>
  <si>
    <t>Number of Submitted Volumes Expected to Shift Outpatient</t>
  </si>
  <si>
    <t>Percent of All Submitted Volumes Expected to Shift Outpatient</t>
  </si>
  <si>
    <t>Percent of All National Volumes Expected to Shift Outpatient</t>
  </si>
  <si>
    <t xml:space="preserve">from AB30 </t>
  </si>
  <si>
    <t>from W28-110</t>
  </si>
  <si>
    <t>DIFFERENCE</t>
  </si>
  <si>
    <t>n</t>
  </si>
  <si>
    <t xml:space="preserve">Percent of All Submitted Volumes Expected to Shift Outpatient </t>
  </si>
  <si>
    <t>Percent of National Volumes Expected to Shift Outpatient</t>
  </si>
  <si>
    <t>Percent of Submitted Service Line Volumes Expected to Shift    Outpatient by Subservice Line</t>
  </si>
  <si>
    <t>Number of Submitted Volumes     Expected to Shift Outpatient</t>
  </si>
  <si>
    <r>
      <rPr>
        <b/>
        <sz val="10"/>
        <color theme="1"/>
        <rFont val="Arial"/>
        <family val="2"/>
        <scheme val="major"/>
      </rPr>
      <t xml:space="preserve">Legal Caveat </t>
    </r>
    <r>
      <rPr>
        <sz val="10"/>
        <color theme="1"/>
        <rFont val="Arial"/>
        <family val="2"/>
        <scheme val="major"/>
      </rPr>
      <t xml:space="preserve">
Advisory Board has worked to ensure the accuracy of the information it provides to members. This report relies on data obtained from many sources, however, and Advisory Board cannot guarantee the accuracy of the information provided or any analysis based thereon, in all cases. Further, neither Advisory Board nor any of its programs are in the business of giving legal, clinical, accounting, or other professional advice, and its reports should not be construed as professional advice on any particular set of facts or circumstances. In particular, members should not rely on any legal commentary in this report as a basis for action, or assume that any tactics described herein would be permitted by applicable law. Members are advised to consult with their medical staff with respect to matters that involve clinical practice and patient treatment, and with other appropriate professionals concerning legal, tax, or accounting issues, before implementing any of these tactics. Neither Advisory Board nor any of its programs shall be liable for any claims or losses that may arise from (a) any errors or omissions in their work product, whether caused by Advisory Board or any of its programs or sources, or (b) reliance on any graded ranking or recommendation by Advisory Board. 
</t>
    </r>
    <r>
      <rPr>
        <b/>
        <sz val="10"/>
        <color theme="1"/>
        <rFont val="Arial"/>
        <family val="2"/>
        <scheme val="major"/>
      </rPr>
      <t xml:space="preserve">Note on Confidentiality </t>
    </r>
    <r>
      <rPr>
        <sz val="10"/>
        <color theme="1"/>
        <rFont val="Arial"/>
        <family val="2"/>
        <scheme val="major"/>
      </rPr>
      <t xml:space="preserve">
This document has been prepared by Service Line Strategy Advisor and Planning 20/20 for the exclusive use of its membership. It contains valuable proprietary information belonging to Service Line Strategy Advisor and Planning 20/20, and members should make it available only to those employees and agents who require such access in order to learn from the profiles described herein, and who undertake not to disclose it to third parties. In the event that you are unwilling to assume this confidentiality obligation, please return this document and all copies in your possession promptly to Advisory Board.
</t>
    </r>
    <r>
      <rPr>
        <b/>
        <sz val="10"/>
        <color theme="1"/>
        <rFont val="Arial"/>
        <family val="2"/>
        <scheme val="major"/>
      </rPr>
      <t xml:space="preserve">
Note on HIPAA and Protected Health Information </t>
    </r>
    <r>
      <rPr>
        <sz val="10"/>
        <color theme="1"/>
        <rFont val="Arial"/>
        <family val="2"/>
        <scheme val="major"/>
      </rPr>
      <t xml:space="preserve">
For this program, Advisory Board does not require Protected Health Information (“PHI”), as defined under the Health Informamtion Portability and Accountability Act (HIPAA). Therefore, it is not necessary to execute a Business Associates Agreement (BAA) and our members are legally obligated to refrain from transmitting PHI to us for this initiative. If a member transmits PHI to the Service Line Strategy Advisor team, it may be in violation of the HIPAA Privacy Rule. If a member has any questions about how to appropriately de-identify its data set prior to transmission to the Service Line Strategy Advisor team, please consult the member’s Privacy Officer or Legal Counsel.
</t>
    </r>
  </si>
  <si>
    <t>Estimator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</si>
</sst>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quot;* #,##0_);_(&quot;$&quot;* \(#,##0\);_(&quot;$&quot;* &quot;-&quot;??_);_(@_)"/>
    <numFmt numFmtId="165" formatCode="&quot;$&quot;#,##0"/>
  </numFmts>
  <fonts count="54">
    <font>
      <sz val="10"/>
      <color theme="1"/>
      <name val="Arial"/>
      <family val="2"/>
      <scheme val="minor"/>
    </font>
    <font>
      <sz val="11"/>
      <color theme="1"/>
      <name val="Arial"/>
      <family val="2"/>
      <scheme val="minor"/>
    </font>
    <font>
      <sz val="11"/>
      <color theme="1"/>
      <name val="Arial"/>
      <family val="2"/>
      <scheme val="minor"/>
    </font>
    <font>
      <b/>
      <sz val="11"/>
      <color theme="1"/>
      <name val="Arial"/>
      <family val="2"/>
      <scheme val="minor"/>
    </font>
    <font>
      <b/>
      <i/>
      <sz val="12"/>
      <color theme="1"/>
      <name val="Arial"/>
      <family val="2"/>
      <scheme val="minor"/>
    </font>
    <font>
      <i/>
      <sz val="10"/>
      <color theme="1"/>
      <name val="Arial"/>
      <family val="2"/>
      <scheme val="major"/>
    </font>
    <font>
      <sz val="10"/>
      <color theme="9"/>
      <name val="Arial"/>
      <family val="2"/>
      <scheme val="minor"/>
    </font>
    <font>
      <i/>
      <sz val="10"/>
      <color theme="6"/>
      <name val="Arial"/>
      <family val="2"/>
      <scheme val="minor"/>
    </font>
    <font>
      <b/>
      <sz val="10"/>
      <color theme="1"/>
      <name val="Arial"/>
      <family val="2"/>
      <scheme val="minor"/>
    </font>
    <font>
      <sz val="10"/>
      <color theme="1"/>
      <name val="Arial"/>
      <family val="2"/>
      <scheme val="minor"/>
    </font>
    <font>
      <b/>
      <sz val="10"/>
      <color theme="0"/>
      <name val="Arial"/>
      <family val="2"/>
      <scheme val="minor"/>
    </font>
    <font>
      <sz val="11"/>
      <color rgb="FF0086B9"/>
      <name val="Arial"/>
      <family val="2"/>
      <scheme val="minor"/>
    </font>
    <font>
      <sz val="10"/>
      <color rgb="FFD5801D"/>
      <name val="Arial"/>
      <family val="2"/>
      <scheme val="minor"/>
    </font>
    <font>
      <sz val="10"/>
      <color rgb="FF6F912B"/>
      <name val="Arial"/>
      <family val="2"/>
      <scheme val="minor"/>
    </font>
    <font>
      <sz val="15"/>
      <color theme="6"/>
      <name val="Arial"/>
      <family val="2"/>
      <scheme val="minor"/>
    </font>
    <font>
      <sz val="20"/>
      <color theme="1"/>
      <name val="Arial"/>
      <family val="2"/>
      <scheme val="minor"/>
    </font>
    <font>
      <b/>
      <sz val="12"/>
      <color theme="0"/>
      <name val="Arial"/>
      <family val="2"/>
      <scheme val="minor"/>
    </font>
    <font>
      <sz val="10"/>
      <color theme="0"/>
      <name val="Arial"/>
      <family val="2"/>
      <scheme val="minor"/>
    </font>
    <font>
      <sz val="11"/>
      <color theme="1"/>
      <name val="Calibri"/>
      <family val="2"/>
    </font>
    <font>
      <sz val="10"/>
      <name val="Arial"/>
      <family val="2"/>
      <scheme val="minor"/>
    </font>
    <font>
      <sz val="10"/>
      <name val="Arial"/>
      <family val="2"/>
    </font>
    <font>
      <b/>
      <sz val="14"/>
      <color indexed="9"/>
      <name val="Arial"/>
      <family val="2"/>
      <scheme val="major"/>
    </font>
    <font>
      <b/>
      <sz val="14"/>
      <name val="Arial"/>
      <family val="2"/>
      <scheme val="major"/>
    </font>
    <font>
      <b/>
      <sz val="10"/>
      <color indexed="9"/>
      <name val="GillSans"/>
      <family val="2"/>
    </font>
    <font>
      <u/>
      <sz val="10"/>
      <color theme="10"/>
      <name val="Arial"/>
      <family val="2"/>
      <scheme val="minor"/>
    </font>
    <font>
      <b/>
      <sz val="12"/>
      <color theme="1"/>
      <name val="Arial"/>
      <family val="2"/>
      <scheme val="minor"/>
    </font>
    <font>
      <b/>
      <sz val="12"/>
      <color theme="9"/>
      <name val="Arial"/>
      <family val="2"/>
      <scheme val="minor"/>
    </font>
    <font>
      <b/>
      <sz val="14"/>
      <color theme="0"/>
      <name val="Arial"/>
      <family val="2"/>
      <scheme val="major"/>
    </font>
    <font>
      <sz val="12"/>
      <color theme="1"/>
      <name val="Arial"/>
      <family val="2"/>
      <scheme val="minor"/>
    </font>
    <font>
      <sz val="11"/>
      <color theme="0"/>
      <name val="Arial"/>
      <family val="2"/>
      <scheme val="minor"/>
    </font>
    <font>
      <b/>
      <sz val="11"/>
      <color theme="0"/>
      <name val="Arial"/>
      <family val="2"/>
      <scheme val="minor"/>
    </font>
    <font>
      <sz val="8"/>
      <color theme="1"/>
      <name val="Arial"/>
      <family val="2"/>
      <scheme val="minor"/>
    </font>
    <font>
      <b/>
      <sz val="11"/>
      <name val="Arial"/>
      <family val="2"/>
      <scheme val="minor"/>
    </font>
    <font>
      <b/>
      <sz val="12"/>
      <color theme="0"/>
      <name val="Arial"/>
      <family val="2"/>
      <scheme val="major"/>
    </font>
    <font>
      <b/>
      <sz val="12"/>
      <color indexed="9"/>
      <name val="Arial"/>
      <family val="2"/>
      <scheme val="major"/>
    </font>
    <font>
      <sz val="10"/>
      <color theme="1"/>
      <name val="Arial"/>
      <family val="2"/>
    </font>
    <font>
      <sz val="10"/>
      <name val="Arial"/>
      <family val="2"/>
      <scheme val="major"/>
    </font>
    <font>
      <sz val="10"/>
      <color rgb="FF000000"/>
      <name val="Arial"/>
      <family val="2"/>
    </font>
    <font>
      <b/>
      <sz val="10"/>
      <color theme="1"/>
      <name val="Arial"/>
      <family val="2"/>
    </font>
    <font>
      <b/>
      <sz val="10"/>
      <color rgb="FF000000"/>
      <name val="Arial"/>
      <family val="2"/>
    </font>
    <font>
      <sz val="11"/>
      <name val="Arial"/>
      <family val="2"/>
      <scheme val="minor"/>
    </font>
    <font>
      <b/>
      <sz val="11"/>
      <name val="Arial"/>
      <family val="2"/>
      <scheme val="major"/>
    </font>
    <font>
      <sz val="9"/>
      <color theme="1"/>
      <name val="Arial"/>
      <family val="2"/>
    </font>
    <font>
      <sz val="9"/>
      <color theme="1"/>
      <name val="Arial"/>
      <family val="2"/>
      <scheme val="minor"/>
    </font>
    <font>
      <sz val="10"/>
      <name val="Calibri"/>
      <family val="2"/>
    </font>
    <font>
      <b/>
      <sz val="12"/>
      <name val="Arial"/>
      <family val="2"/>
    </font>
    <font>
      <b/>
      <sz val="10"/>
      <color theme="9"/>
      <name val="Arial"/>
      <family val="2"/>
      <scheme val="minor"/>
    </font>
    <font>
      <i/>
      <sz val="9"/>
      <color theme="1"/>
      <name val="Arial"/>
      <family val="2"/>
    </font>
    <font>
      <i/>
      <sz val="9"/>
      <color theme="1"/>
      <name val="Arial"/>
      <family val="2"/>
      <scheme val="minor"/>
    </font>
    <font>
      <sz val="10"/>
      <color theme="1"/>
      <name val="Arial"/>
      <family val="2"/>
      <scheme val="major"/>
    </font>
    <font>
      <b/>
      <sz val="12"/>
      <color theme="1"/>
      <name val="Arial"/>
      <family val="2"/>
    </font>
    <font>
      <b/>
      <sz val="10"/>
      <color theme="1"/>
      <name val="Arial"/>
      <family val="2"/>
      <scheme val="major"/>
    </font>
    <font>
      <sz val="9"/>
      <color theme="1"/>
      <name val="Arial"/>
    </font>
    <font>
      <sz val="9"/>
      <color theme="1"/>
      <name val="Arial"/>
      <scheme val="minor"/>
    </font>
  </fonts>
  <fills count="20">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4"/>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0"/>
        <bgColor indexed="64"/>
      </patternFill>
    </fill>
    <fill>
      <patternFill patternType="solid">
        <fgColor theme="6"/>
        <bgColor indexed="64"/>
      </patternFill>
    </fill>
    <fill>
      <patternFill patternType="solid">
        <fgColor indexed="24"/>
        <bgColor indexed="64"/>
      </patternFill>
    </fill>
    <fill>
      <patternFill patternType="solid">
        <fgColor indexed="9"/>
        <bgColor indexed="64"/>
      </patternFill>
    </fill>
    <fill>
      <patternFill patternType="solid">
        <fgColor theme="4" tint="0.79998168889431442"/>
        <bgColor theme="4" tint="0.79998168889431442"/>
      </patternFill>
    </fill>
    <fill>
      <patternFill patternType="solid">
        <fgColor rgb="FFDFE7E9"/>
        <bgColor indexed="64"/>
      </patternFill>
    </fill>
    <fill>
      <patternFill patternType="solid">
        <fgColor theme="5"/>
      </patternFill>
    </fill>
  </fills>
  <borders count="44">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style="thin">
        <color auto="1"/>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theme="9"/>
      </bottom>
      <diagonal/>
    </border>
    <border>
      <left style="thin">
        <color indexed="64"/>
      </left>
      <right/>
      <top style="thin">
        <color theme="9"/>
      </top>
      <bottom/>
      <diagonal/>
    </border>
    <border>
      <left/>
      <right/>
      <top style="thin">
        <color theme="9"/>
      </top>
      <bottom/>
      <diagonal/>
    </border>
    <border>
      <left/>
      <right/>
      <top style="thin">
        <color theme="1"/>
      </top>
      <bottom/>
      <diagonal/>
    </border>
    <border>
      <left style="thin">
        <color theme="1"/>
      </left>
      <right/>
      <top/>
      <bottom/>
      <diagonal/>
    </border>
    <border>
      <left style="thin">
        <color theme="1"/>
      </left>
      <right/>
      <top style="thin">
        <color theme="1"/>
      </top>
      <bottom/>
      <diagonal/>
    </border>
    <border>
      <left style="thin">
        <color theme="4"/>
      </left>
      <right style="thin">
        <color theme="4"/>
      </right>
      <top style="thin">
        <color theme="4"/>
      </top>
      <bottom style="thin">
        <color theme="4"/>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style="thin">
        <color indexed="64"/>
      </bottom>
      <diagonal/>
    </border>
    <border>
      <left/>
      <right style="thin">
        <color indexed="64"/>
      </right>
      <top/>
      <bottom style="thin">
        <color theme="9"/>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medium">
        <color theme="1"/>
      </top>
      <bottom style="medium">
        <color theme="1"/>
      </bottom>
      <diagonal/>
    </border>
    <border>
      <left style="thin">
        <color theme="4"/>
      </left>
      <right style="thin">
        <color theme="4"/>
      </right>
      <top/>
      <bottom style="thin">
        <color theme="4"/>
      </bottom>
      <diagonal/>
    </border>
    <border>
      <left style="thin">
        <color theme="4"/>
      </left>
      <right style="thin">
        <color theme="4"/>
      </right>
      <top/>
      <bottom style="thin">
        <color theme="5"/>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theme="9"/>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1"/>
      </left>
      <right/>
      <top style="thin">
        <color theme="9"/>
      </top>
      <bottom/>
      <diagonal/>
    </border>
    <border>
      <left/>
      <right style="thin">
        <color theme="1"/>
      </right>
      <top style="thin">
        <color theme="9"/>
      </top>
      <bottom/>
      <diagonal/>
    </border>
    <border>
      <left style="thin">
        <color theme="4"/>
      </left>
      <right style="thin">
        <color theme="4"/>
      </right>
      <top/>
      <bottom/>
      <diagonal/>
    </border>
    <border>
      <left style="thin">
        <color theme="4"/>
      </left>
      <right style="thin">
        <color theme="4"/>
      </right>
      <top style="thin">
        <color theme="4"/>
      </top>
      <bottom/>
      <diagonal/>
    </border>
    <border>
      <left/>
      <right style="thin">
        <color theme="4"/>
      </right>
      <top style="thin">
        <color theme="4"/>
      </top>
      <bottom style="thin">
        <color theme="4"/>
      </bottom>
      <diagonal/>
    </border>
    <border>
      <left style="thin">
        <color indexed="64"/>
      </left>
      <right style="thin">
        <color theme="4"/>
      </right>
      <top/>
      <bottom/>
      <diagonal/>
    </border>
    <border>
      <left style="medium">
        <color theme="1"/>
      </left>
      <right style="medium">
        <color theme="1"/>
      </right>
      <top style="medium">
        <color theme="1"/>
      </top>
      <bottom style="medium">
        <color indexed="64"/>
      </bottom>
      <diagonal/>
    </border>
  </borders>
  <cellStyleXfs count="40">
    <xf numFmtId="0" fontId="0" fillId="0" borderId="0"/>
    <xf numFmtId="0" fontId="5" fillId="0" borderId="0" applyNumberFormat="0" applyFill="0" applyBorder="0" applyAlignment="0" applyProtection="0"/>
    <xf numFmtId="0" fontId="15" fillId="0" borderId="0" applyNumberFormat="0" applyFill="0" applyBorder="0" applyAlignment="0" applyProtection="0"/>
    <xf numFmtId="0" fontId="14" fillId="0" borderId="1" applyNumberFormat="0" applyFill="0" applyBorder="0" applyAlignment="0" applyProtection="0"/>
    <xf numFmtId="0" fontId="4" fillId="0" borderId="0" applyNumberFormat="0" applyFill="0" applyAlignment="0" applyProtection="0"/>
    <xf numFmtId="0" fontId="3" fillId="0" borderId="0" applyNumberFormat="0" applyFill="0" applyBorder="0" applyAlignment="0" applyProtection="0"/>
    <xf numFmtId="0" fontId="13" fillId="7" borderId="0" applyNumberFormat="0" applyBorder="0" applyAlignment="0" applyProtection="0"/>
    <xf numFmtId="0" fontId="6" fillId="3" borderId="0" applyNumberFormat="0" applyBorder="0" applyAlignment="0" applyProtection="0"/>
    <xf numFmtId="0" fontId="12" fillId="6" borderId="0" applyNumberFormat="0" applyBorder="0" applyAlignment="0" applyProtection="0"/>
    <xf numFmtId="0" fontId="9" fillId="4" borderId="3" applyNumberFormat="0" applyAlignment="0" applyProtection="0"/>
    <xf numFmtId="0" fontId="9" fillId="2" borderId="3" applyNumberFormat="0" applyAlignment="0" applyProtection="0"/>
    <xf numFmtId="0" fontId="9" fillId="0" borderId="3" applyNumberFormat="0" applyAlignment="0" applyProtection="0"/>
    <xf numFmtId="0" fontId="11" fillId="0" borderId="2" applyNumberFormat="0" applyFill="0" applyAlignment="0" applyProtection="0"/>
    <xf numFmtId="0" fontId="10" fillId="5" borderId="0" applyNumberFormat="0" applyAlignment="0" applyProtection="0"/>
    <xf numFmtId="0" fontId="6" fillId="0" borderId="0" applyNumberFormat="0" applyFill="0" applyBorder="0" applyAlignment="0" applyProtection="0"/>
    <xf numFmtId="0" fontId="2" fillId="6" borderId="0" applyNumberFormat="0" applyFont="0" applyAlignment="0" applyProtection="0"/>
    <xf numFmtId="0" fontId="7" fillId="0" borderId="0" applyNumberFormat="0" applyFill="0" applyBorder="0" applyAlignment="0" applyProtection="0"/>
    <xf numFmtId="0" fontId="10" fillId="8" borderId="4" applyBorder="0">
      <alignment horizontal="center" vertical="center"/>
    </xf>
    <xf numFmtId="0" fontId="10" fillId="9" borderId="4" applyBorder="0">
      <alignment horizontal="center" vertical="center"/>
    </xf>
    <xf numFmtId="0" fontId="8" fillId="10" borderId="4" applyBorder="0">
      <alignment horizontal="center" vertical="center"/>
    </xf>
    <xf numFmtId="0" fontId="10" fillId="11" borderId="4" applyBorder="0">
      <alignment horizontal="center" vertical="center"/>
    </xf>
    <xf numFmtId="0" fontId="9" fillId="12" borderId="0"/>
    <xf numFmtId="44" fontId="9" fillId="0" borderId="0" applyFont="0" applyFill="0" applyBorder="0" applyAlignment="0" applyProtection="0"/>
    <xf numFmtId="9" fontId="9" fillId="0" borderId="0" applyFont="0" applyFill="0" applyBorder="0" applyAlignment="0" applyProtection="0"/>
    <xf numFmtId="0" fontId="9" fillId="13" borderId="0" applyAlignment="0"/>
    <xf numFmtId="0" fontId="9" fillId="13" borderId="0" applyFill="0" applyBorder="0" applyAlignment="0"/>
    <xf numFmtId="0" fontId="9" fillId="0" borderId="0"/>
    <xf numFmtId="0" fontId="20" fillId="0" borderId="0"/>
    <xf numFmtId="0" fontId="23" fillId="15" borderId="0">
      <alignment horizontal="center" vertical="center" wrapText="1"/>
    </xf>
    <xf numFmtId="44" fontId="1" fillId="0" borderId="0" applyFont="0" applyFill="0" applyBorder="0" applyAlignment="0" applyProtection="0"/>
    <xf numFmtId="0" fontId="20" fillId="0" borderId="0"/>
    <xf numFmtId="44" fontId="20" fillId="0" borderId="0" applyFont="0" applyFill="0" applyBorder="0" applyAlignment="0" applyProtection="0"/>
    <xf numFmtId="0" fontId="24" fillId="0" borderId="0" applyNumberFormat="0" applyFill="0" applyBorder="0" applyAlignment="0" applyProtection="0"/>
    <xf numFmtId="43" fontId="9" fillId="0" borderId="0" applyFont="0" applyFill="0" applyBorder="0" applyAlignment="0" applyProtection="0"/>
    <xf numFmtId="0" fontId="9" fillId="2" borderId="3" applyNumberFormat="0" applyAlignment="0" applyProtection="0"/>
    <xf numFmtId="0" fontId="9" fillId="4" borderId="3" applyNumberFormat="0" applyAlignment="0" applyProtection="0"/>
    <xf numFmtId="0" fontId="9" fillId="0" borderId="3" applyNumberFormat="0" applyAlignment="0" applyProtection="0"/>
    <xf numFmtId="0" fontId="20" fillId="0" borderId="0"/>
    <xf numFmtId="0" fontId="37" fillId="0" borderId="0"/>
    <xf numFmtId="0" fontId="29" fillId="19" borderId="0" applyNumberFormat="0" applyBorder="0" applyAlignment="0" applyProtection="0"/>
  </cellStyleXfs>
  <cellXfs count="277">
    <xf numFmtId="0" fontId="0" fillId="0" borderId="0" xfId="0"/>
    <xf numFmtId="0" fontId="0" fillId="0" borderId="0" xfId="0" applyFill="1"/>
    <xf numFmtId="0" fontId="0" fillId="13" borderId="0" xfId="0" applyFill="1"/>
    <xf numFmtId="0" fontId="0" fillId="13" borderId="0" xfId="0" applyFill="1" applyBorder="1"/>
    <xf numFmtId="0" fontId="8" fillId="13" borderId="0" xfId="0" applyFont="1" applyFill="1" applyBorder="1"/>
    <xf numFmtId="0" fontId="10" fillId="13" borderId="0" xfId="0" applyFont="1" applyFill="1" applyBorder="1" applyAlignment="1">
      <alignment horizontal="center" vertical="center" wrapText="1"/>
    </xf>
    <xf numFmtId="0" fontId="8" fillId="13" borderId="0" xfId="0" applyFont="1" applyFill="1" applyBorder="1" applyAlignment="1">
      <alignment vertical="top" wrapText="1"/>
    </xf>
    <xf numFmtId="0" fontId="0" fillId="13" borderId="0" xfId="0" applyFont="1" applyFill="1" applyBorder="1" applyAlignment="1">
      <alignment horizontal="left" vertical="top" wrapText="1"/>
    </xf>
    <xf numFmtId="0" fontId="18" fillId="13" borderId="0" xfId="0" applyFont="1" applyFill="1" applyAlignment="1">
      <alignment vertical="center"/>
    </xf>
    <xf numFmtId="0" fontId="0" fillId="0" borderId="0" xfId="0" applyAlignment="1"/>
    <xf numFmtId="0" fontId="0" fillId="0" borderId="0" xfId="0" applyFill="1" applyBorder="1"/>
    <xf numFmtId="0" fontId="21" fillId="13" borderId="0" xfId="26" applyFont="1" applyFill="1" applyBorder="1" applyAlignment="1">
      <alignment horizontal="center"/>
    </xf>
    <xf numFmtId="0" fontId="22" fillId="13" borderId="0" xfId="26" applyFont="1" applyFill="1" applyBorder="1" applyAlignment="1">
      <alignment horizontal="left"/>
    </xf>
    <xf numFmtId="0" fontId="0" fillId="13" borderId="6" xfId="0" applyFill="1" applyBorder="1"/>
    <xf numFmtId="0" fontId="21" fillId="13" borderId="0" xfId="26" applyFont="1" applyFill="1" applyBorder="1" applyAlignment="1">
      <alignment horizontal="center" wrapText="1"/>
    </xf>
    <xf numFmtId="0" fontId="0" fillId="13" borderId="8" xfId="0" applyFill="1" applyBorder="1"/>
    <xf numFmtId="0" fontId="0" fillId="13" borderId="5" xfId="0" applyFill="1" applyBorder="1"/>
    <xf numFmtId="0" fontId="0" fillId="13" borderId="9" xfId="0" applyFill="1" applyBorder="1"/>
    <xf numFmtId="0" fontId="21" fillId="13" borderId="9" xfId="26" applyFont="1" applyFill="1" applyBorder="1" applyAlignment="1">
      <alignment horizontal="center"/>
    </xf>
    <xf numFmtId="0" fontId="0" fillId="13" borderId="0" xfId="0" applyFill="1" applyBorder="1" applyAlignment="1">
      <alignment wrapText="1"/>
    </xf>
    <xf numFmtId="0" fontId="0" fillId="13" borderId="8" xfId="0" applyFill="1" applyBorder="1" applyAlignment="1">
      <alignment wrapText="1"/>
    </xf>
    <xf numFmtId="0" fontId="0" fillId="13" borderId="7" xfId="0" applyFill="1" applyBorder="1"/>
    <xf numFmtId="0" fontId="0" fillId="0" borderId="0" xfId="0" applyFill="1" applyBorder="1" applyAlignment="1">
      <alignment wrapText="1"/>
    </xf>
    <xf numFmtId="0" fontId="10" fillId="13" borderId="0" xfId="0" applyFont="1" applyFill="1" applyBorder="1" applyAlignment="1">
      <alignment vertical="center" wrapText="1"/>
    </xf>
    <xf numFmtId="0" fontId="0" fillId="13" borderId="0" xfId="0" applyFont="1" applyFill="1" applyBorder="1" applyAlignment="1">
      <alignment horizontal="left"/>
    </xf>
    <xf numFmtId="0" fontId="0" fillId="13" borderId="0" xfId="0" applyFont="1" applyFill="1" applyBorder="1" applyAlignment="1">
      <alignment horizontal="left" vertical="top" wrapText="1"/>
    </xf>
    <xf numFmtId="0" fontId="25" fillId="13" borderId="0" xfId="0" applyFont="1" applyFill="1" applyAlignment="1">
      <alignment horizontal="left"/>
    </xf>
    <xf numFmtId="0" fontId="0" fillId="13" borderId="15" xfId="0" applyFill="1" applyBorder="1"/>
    <xf numFmtId="0" fontId="0" fillId="13" borderId="14" xfId="0" applyFill="1" applyBorder="1"/>
    <xf numFmtId="0" fontId="0" fillId="0" borderId="0" xfId="0" applyBorder="1"/>
    <xf numFmtId="0" fontId="0" fillId="0" borderId="14" xfId="0" applyBorder="1"/>
    <xf numFmtId="0" fontId="0" fillId="13" borderId="13" xfId="0" applyFill="1" applyBorder="1"/>
    <xf numFmtId="0" fontId="16" fillId="13" borderId="0" xfId="0" applyFont="1" applyFill="1" applyBorder="1" applyAlignment="1">
      <alignment vertical="center"/>
    </xf>
    <xf numFmtId="0" fontId="15" fillId="13" borderId="9" xfId="2" applyFill="1" applyBorder="1" applyAlignment="1"/>
    <xf numFmtId="0" fontId="14" fillId="13" borderId="9" xfId="3" applyFill="1" applyBorder="1"/>
    <xf numFmtId="0" fontId="8" fillId="13" borderId="9" xfId="0" applyFont="1" applyFill="1" applyBorder="1" applyAlignment="1">
      <alignment vertical="top" wrapText="1"/>
    </xf>
    <xf numFmtId="0" fontId="0" fillId="13" borderId="8" xfId="0" applyFill="1" applyBorder="1" applyAlignment="1"/>
    <xf numFmtId="0" fontId="0" fillId="13" borderId="0" xfId="0" applyFill="1" applyBorder="1" applyAlignment="1"/>
    <xf numFmtId="0" fontId="0" fillId="13" borderId="0" xfId="0" applyFont="1" applyFill="1" applyBorder="1" applyAlignment="1">
      <alignment horizontal="left" vertical="top" wrapText="1"/>
    </xf>
    <xf numFmtId="0" fontId="25" fillId="13" borderId="0" xfId="32" applyFont="1" applyFill="1" applyBorder="1" applyAlignment="1">
      <alignment horizontal="left"/>
    </xf>
    <xf numFmtId="0" fontId="0" fillId="13" borderId="9" xfId="0" applyFont="1" applyFill="1" applyBorder="1"/>
    <xf numFmtId="0" fontId="25" fillId="13" borderId="0" xfId="0" applyFont="1" applyFill="1" applyBorder="1" applyAlignment="1">
      <alignment horizontal="left"/>
    </xf>
    <xf numFmtId="0" fontId="0" fillId="0" borderId="9" xfId="0" applyBorder="1"/>
    <xf numFmtId="0" fontId="27" fillId="13" borderId="9" xfId="26" applyFont="1" applyFill="1" applyBorder="1" applyAlignment="1">
      <alignment horizontal="center"/>
    </xf>
    <xf numFmtId="0" fontId="27" fillId="13" borderId="0" xfId="26" applyFont="1" applyFill="1" applyBorder="1" applyAlignment="1">
      <alignment horizontal="center"/>
    </xf>
    <xf numFmtId="0" fontId="18" fillId="13" borderId="0" xfId="0" applyFont="1" applyFill="1" applyBorder="1"/>
    <xf numFmtId="0" fontId="25" fillId="13" borderId="0" xfId="32" applyFont="1" applyFill="1" applyBorder="1" applyAlignment="1">
      <alignment horizontal="left"/>
    </xf>
    <xf numFmtId="0" fontId="0" fillId="0" borderId="0" xfId="0"/>
    <xf numFmtId="0" fontId="28" fillId="13" borderId="0" xfId="0" applyFont="1" applyFill="1"/>
    <xf numFmtId="0" fontId="18" fillId="13" borderId="0" xfId="0" applyFont="1" applyFill="1" applyBorder="1" applyAlignment="1">
      <alignment vertical="center"/>
    </xf>
    <xf numFmtId="0" fontId="18" fillId="0" borderId="0" xfId="0" applyFont="1" applyBorder="1" applyAlignment="1">
      <alignment vertical="center"/>
    </xf>
    <xf numFmtId="0" fontId="25" fillId="13" borderId="0" xfId="32" applyFont="1" applyFill="1" applyBorder="1" applyAlignment="1">
      <alignment horizontal="left"/>
    </xf>
    <xf numFmtId="9" fontId="0" fillId="0" borderId="0" xfId="23" applyFont="1" applyFill="1" applyBorder="1"/>
    <xf numFmtId="10" fontId="0" fillId="0" borderId="0" xfId="23" applyNumberFormat="1" applyFont="1" applyFill="1" applyBorder="1"/>
    <xf numFmtId="44" fontId="0" fillId="0" borderId="0" xfId="22" applyFont="1" applyFill="1" applyBorder="1"/>
    <xf numFmtId="0" fontId="19" fillId="0" borderId="0" xfId="0" applyFont="1" applyFill="1" applyBorder="1"/>
    <xf numFmtId="9" fontId="10" fillId="0" borderId="0" xfId="0" applyNumberFormat="1" applyFont="1" applyFill="1" applyBorder="1"/>
    <xf numFmtId="0" fontId="0" fillId="0" borderId="0" xfId="0" applyFill="1" applyBorder="1" applyAlignment="1">
      <alignment horizontal="center" vertical="center"/>
    </xf>
    <xf numFmtId="9" fontId="0" fillId="0" borderId="0" xfId="0" applyNumberFormat="1" applyFill="1" applyBorder="1" applyAlignment="1">
      <alignment horizontal="center" vertical="center"/>
    </xf>
    <xf numFmtId="1" fontId="0" fillId="0" borderId="0" xfId="33" applyNumberFormat="1" applyFont="1" applyFill="1" applyBorder="1"/>
    <xf numFmtId="1" fontId="3" fillId="13" borderId="0" xfId="0" applyNumberFormat="1" applyFont="1" applyFill="1" applyBorder="1"/>
    <xf numFmtId="0" fontId="6" fillId="13" borderId="9" xfId="0" applyFont="1" applyFill="1" applyBorder="1"/>
    <xf numFmtId="0" fontId="10" fillId="0" borderId="9" xfId="0" applyFont="1" applyFill="1" applyBorder="1" applyAlignment="1">
      <alignment vertical="center" wrapText="1"/>
    </xf>
    <xf numFmtId="9" fontId="0" fillId="0" borderId="9" xfId="23" applyFont="1" applyFill="1" applyBorder="1"/>
    <xf numFmtId="0" fontId="29" fillId="13" borderId="0" xfId="0" applyFont="1" applyFill="1"/>
    <xf numFmtId="0" fontId="22" fillId="0" borderId="0" xfId="26" applyFont="1" applyFill="1" applyBorder="1" applyAlignment="1">
      <alignment horizontal="left"/>
    </xf>
    <xf numFmtId="0" fontId="21" fillId="0" borderId="0" xfId="26" applyFont="1" applyFill="1" applyBorder="1" applyAlignment="1">
      <alignment horizontal="center" wrapText="1"/>
    </xf>
    <xf numFmtId="1" fontId="0" fillId="0" borderId="0" xfId="0" applyNumberFormat="1" applyFill="1" applyBorder="1"/>
    <xf numFmtId="0" fontId="30" fillId="0" borderId="0" xfId="0" applyFont="1" applyFill="1" applyBorder="1"/>
    <xf numFmtId="0" fontId="21" fillId="0" borderId="0" xfId="26" applyFont="1" applyFill="1" applyBorder="1" applyAlignment="1">
      <alignment horizontal="center"/>
    </xf>
    <xf numFmtId="0" fontId="17" fillId="0" borderId="0" xfId="0" applyFont="1" applyFill="1" applyBorder="1"/>
    <xf numFmtId="164" fontId="0" fillId="0" borderId="0" xfId="22" applyNumberFormat="1" applyFont="1" applyFill="1" applyBorder="1" applyAlignment="1" applyProtection="1">
      <alignment wrapText="1"/>
      <protection hidden="1"/>
    </xf>
    <xf numFmtId="0" fontId="0" fillId="0" borderId="0" xfId="0" applyFont="1" applyFill="1" applyBorder="1" applyAlignment="1" applyProtection="1">
      <protection hidden="1"/>
    </xf>
    <xf numFmtId="0" fontId="0" fillId="0" borderId="0" xfId="0" applyFont="1" applyFill="1" applyBorder="1" applyProtection="1">
      <protection hidden="1"/>
    </xf>
    <xf numFmtId="3" fontId="17" fillId="0" borderId="0" xfId="0" applyNumberFormat="1" applyFont="1" applyFill="1" applyBorder="1"/>
    <xf numFmtId="1" fontId="17" fillId="0" borderId="0" xfId="0" applyNumberFormat="1" applyFont="1" applyFill="1" applyBorder="1"/>
    <xf numFmtId="0" fontId="19" fillId="0" borderId="0" xfId="0" applyFont="1" applyFill="1"/>
    <xf numFmtId="0" fontId="17" fillId="0" borderId="0" xfId="0" applyFont="1" applyFill="1"/>
    <xf numFmtId="0" fontId="17" fillId="0" borderId="0" xfId="0" applyFont="1"/>
    <xf numFmtId="0" fontId="0" fillId="13" borderId="0" xfId="0" applyFill="1" applyAlignment="1">
      <alignment horizontal="left" wrapText="1"/>
    </xf>
    <xf numFmtId="0" fontId="0" fillId="0" borderId="0" xfId="0" applyFill="1" applyBorder="1" applyAlignment="1">
      <alignment horizontal="left" wrapText="1"/>
    </xf>
    <xf numFmtId="0" fontId="25" fillId="13" borderId="0" xfId="32" applyFont="1" applyFill="1" applyBorder="1" applyAlignment="1">
      <alignment horizontal="left"/>
    </xf>
    <xf numFmtId="0" fontId="22" fillId="13" borderId="0" xfId="26" applyFont="1" applyFill="1" applyBorder="1" applyAlignment="1">
      <alignment horizontal="center"/>
    </xf>
    <xf numFmtId="0" fontId="0" fillId="0" borderId="9" xfId="0" applyFill="1" applyBorder="1"/>
    <xf numFmtId="0" fontId="0" fillId="13" borderId="0" xfId="0" applyFill="1" applyAlignment="1">
      <alignment vertical="center"/>
    </xf>
    <xf numFmtId="0" fontId="28" fillId="13" borderId="0" xfId="0" applyFont="1" applyFill="1" applyAlignment="1">
      <alignment vertical="center"/>
    </xf>
    <xf numFmtId="0" fontId="0" fillId="0" borderId="0" xfId="0" applyFill="1" applyBorder="1" applyAlignment="1">
      <alignment horizontal="left" wrapText="1"/>
    </xf>
    <xf numFmtId="1" fontId="8" fillId="0" borderId="0" xfId="0" applyNumberFormat="1" applyFont="1" applyFill="1" applyBorder="1"/>
    <xf numFmtId="1" fontId="3" fillId="0" borderId="0" xfId="0" applyNumberFormat="1" applyFont="1" applyFill="1" applyBorder="1"/>
    <xf numFmtId="0" fontId="35" fillId="17" borderId="16" xfId="38" applyNumberFormat="1" applyFont="1" applyFill="1" applyBorder="1" applyAlignment="1">
      <alignment horizontal="left"/>
    </xf>
    <xf numFmtId="0" fontId="0" fillId="17" borderId="16" xfId="0" applyFont="1" applyFill="1" applyBorder="1" applyAlignment="1">
      <alignment horizontal="left"/>
    </xf>
    <xf numFmtId="0" fontId="35" fillId="0" borderId="16" xfId="38" applyNumberFormat="1" applyFont="1" applyBorder="1" applyAlignment="1">
      <alignment horizontal="left"/>
    </xf>
    <xf numFmtId="0" fontId="0" fillId="0" borderId="16" xfId="0" applyFont="1" applyBorder="1" applyAlignment="1">
      <alignment horizontal="left"/>
    </xf>
    <xf numFmtId="0" fontId="35" fillId="17" borderId="16" xfId="0" applyFont="1" applyFill="1" applyBorder="1" applyAlignment="1">
      <alignment horizontal="left"/>
    </xf>
    <xf numFmtId="0" fontId="35" fillId="0" borderId="16" xfId="0" applyFont="1" applyBorder="1" applyAlignment="1">
      <alignment horizontal="left"/>
    </xf>
    <xf numFmtId="0" fontId="8" fillId="0" borderId="0" xfId="0" applyFont="1"/>
    <xf numFmtId="0" fontId="3" fillId="0" borderId="0" xfId="0" applyFont="1" applyFill="1" applyBorder="1" applyAlignment="1">
      <alignment horizontal="left" wrapText="1"/>
    </xf>
    <xf numFmtId="165" fontId="0" fillId="0" borderId="0" xfId="0" applyNumberFormat="1" applyFont="1" applyFill="1" applyBorder="1" applyAlignment="1">
      <alignment horizontal="center"/>
    </xf>
    <xf numFmtId="9" fontId="0" fillId="0" borderId="0" xfId="23" applyNumberFormat="1" applyFont="1" applyFill="1" applyBorder="1" applyAlignment="1">
      <alignment horizontal="center"/>
    </xf>
    <xf numFmtId="0" fontId="0" fillId="0" borderId="0" xfId="0" applyFill="1" applyBorder="1" applyAlignment="1"/>
    <xf numFmtId="0" fontId="0" fillId="0" borderId="0" xfId="0" applyFill="1" applyBorder="1" applyAlignment="1" applyProtection="1">
      <protection locked="0"/>
    </xf>
    <xf numFmtId="2" fontId="0" fillId="0" borderId="0" xfId="0" applyNumberFormat="1" applyFill="1" applyBorder="1"/>
    <xf numFmtId="0" fontId="19" fillId="0" borderId="0" xfId="0" applyFont="1" applyFill="1" applyBorder="1" applyAlignment="1" applyProtection="1">
      <alignment horizontal="right"/>
      <protection locked="0"/>
    </xf>
    <xf numFmtId="0" fontId="0" fillId="0" borderId="0" xfId="0" applyFill="1" applyBorder="1" applyAlignment="1" applyProtection="1">
      <alignment horizontal="right"/>
      <protection locked="0"/>
    </xf>
    <xf numFmtId="9" fontId="19" fillId="0" borderId="0" xfId="23" applyFont="1" applyFill="1" applyBorder="1" applyProtection="1">
      <protection locked="0"/>
    </xf>
    <xf numFmtId="9" fontId="0" fillId="0" borderId="0" xfId="23" applyFont="1" applyFill="1" applyBorder="1" applyAlignment="1" applyProtection="1">
      <alignment horizontal="right"/>
      <protection locked="0"/>
    </xf>
    <xf numFmtId="0" fontId="0" fillId="0" borderId="0" xfId="0" applyFill="1" applyBorder="1" applyAlignment="1">
      <alignment vertical="justify" wrapText="1"/>
    </xf>
    <xf numFmtId="0" fontId="21" fillId="0" borderId="9" xfId="26" applyFont="1" applyFill="1" applyBorder="1" applyAlignment="1">
      <alignment horizontal="center"/>
    </xf>
    <xf numFmtId="0" fontId="6" fillId="0" borderId="9" xfId="0" applyFont="1" applyFill="1" applyBorder="1"/>
    <xf numFmtId="0" fontId="41" fillId="0" borderId="0" xfId="26" applyFont="1" applyFill="1" applyBorder="1" applyAlignment="1">
      <alignment horizontal="left" vertical="center"/>
    </xf>
    <xf numFmtId="0" fontId="40" fillId="0" borderId="0" xfId="0" applyFont="1" applyFill="1" applyBorder="1" applyAlignment="1">
      <alignment horizontal="left" vertical="center"/>
    </xf>
    <xf numFmtId="0" fontId="40" fillId="0" borderId="0" xfId="0" applyFont="1" applyFill="1" applyAlignment="1">
      <alignment horizontal="left" vertical="center"/>
    </xf>
    <xf numFmtId="0" fontId="32" fillId="0" borderId="0" xfId="0" applyFont="1" applyFill="1" applyBorder="1" applyAlignment="1">
      <alignment horizontal="left" vertical="center"/>
    </xf>
    <xf numFmtId="0" fontId="40" fillId="0" borderId="0" xfId="0" applyFont="1" applyAlignment="1">
      <alignment horizontal="left" vertical="center"/>
    </xf>
    <xf numFmtId="0" fontId="32" fillId="0" borderId="0" xfId="34" applyFont="1" applyFill="1" applyBorder="1" applyAlignment="1" applyProtection="1">
      <alignment horizontal="left" vertical="center"/>
    </xf>
    <xf numFmtId="1" fontId="40" fillId="0" borderId="0" xfId="0" applyNumberFormat="1" applyFont="1" applyFill="1" applyBorder="1" applyAlignment="1">
      <alignment horizontal="left" vertical="center"/>
    </xf>
    <xf numFmtId="0" fontId="40" fillId="0" borderId="0" xfId="0" applyFont="1" applyFill="1" applyBorder="1" applyAlignment="1">
      <alignment horizontal="left" vertical="center" wrapText="1"/>
    </xf>
    <xf numFmtId="0" fontId="16" fillId="14" borderId="12" xfId="0" applyFont="1" applyFill="1" applyBorder="1" applyAlignment="1">
      <alignment vertical="center"/>
    </xf>
    <xf numFmtId="0" fontId="0" fillId="0" borderId="0" xfId="0" applyFont="1" applyFill="1" applyBorder="1" applyAlignment="1" applyProtection="1">
      <alignment horizontal="left" vertical="center"/>
      <protection locked="0"/>
    </xf>
    <xf numFmtId="0" fontId="0" fillId="0" borderId="0" xfId="0" applyBorder="1" applyAlignment="1"/>
    <xf numFmtId="9" fontId="0" fillId="0" borderId="0" xfId="23" applyFont="1"/>
    <xf numFmtId="9" fontId="0" fillId="0" borderId="0" xfId="23" applyNumberFormat="1" applyFont="1"/>
    <xf numFmtId="0" fontId="44" fillId="0" borderId="5" xfId="0" applyNumberFormat="1" applyFont="1" applyFill="1" applyBorder="1" applyAlignment="1" applyProtection="1"/>
    <xf numFmtId="1" fontId="0" fillId="0" borderId="0" xfId="0" applyNumberFormat="1" applyAlignment="1">
      <alignment horizontal="center" vertical="center"/>
    </xf>
    <xf numFmtId="0" fontId="35" fillId="0" borderId="0" xfId="0" applyFont="1" applyFill="1" applyBorder="1" applyAlignment="1">
      <alignment horizontal="left"/>
    </xf>
    <xf numFmtId="0" fontId="39" fillId="0" borderId="0" xfId="38" applyNumberFormat="1" applyFont="1" applyBorder="1" applyAlignment="1">
      <alignment vertical="center" wrapText="1"/>
    </xf>
    <xf numFmtId="0" fontId="35" fillId="0" borderId="0" xfId="38" applyNumberFormat="1" applyFont="1" applyFill="1" applyBorder="1" applyAlignment="1">
      <alignment horizontal="left"/>
    </xf>
    <xf numFmtId="9" fontId="0" fillId="13" borderId="0" xfId="0" applyNumberFormat="1" applyFill="1" applyBorder="1" applyAlignment="1">
      <alignment horizontal="center"/>
    </xf>
    <xf numFmtId="0" fontId="36" fillId="13" borderId="0" xfId="26" applyFont="1" applyFill="1" applyBorder="1" applyAlignment="1">
      <alignment horizontal="center"/>
    </xf>
    <xf numFmtId="0" fontId="38" fillId="0" borderId="0" xfId="38" applyNumberFormat="1" applyFont="1" applyBorder="1" applyAlignment="1">
      <alignment vertical="center" wrapText="1"/>
    </xf>
    <xf numFmtId="0" fontId="45" fillId="0" borderId="0" xfId="0" applyFont="1" applyFill="1" applyBorder="1" applyAlignment="1">
      <alignment horizontal="left"/>
    </xf>
    <xf numFmtId="0" fontId="36" fillId="13" borderId="0" xfId="26" applyFont="1" applyFill="1" applyBorder="1" applyAlignment="1">
      <alignment horizontal="left" vertical="top"/>
    </xf>
    <xf numFmtId="0" fontId="35" fillId="0" borderId="0" xfId="0" applyFont="1" applyFill="1" applyBorder="1" applyAlignment="1">
      <alignment horizontal="left" vertical="top"/>
    </xf>
    <xf numFmtId="0" fontId="25" fillId="13" borderId="0" xfId="32" applyFont="1" applyFill="1" applyBorder="1" applyAlignment="1">
      <alignment horizontal="left"/>
    </xf>
    <xf numFmtId="0" fontId="35" fillId="0" borderId="17" xfId="38" applyNumberFormat="1" applyFont="1" applyFill="1" applyBorder="1" applyAlignment="1">
      <alignment horizontal="left"/>
    </xf>
    <xf numFmtId="0" fontId="35" fillId="0" borderId="18" xfId="0" applyFont="1" applyFill="1" applyBorder="1" applyAlignment="1">
      <alignment horizontal="left"/>
    </xf>
    <xf numFmtId="0" fontId="35" fillId="0" borderId="19" xfId="0" applyFont="1" applyFill="1" applyBorder="1" applyAlignment="1">
      <alignment horizontal="left"/>
    </xf>
    <xf numFmtId="0" fontId="38" fillId="0" borderId="0" xfId="38" applyNumberFormat="1" applyFont="1" applyBorder="1" applyAlignment="1">
      <alignment horizontal="center" vertical="center" wrapText="1"/>
    </xf>
    <xf numFmtId="0" fontId="0" fillId="0" borderId="0" xfId="0" applyFont="1" applyFill="1" applyBorder="1" applyAlignment="1">
      <alignment horizontal="left"/>
    </xf>
    <xf numFmtId="0" fontId="0" fillId="13" borderId="0" xfId="0" applyFill="1" applyBorder="1" applyAlignment="1">
      <alignment horizontal="center"/>
    </xf>
    <xf numFmtId="0" fontId="3" fillId="0" borderId="0" xfId="0" applyFont="1" applyFill="1" applyBorder="1"/>
    <xf numFmtId="0" fontId="3" fillId="0" borderId="0" xfId="0" applyFont="1" applyFill="1" applyBorder="1" applyAlignment="1">
      <alignment vertical="center" wrapText="1"/>
    </xf>
    <xf numFmtId="164" fontId="0" fillId="0" borderId="0" xfId="22" applyNumberFormat="1" applyFont="1" applyFill="1" applyBorder="1" applyAlignment="1">
      <alignment wrapText="1"/>
    </xf>
    <xf numFmtId="0" fontId="3" fillId="0" borderId="0" xfId="0" applyFont="1" applyFill="1" applyBorder="1" applyAlignment="1"/>
    <xf numFmtId="0" fontId="8" fillId="13" borderId="0" xfId="0" applyFont="1" applyFill="1" applyAlignment="1">
      <alignment horizontal="left"/>
    </xf>
    <xf numFmtId="0" fontId="8" fillId="13" borderId="0" xfId="32" applyFont="1" applyFill="1" applyBorder="1" applyAlignment="1">
      <alignment horizontal="left"/>
    </xf>
    <xf numFmtId="10" fontId="0" fillId="0" borderId="9" xfId="23" applyNumberFormat="1" applyFont="1" applyFill="1" applyBorder="1"/>
    <xf numFmtId="44" fontId="0" fillId="0" borderId="9" xfId="22" applyFont="1" applyFill="1" applyBorder="1"/>
    <xf numFmtId="0" fontId="19" fillId="0" borderId="9" xfId="0" applyFont="1" applyFill="1" applyBorder="1"/>
    <xf numFmtId="9" fontId="10" fillId="0" borderId="9" xfId="0" applyNumberFormat="1" applyFont="1" applyFill="1" applyBorder="1"/>
    <xf numFmtId="0" fontId="0" fillId="0" borderId="9" xfId="0" applyFill="1" applyBorder="1" applyAlignment="1">
      <alignment horizontal="center" vertical="center"/>
    </xf>
    <xf numFmtId="9" fontId="0" fillId="0" borderId="9" xfId="0" applyNumberFormat="1" applyFill="1" applyBorder="1" applyAlignment="1">
      <alignment horizontal="center" vertical="center"/>
    </xf>
    <xf numFmtId="0" fontId="38" fillId="0" borderId="16" xfId="38" applyNumberFormat="1" applyFont="1" applyBorder="1" applyAlignment="1">
      <alignment horizontal="left" vertical="center" wrapText="1"/>
    </xf>
    <xf numFmtId="0" fontId="38" fillId="0" borderId="16" xfId="38" applyNumberFormat="1" applyFont="1" applyBorder="1" applyAlignment="1">
      <alignment horizontal="center" vertical="center" wrapText="1"/>
    </xf>
    <xf numFmtId="0" fontId="0" fillId="0" borderId="16" xfId="0" applyBorder="1" applyAlignment="1">
      <alignment vertical="center"/>
    </xf>
    <xf numFmtId="0" fontId="35" fillId="0" borderId="16" xfId="0" applyFont="1" applyFill="1" applyBorder="1" applyAlignment="1">
      <alignment horizontal="left" vertical="center"/>
    </xf>
    <xf numFmtId="0" fontId="35" fillId="0" borderId="26" xfId="38" applyNumberFormat="1" applyFont="1" applyFill="1" applyBorder="1" applyAlignment="1">
      <alignment horizontal="left"/>
    </xf>
    <xf numFmtId="0" fontId="35" fillId="0" borderId="16" xfId="0" applyFont="1" applyFill="1" applyBorder="1" applyAlignment="1">
      <alignment horizontal="left"/>
    </xf>
    <xf numFmtId="0" fontId="38" fillId="0" borderId="16" xfId="38" applyNumberFormat="1" applyFont="1" applyBorder="1" applyAlignment="1">
      <alignment vertical="center" wrapText="1"/>
    </xf>
    <xf numFmtId="0" fontId="0" fillId="13" borderId="28" xfId="0" applyFill="1" applyBorder="1"/>
    <xf numFmtId="0" fontId="0" fillId="13" borderId="30" xfId="0" applyFill="1" applyBorder="1"/>
    <xf numFmtId="0" fontId="0" fillId="13" borderId="31" xfId="0" applyFill="1" applyBorder="1"/>
    <xf numFmtId="0" fontId="0" fillId="13" borderId="32" xfId="0" applyFill="1" applyBorder="1"/>
    <xf numFmtId="0" fontId="0" fillId="13" borderId="21" xfId="0" applyFill="1" applyBorder="1"/>
    <xf numFmtId="0" fontId="0" fillId="13" borderId="22" xfId="0" applyFill="1" applyBorder="1"/>
    <xf numFmtId="0" fontId="0" fillId="13" borderId="29" xfId="0" applyFill="1" applyBorder="1" applyAlignment="1">
      <alignment vertical="center"/>
    </xf>
    <xf numFmtId="0" fontId="8" fillId="0" borderId="0" xfId="0" applyFont="1" applyFill="1" applyBorder="1" applyAlignment="1" applyProtection="1">
      <alignment horizontal="left" vertical="center"/>
      <protection locked="0"/>
    </xf>
    <xf numFmtId="0" fontId="38" fillId="18" borderId="0" xfId="38" applyFont="1" applyFill="1" applyBorder="1" applyAlignment="1">
      <alignment vertical="center" wrapText="1"/>
    </xf>
    <xf numFmtId="0" fontId="38" fillId="18" borderId="0" xfId="38" applyFont="1" applyFill="1" applyBorder="1" applyAlignment="1">
      <alignment horizontal="left" vertical="center" wrapText="1"/>
    </xf>
    <xf numFmtId="0" fontId="44" fillId="0" borderId="5" xfId="0" applyNumberFormat="1" applyFont="1" applyFill="1" applyBorder="1" applyAlignment="1" applyProtection="1">
      <alignment horizontal="left"/>
    </xf>
    <xf numFmtId="0" fontId="25" fillId="13" borderId="0" xfId="32" applyFont="1" applyFill="1" applyBorder="1" applyAlignment="1">
      <alignment horizontal="left"/>
    </xf>
    <xf numFmtId="0" fontId="16" fillId="14" borderId="33" xfId="0" applyFont="1" applyFill="1" applyBorder="1" applyAlignment="1">
      <alignment horizontal="center" vertical="center"/>
    </xf>
    <xf numFmtId="0" fontId="25" fillId="13" borderId="5" xfId="0" applyFont="1" applyFill="1" applyBorder="1" applyAlignment="1">
      <alignment horizontal="left"/>
    </xf>
    <xf numFmtId="0" fontId="25" fillId="13" borderId="5" xfId="32" applyFont="1" applyFill="1" applyBorder="1" applyAlignment="1">
      <alignment horizontal="left"/>
    </xf>
    <xf numFmtId="1" fontId="44" fillId="0" borderId="5" xfId="0" applyNumberFormat="1" applyFont="1" applyFill="1" applyBorder="1" applyAlignment="1" applyProtection="1"/>
    <xf numFmtId="1" fontId="44" fillId="0" borderId="5" xfId="0" applyNumberFormat="1" applyFont="1" applyFill="1" applyBorder="1" applyAlignment="1" applyProtection="1">
      <alignment horizontal="left"/>
    </xf>
    <xf numFmtId="0" fontId="38" fillId="0" borderId="0" xfId="0" applyFont="1" applyFill="1" applyBorder="1" applyAlignment="1">
      <alignment horizontal="left"/>
    </xf>
    <xf numFmtId="1" fontId="0" fillId="0" borderId="0" xfId="0" applyNumberFormat="1" applyFill="1" applyBorder="1" applyAlignment="1">
      <alignment horizontal="left" wrapText="1"/>
    </xf>
    <xf numFmtId="1" fontId="0" fillId="0" borderId="0" xfId="0" applyNumberFormat="1" applyFill="1" applyBorder="1" applyAlignment="1">
      <alignment horizontal="left"/>
    </xf>
    <xf numFmtId="1" fontId="21" fillId="13" borderId="0" xfId="26" applyNumberFormat="1" applyFont="1" applyFill="1" applyBorder="1" applyAlignment="1">
      <alignment horizontal="left" wrapText="1"/>
    </xf>
    <xf numFmtId="1" fontId="0" fillId="13" borderId="0" xfId="0" applyNumberFormat="1" applyFill="1" applyAlignment="1">
      <alignment horizontal="left"/>
    </xf>
    <xf numFmtId="1" fontId="30" fillId="0" borderId="0" xfId="0" applyNumberFormat="1" applyFont="1" applyFill="1" applyBorder="1" applyAlignment="1">
      <alignment horizontal="left"/>
    </xf>
    <xf numFmtId="1" fontId="0" fillId="0" borderId="0" xfId="0" applyNumberFormat="1" applyFill="1" applyBorder="1" applyAlignment="1" applyProtection="1">
      <alignment horizontal="left"/>
      <protection locked="0"/>
    </xf>
    <xf numFmtId="1" fontId="3" fillId="0" borderId="0" xfId="0" applyNumberFormat="1" applyFont="1" applyFill="1" applyBorder="1" applyAlignment="1">
      <alignment horizontal="left"/>
    </xf>
    <xf numFmtId="1" fontId="0" fillId="13" borderId="0" xfId="0" applyNumberFormat="1" applyFill="1" applyBorder="1" applyAlignment="1">
      <alignment horizontal="left"/>
    </xf>
    <xf numFmtId="1" fontId="29" fillId="0" borderId="0" xfId="0" applyNumberFormat="1" applyFont="1" applyFill="1" applyBorder="1" applyAlignment="1">
      <alignment horizontal="left"/>
    </xf>
    <xf numFmtId="1" fontId="31" fillId="0" borderId="0" xfId="0" applyNumberFormat="1" applyFont="1" applyFill="1" applyBorder="1" applyAlignment="1">
      <alignment horizontal="left"/>
    </xf>
    <xf numFmtId="1" fontId="0" fillId="0" borderId="0" xfId="23" applyNumberFormat="1" applyFont="1" applyFill="1" applyBorder="1" applyAlignment="1">
      <alignment horizontal="left"/>
    </xf>
    <xf numFmtId="1" fontId="0" fillId="0" borderId="0" xfId="0" applyNumberFormat="1" applyFill="1" applyBorder="1" applyAlignment="1">
      <alignment horizontal="left" vertical="justify" wrapText="1"/>
    </xf>
    <xf numFmtId="1" fontId="0" fillId="0" borderId="0" xfId="0" applyNumberFormat="1" applyFont="1" applyFill="1" applyBorder="1" applyAlignment="1">
      <alignment horizontal="left"/>
    </xf>
    <xf numFmtId="1" fontId="17" fillId="0" borderId="0" xfId="0" applyNumberFormat="1" applyFont="1" applyFill="1" applyBorder="1" applyAlignment="1">
      <alignment horizontal="left"/>
    </xf>
    <xf numFmtId="1" fontId="17" fillId="0" borderId="0" xfId="0" applyNumberFormat="1" applyFont="1" applyFill="1" applyBorder="1" applyAlignment="1" applyProtection="1">
      <alignment horizontal="left"/>
      <protection hidden="1"/>
    </xf>
    <xf numFmtId="0" fontId="3" fillId="19" borderId="24" xfId="39" applyFont="1" applyBorder="1" applyAlignment="1" applyProtection="1">
      <alignment horizontal="left" vertical="center"/>
      <protection locked="0"/>
    </xf>
    <xf numFmtId="1" fontId="9" fillId="19" borderId="25" xfId="39" quotePrefix="1" applyNumberFormat="1" applyFont="1" applyBorder="1" applyAlignment="1" applyProtection="1">
      <alignment horizontal="left" vertical="center"/>
      <protection locked="0"/>
    </xf>
    <xf numFmtId="1" fontId="9" fillId="19" borderId="25" xfId="39" quotePrefix="1" applyNumberFormat="1" applyFont="1" applyBorder="1" applyAlignment="1" applyProtection="1">
      <alignment horizontal="left" vertical="top"/>
      <protection locked="0"/>
    </xf>
    <xf numFmtId="1" fontId="9" fillId="19" borderId="25" xfId="39" applyNumberFormat="1" applyFont="1" applyBorder="1" applyAlignment="1" applyProtection="1">
      <alignment horizontal="left" vertical="top"/>
      <protection locked="0"/>
    </xf>
    <xf numFmtId="0" fontId="16" fillId="0" borderId="0" xfId="0" applyFont="1" applyFill="1" applyBorder="1" applyAlignment="1">
      <alignment vertical="center"/>
    </xf>
    <xf numFmtId="1" fontId="9" fillId="0" borderId="0" xfId="39" quotePrefix="1" applyNumberFormat="1" applyFont="1" applyFill="1" applyBorder="1" applyAlignment="1" applyProtection="1">
      <alignment horizontal="left" vertical="center"/>
      <protection locked="0"/>
    </xf>
    <xf numFmtId="1" fontId="9" fillId="0" borderId="0" xfId="39" applyNumberFormat="1" applyFont="1" applyFill="1" applyBorder="1" applyAlignment="1" applyProtection="1">
      <alignment horizontal="left" vertical="center"/>
      <protection locked="0"/>
    </xf>
    <xf numFmtId="0" fontId="35" fillId="0" borderId="39" xfId="0" applyFont="1" applyFill="1" applyBorder="1" applyAlignment="1">
      <alignment horizontal="left"/>
    </xf>
    <xf numFmtId="3" fontId="0" fillId="0" borderId="0" xfId="0" applyNumberFormat="1" applyFill="1" applyBorder="1"/>
    <xf numFmtId="0" fontId="35" fillId="0" borderId="41" xfId="0" applyFont="1" applyFill="1" applyBorder="1" applyAlignment="1">
      <alignment horizontal="left"/>
    </xf>
    <xf numFmtId="0" fontId="0" fillId="0" borderId="42" xfId="0" applyFill="1" applyBorder="1"/>
    <xf numFmtId="0" fontId="0" fillId="0" borderId="42" xfId="0" applyBorder="1"/>
    <xf numFmtId="0" fontId="16" fillId="14" borderId="33" xfId="0" applyFont="1" applyFill="1" applyBorder="1" applyAlignment="1">
      <alignment horizontal="center" vertical="center"/>
    </xf>
    <xf numFmtId="0" fontId="47" fillId="0" borderId="0" xfId="0" applyFont="1" applyFill="1" applyBorder="1" applyAlignment="1">
      <alignment horizontal="center"/>
    </xf>
    <xf numFmtId="0" fontId="48" fillId="0" borderId="0" xfId="0" applyFont="1" applyFill="1" applyBorder="1" applyAlignment="1">
      <alignment horizontal="center"/>
    </xf>
    <xf numFmtId="3" fontId="0" fillId="0" borderId="16" xfId="0" applyNumberFormat="1" applyBorder="1" applyAlignment="1" applyProtection="1">
      <alignment horizontal="center" vertical="center"/>
      <protection hidden="1"/>
    </xf>
    <xf numFmtId="9" fontId="0" fillId="0" borderId="16" xfId="0" applyNumberFormat="1" applyBorder="1" applyAlignment="1" applyProtection="1">
      <alignment horizontal="center" vertical="center"/>
      <protection hidden="1"/>
    </xf>
    <xf numFmtId="0" fontId="42" fillId="18" borderId="0" xfId="38" applyFont="1" applyFill="1" applyBorder="1" applyAlignment="1" applyProtection="1">
      <alignment horizontal="left"/>
      <protection hidden="1"/>
    </xf>
    <xf numFmtId="0" fontId="43" fillId="18" borderId="0" xfId="0" applyFont="1" applyFill="1" applyBorder="1" applyAlignment="1" applyProtection="1">
      <alignment horizontal="left"/>
      <protection hidden="1"/>
    </xf>
    <xf numFmtId="1" fontId="43" fillId="18" borderId="0" xfId="0" applyNumberFormat="1" applyFont="1" applyFill="1" applyBorder="1" applyAlignment="1" applyProtection="1">
      <alignment horizontal="left"/>
      <protection hidden="1"/>
    </xf>
    <xf numFmtId="0" fontId="43" fillId="18" borderId="0" xfId="0" applyNumberFormat="1" applyFont="1" applyFill="1" applyBorder="1" applyAlignment="1" applyProtection="1">
      <alignment horizontal="left"/>
      <protection hidden="1"/>
    </xf>
    <xf numFmtId="9" fontId="42" fillId="18" borderId="0" xfId="0" applyNumberFormat="1" applyFont="1" applyFill="1" applyBorder="1" applyAlignment="1" applyProtection="1">
      <alignment horizontal="left" vertical="center"/>
      <protection hidden="1"/>
    </xf>
    <xf numFmtId="9" fontId="0" fillId="13" borderId="16" xfId="0" applyNumberFormat="1" applyFill="1" applyBorder="1" applyAlignment="1" applyProtection="1">
      <alignment horizontal="center"/>
      <protection hidden="1"/>
    </xf>
    <xf numFmtId="0" fontId="35" fillId="0" borderId="0" xfId="0" applyFont="1" applyFill="1" applyBorder="1" applyAlignment="1" applyProtection="1">
      <alignment horizontal="left" vertical="top"/>
      <protection hidden="1"/>
    </xf>
    <xf numFmtId="0" fontId="33" fillId="14" borderId="33" xfId="26" applyFont="1" applyFill="1" applyBorder="1" applyAlignment="1">
      <alignment vertical="center"/>
    </xf>
    <xf numFmtId="3" fontId="49" fillId="13" borderId="27" xfId="26" applyNumberFormat="1" applyFont="1" applyFill="1" applyBorder="1" applyAlignment="1" applyProtection="1">
      <alignment horizontal="center"/>
      <protection hidden="1"/>
    </xf>
    <xf numFmtId="9" fontId="49" fillId="13" borderId="27" xfId="26" applyNumberFormat="1" applyFont="1" applyFill="1" applyBorder="1" applyAlignment="1" applyProtection="1">
      <alignment horizontal="center"/>
      <protection hidden="1"/>
    </xf>
    <xf numFmtId="0" fontId="9" fillId="0" borderId="16" xfId="0" applyFont="1" applyFill="1" applyBorder="1" applyAlignment="1">
      <alignment horizontal="left"/>
    </xf>
    <xf numFmtId="3" fontId="9" fillId="13" borderId="16" xfId="0" applyNumberFormat="1" applyFont="1" applyFill="1" applyBorder="1" applyAlignment="1" applyProtection="1">
      <alignment horizontal="center"/>
      <protection hidden="1"/>
    </xf>
    <xf numFmtId="0" fontId="9" fillId="0" borderId="0" xfId="0" applyFont="1"/>
    <xf numFmtId="0" fontId="50" fillId="0" borderId="0" xfId="0" applyFont="1" applyFill="1" applyBorder="1" applyAlignment="1">
      <alignment horizontal="left"/>
    </xf>
    <xf numFmtId="0" fontId="49" fillId="13" borderId="0" xfId="26" applyFont="1" applyFill="1" applyBorder="1" applyAlignment="1" applyProtection="1">
      <alignment horizontal="left" vertical="top"/>
      <protection hidden="1"/>
    </xf>
    <xf numFmtId="0" fontId="35" fillId="18" borderId="0" xfId="38" applyFont="1" applyFill="1" applyBorder="1" applyAlignment="1">
      <alignment vertical="center" wrapText="1"/>
    </xf>
    <xf numFmtId="0" fontId="5" fillId="16" borderId="0" xfId="37" applyNumberFormat="1" applyFont="1" applyFill="1" applyBorder="1" applyAlignment="1" applyProtection="1">
      <alignment horizontal="center" vertical="center"/>
      <protection hidden="1"/>
    </xf>
    <xf numFmtId="0" fontId="38" fillId="0" borderId="23" xfId="38" applyNumberFormat="1" applyFont="1" applyBorder="1" applyAlignment="1">
      <alignment vertical="center" wrapText="1"/>
    </xf>
    <xf numFmtId="0" fontId="9" fillId="19" borderId="25" xfId="39" quotePrefix="1" applyNumberFormat="1" applyFont="1" applyBorder="1" applyAlignment="1" applyProtection="1">
      <alignment horizontal="left" vertical="center"/>
      <protection locked="0"/>
    </xf>
    <xf numFmtId="0" fontId="52" fillId="18" borderId="0" xfId="0" applyNumberFormat="1" applyFont="1" applyFill="1" applyBorder="1" applyAlignment="1" applyProtection="1">
      <alignment horizontal="left"/>
      <protection hidden="1"/>
    </xf>
    <xf numFmtId="0" fontId="53" fillId="18" borderId="0" xfId="0" applyNumberFormat="1" applyFont="1" applyFill="1" applyBorder="1" applyAlignment="1" applyProtection="1">
      <alignment horizontal="left"/>
      <protection hidden="1"/>
    </xf>
    <xf numFmtId="9" fontId="52" fillId="18" borderId="0" xfId="0" applyNumberFormat="1" applyFont="1" applyFill="1" applyBorder="1" applyAlignment="1" applyProtection="1">
      <alignment horizontal="left" vertical="center"/>
      <protection hidden="1"/>
    </xf>
    <xf numFmtId="1" fontId="9" fillId="19" borderId="43" xfId="39" quotePrefix="1" applyNumberFormat="1" applyFont="1" applyBorder="1" applyAlignment="1" applyProtection="1">
      <alignment horizontal="left" vertical="center"/>
      <protection locked="0"/>
    </xf>
    <xf numFmtId="1" fontId="9" fillId="19" borderId="43" xfId="39" applyNumberFormat="1" applyFont="1" applyBorder="1" applyAlignment="1" applyProtection="1">
      <alignment horizontal="left" vertical="top"/>
      <protection locked="0"/>
    </xf>
    <xf numFmtId="0" fontId="0" fillId="13" borderId="0" xfId="0" applyFont="1" applyFill="1" applyBorder="1" applyAlignment="1">
      <alignment horizontal="left" vertical="top" wrapText="1"/>
    </xf>
    <xf numFmtId="0" fontId="10" fillId="13" borderId="0" xfId="0" applyFont="1" applyFill="1" applyBorder="1" applyAlignment="1">
      <alignment horizontal="left" vertical="center" wrapText="1"/>
    </xf>
    <xf numFmtId="0" fontId="0" fillId="13" borderId="0" xfId="0" applyFill="1" applyBorder="1" applyAlignment="1">
      <alignment horizontal="left" vertical="top" wrapText="1"/>
    </xf>
    <xf numFmtId="0" fontId="0" fillId="13" borderId="21" xfId="0" applyFill="1" applyBorder="1" applyAlignment="1">
      <alignment horizontal="center" vertical="top"/>
    </xf>
    <xf numFmtId="0" fontId="8" fillId="13" borderId="10" xfId="32" applyFont="1" applyFill="1" applyBorder="1" applyAlignment="1">
      <alignment horizontal="left"/>
    </xf>
    <xf numFmtId="0" fontId="46" fillId="13" borderId="10" xfId="32" applyFont="1" applyFill="1" applyBorder="1" applyAlignment="1">
      <alignment horizontal="left"/>
    </xf>
    <xf numFmtId="0" fontId="8" fillId="0" borderId="10" xfId="32" applyFont="1" applyBorder="1" applyAlignment="1">
      <alignment horizontal="left"/>
    </xf>
    <xf numFmtId="0" fontId="8" fillId="13" borderId="20" xfId="32" applyFont="1" applyFill="1" applyBorder="1" applyAlignment="1">
      <alignment horizontal="left"/>
    </xf>
    <xf numFmtId="0" fontId="3" fillId="19" borderId="34" xfId="39" applyFont="1" applyBorder="1" applyAlignment="1">
      <alignment horizontal="center" vertical="center"/>
    </xf>
    <xf numFmtId="0" fontId="3" fillId="19" borderId="35" xfId="39" applyFont="1" applyBorder="1" applyAlignment="1">
      <alignment horizontal="center" vertical="center"/>
    </xf>
    <xf numFmtId="0" fontId="3" fillId="19" borderId="36" xfId="39" applyFont="1" applyBorder="1" applyAlignment="1">
      <alignment horizontal="center" vertical="center"/>
    </xf>
    <xf numFmtId="0" fontId="8" fillId="18" borderId="34" xfId="0" applyFont="1" applyFill="1" applyBorder="1" applyAlignment="1">
      <alignment horizontal="center"/>
    </xf>
    <xf numFmtId="0" fontId="8" fillId="18" borderId="35" xfId="0" applyFont="1" applyFill="1" applyBorder="1" applyAlignment="1">
      <alignment horizontal="center"/>
    </xf>
    <xf numFmtId="0" fontId="8" fillId="18" borderId="36" xfId="0" applyFont="1" applyFill="1" applyBorder="1" applyAlignment="1">
      <alignment horizontal="center"/>
    </xf>
    <xf numFmtId="0" fontId="8" fillId="13" borderId="34" xfId="0" applyFont="1" applyFill="1" applyBorder="1" applyAlignment="1">
      <alignment horizontal="center"/>
    </xf>
    <xf numFmtId="0" fontId="8" fillId="13" borderId="35" xfId="0" applyFont="1" applyFill="1" applyBorder="1" applyAlignment="1">
      <alignment horizontal="center"/>
    </xf>
    <xf numFmtId="0" fontId="8" fillId="13" borderId="36" xfId="0" applyFont="1" applyFill="1" applyBorder="1" applyAlignment="1">
      <alignment horizontal="center"/>
    </xf>
    <xf numFmtId="0" fontId="16" fillId="14" borderId="11" xfId="0" applyFont="1" applyFill="1" applyBorder="1" applyAlignment="1">
      <alignment horizontal="center" vertical="center"/>
    </xf>
    <xf numFmtId="0" fontId="16" fillId="14" borderId="12" xfId="0" applyFont="1" applyFill="1" applyBorder="1" applyAlignment="1">
      <alignment horizontal="center" vertical="center"/>
    </xf>
    <xf numFmtId="0" fontId="25" fillId="13" borderId="0" xfId="32" applyFont="1" applyFill="1" applyBorder="1" applyAlignment="1">
      <alignment horizontal="left"/>
    </xf>
    <xf numFmtId="0" fontId="46" fillId="0" borderId="10" xfId="32" applyFont="1" applyBorder="1"/>
    <xf numFmtId="0" fontId="16" fillId="14" borderId="33"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0" fillId="13" borderId="9" xfId="0" applyFill="1" applyBorder="1" applyAlignment="1">
      <alignment horizontal="center"/>
    </xf>
    <xf numFmtId="0" fontId="8" fillId="0" borderId="10" xfId="32" applyFont="1" applyBorder="1"/>
    <xf numFmtId="0" fontId="0" fillId="0" borderId="9" xfId="0" applyFill="1" applyBorder="1" applyAlignment="1">
      <alignment horizontal="center"/>
    </xf>
    <xf numFmtId="0" fontId="25" fillId="13" borderId="5" xfId="32" applyFont="1" applyFill="1" applyBorder="1" applyAlignment="1">
      <alignment horizontal="left"/>
    </xf>
    <xf numFmtId="0" fontId="8" fillId="0" borderId="20" xfId="32" applyFont="1" applyBorder="1"/>
    <xf numFmtId="0" fontId="35" fillId="0" borderId="0" xfId="38" applyNumberFormat="1" applyFont="1" applyFill="1" applyBorder="1" applyAlignment="1">
      <alignment horizontal="left" vertical="center"/>
    </xf>
    <xf numFmtId="0" fontId="46" fillId="13" borderId="20" xfId="32" applyFont="1" applyFill="1" applyBorder="1" applyAlignment="1">
      <alignment horizontal="left"/>
    </xf>
    <xf numFmtId="0" fontId="35" fillId="0" borderId="0" xfId="0" applyFont="1" applyFill="1" applyBorder="1" applyAlignment="1">
      <alignment horizontal="left" vertical="center"/>
    </xf>
    <xf numFmtId="0" fontId="33" fillId="14" borderId="11" xfId="26" applyFont="1" applyFill="1" applyBorder="1" applyAlignment="1">
      <alignment horizontal="center" vertical="center"/>
    </xf>
    <xf numFmtId="0" fontId="33" fillId="14" borderId="12" xfId="26" applyFont="1" applyFill="1" applyBorder="1" applyAlignment="1">
      <alignment horizontal="center" vertical="center"/>
    </xf>
    <xf numFmtId="0" fontId="35" fillId="0" borderId="40" xfId="0" applyFont="1" applyFill="1" applyBorder="1" applyAlignment="1">
      <alignment horizontal="left" vertical="center"/>
    </xf>
    <xf numFmtId="0" fontId="35" fillId="0" borderId="39" xfId="0" applyFont="1" applyFill="1" applyBorder="1" applyAlignment="1">
      <alignment horizontal="left" vertical="center"/>
    </xf>
    <xf numFmtId="0" fontId="35" fillId="0" borderId="26" xfId="0" applyFont="1" applyFill="1" applyBorder="1" applyAlignment="1">
      <alignment horizontal="left" vertical="center"/>
    </xf>
    <xf numFmtId="0" fontId="35" fillId="0" borderId="16" xfId="0" applyFont="1" applyFill="1" applyBorder="1" applyAlignment="1">
      <alignment horizontal="left" vertical="center"/>
    </xf>
    <xf numFmtId="0" fontId="35" fillId="0" borderId="16" xfId="38" applyNumberFormat="1" applyFont="1" applyFill="1" applyBorder="1" applyAlignment="1">
      <alignment horizontal="left" vertical="center"/>
    </xf>
    <xf numFmtId="0" fontId="49" fillId="13" borderId="0" xfId="26" applyFont="1" applyFill="1" applyBorder="1" applyAlignment="1">
      <alignment horizontal="left" vertical="top" wrapText="1"/>
    </xf>
    <xf numFmtId="0" fontId="34" fillId="14" borderId="37" xfId="26" applyFont="1" applyFill="1" applyBorder="1" applyAlignment="1">
      <alignment horizontal="center" vertical="center"/>
    </xf>
    <xf numFmtId="0" fontId="34" fillId="14" borderId="12" xfId="26" applyFont="1" applyFill="1" applyBorder="1" applyAlignment="1">
      <alignment horizontal="center" vertical="center"/>
    </xf>
    <xf numFmtId="0" fontId="34" fillId="14" borderId="38" xfId="26" applyFont="1" applyFill="1" applyBorder="1" applyAlignment="1">
      <alignment horizontal="center" vertical="center"/>
    </xf>
    <xf numFmtId="0" fontId="26" fillId="13" borderId="0" xfId="32" applyFont="1" applyFill="1" applyBorder="1" applyAlignment="1">
      <alignment horizontal="left"/>
    </xf>
  </cellXfs>
  <cellStyles count="40">
    <cellStyle name="Accent2" xfId="39" builtinId="33"/>
    <cellStyle name="Bad" xfId="7" builtinId="27" customBuiltin="1"/>
    <cellStyle name="Button 1" xfId="19"/>
    <cellStyle name="Button 2" xfId="17"/>
    <cellStyle name="Button 3" xfId="20"/>
    <cellStyle name="Button 4" xfId="18"/>
    <cellStyle name="Calculation" xfId="11" builtinId="22" customBuiltin="1"/>
    <cellStyle name="Calculation 2" xfId="36"/>
    <cellStyle name="Chart-Heading" xfId="28"/>
    <cellStyle name="Check Cell" xfId="13" builtinId="23" customBuiltin="1"/>
    <cellStyle name="Comma" xfId="33" builtinId="3"/>
    <cellStyle name="Currency" xfId="22" builtinId="4"/>
    <cellStyle name="Currency 2" xfId="29"/>
    <cellStyle name="Currency 4" xfId="3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1"/>
    <cellStyle name="Hyperlink" xfId="32" builtinId="8"/>
    <cellStyle name="Input" xfId="9" builtinId="20" customBuiltin="1"/>
    <cellStyle name="Input 2" xfId="35"/>
    <cellStyle name="Linked Cell" xfId="12" builtinId="24" customBuiltin="1"/>
    <cellStyle name="Neutral" xfId="8" builtinId="28" customBuiltin="1"/>
    <cellStyle name="Normal" xfId="0" builtinId="0" customBuiltin="1"/>
    <cellStyle name="Normal 2" xfId="26"/>
    <cellStyle name="Normal 2 2" xfId="30"/>
    <cellStyle name="Normal 28" xfId="27"/>
    <cellStyle name="Normal 3" xfId="37"/>
    <cellStyle name="Normal 6" xfId="38"/>
    <cellStyle name="Note" xfId="15" builtinId="10" customBuiltin="1"/>
    <cellStyle name="Output" xfId="10" builtinId="21" customBuiltin="1"/>
    <cellStyle name="Output 2" xfId="34"/>
    <cellStyle name="Percent" xfId="23" builtinId="5"/>
    <cellStyle name="Style 1" xfId="24"/>
    <cellStyle name="Style 2" xfId="25"/>
    <cellStyle name="Title" xfId="1" builtinId="15" customBuiltin="1"/>
    <cellStyle name="Warning Text" xfId="14" builtinId="11" customBuiltin="1"/>
  </cellStyles>
  <dxfs count="4675">
    <dxf>
      <font>
        <color theme="2" tint="-0.24994659260841701"/>
      </font>
    </dxf>
    <dxf>
      <font>
        <color theme="1"/>
      </font>
    </dxf>
    <dxf>
      <font>
        <b val="0"/>
        <i val="0"/>
        <color theme="1"/>
      </font>
    </dxf>
    <dxf>
      <font>
        <b/>
        <i val="0"/>
        <color theme="9"/>
      </font>
      <fill>
        <patternFill patternType="none">
          <bgColor auto="1"/>
        </patternFill>
      </fill>
    </dxf>
    <dxf>
      <font>
        <strike/>
      </font>
    </dxf>
    <dxf>
      <font>
        <strike/>
      </font>
    </dxf>
    <dxf>
      <font>
        <strike/>
      </font>
    </dxf>
    <dxf>
      <font>
        <strike/>
      </font>
    </dxf>
    <dxf>
      <font>
        <strike/>
      </font>
    </dxf>
    <dxf>
      <font>
        <strike/>
      </font>
    </dxf>
    <dxf>
      <font>
        <strike/>
      </font>
    </dxf>
    <dxf>
      <font>
        <strike/>
      </font>
    </dxf>
    <dxf>
      <border>
        <left style="thin">
          <color theme="9"/>
        </left>
        <right style="thin">
          <color theme="9"/>
        </right>
        <top style="thin">
          <color theme="9"/>
        </top>
        <bottom style="thin">
          <color theme="9"/>
        </bottom>
        <vertical/>
        <horizontal/>
      </border>
    </dxf>
    <dxf>
      <border>
        <left style="thin">
          <color theme="9"/>
        </left>
        <right style="thin">
          <color theme="9"/>
        </right>
        <top style="thin">
          <color theme="9"/>
        </top>
        <bottom style="thin">
          <color theme="9"/>
        </bottom>
      </border>
    </dxf>
    <dxf>
      <border>
        <left style="thin">
          <color theme="9"/>
        </left>
        <right style="thin">
          <color theme="9"/>
        </right>
        <top style="thin">
          <color theme="9"/>
        </top>
        <bottom style="thin">
          <color theme="9"/>
        </bottom>
        <vertical/>
        <horizontal/>
      </border>
    </dxf>
    <dxf>
      <border>
        <left style="thin">
          <color theme="9"/>
        </left>
        <right style="thin">
          <color theme="9"/>
        </right>
        <top style="thin">
          <color theme="9"/>
        </top>
        <bottom style="thin">
          <color theme="9"/>
        </bottom>
        <vertical/>
        <horizontal/>
      </border>
    </dxf>
    <dxf>
      <border>
        <left style="thin">
          <color theme="9"/>
        </left>
        <right style="thin">
          <color theme="9"/>
        </right>
        <top style="thin">
          <color theme="9"/>
        </top>
        <bottom style="thin">
          <color theme="9"/>
        </bottom>
        <vertical/>
        <horizontal/>
      </border>
    </dxf>
    <dxf>
      <border>
        <left style="thin">
          <color theme="9"/>
        </left>
        <right style="thin">
          <color theme="9"/>
        </right>
        <top style="thin">
          <color theme="9"/>
        </top>
        <bottom style="thin">
          <color theme="9"/>
        </bottom>
        <vertical/>
        <horizontal/>
      </border>
    </dxf>
    <dxf>
      <font>
        <b/>
        <i val="0"/>
        <color theme="9"/>
      </font>
    </dxf>
    <dxf>
      <font>
        <color auto="1"/>
      </font>
    </dxf>
    <dxf>
      <font>
        <strike/>
      </font>
    </dxf>
    <dxf>
      <font>
        <strike/>
      </font>
    </dxf>
    <dxf>
      <font>
        <strike/>
      </font>
    </dxf>
    <dxf>
      <font>
        <strike/>
      </font>
    </dxf>
    <dxf>
      <font>
        <strike/>
      </font>
    </dxf>
    <dxf>
      <font>
        <strike/>
      </font>
    </dxf>
    <dxf>
      <font>
        <strike/>
      </font>
    </dxf>
    <dxf>
      <font>
        <strike/>
      </font>
    </dxf>
    <dxf>
      <font>
        <b val="0"/>
        <strike val="0"/>
        <outline val="0"/>
        <shadow val="0"/>
        <u val="none"/>
        <vertAlign val="baseline"/>
        <sz val="9"/>
        <color theme="1"/>
        <name val="Arial"/>
        <scheme val="none"/>
      </font>
      <numFmt numFmtId="13" formatCode="0%"/>
      <fill>
        <patternFill patternType="solid">
          <fgColor indexed="64"/>
          <bgColor rgb="FFDFE7E9"/>
        </patternFill>
      </fill>
      <alignment horizontal="left" vertical="center" textRotation="0" wrapText="0" indent="0" justifyLastLine="0" shrinkToFit="0" readingOrder="0"/>
      <protection locked="1" hidden="1"/>
    </dxf>
    <dxf>
      <font>
        <strike val="0"/>
        <outline val="0"/>
        <shadow val="0"/>
        <u val="none"/>
        <vertAlign val="baseline"/>
        <sz val="9"/>
        <color theme="1"/>
        <name val="Arial"/>
        <scheme val="none"/>
      </font>
      <numFmt numFmtId="13" formatCode="0%"/>
      <fill>
        <patternFill patternType="solid">
          <fgColor indexed="64"/>
          <bgColor rgb="FFDFE7E9"/>
        </patternFill>
      </fill>
      <alignment horizontal="left" vertical="center" textRotation="0" wrapText="0" indent="0" justifyLastLine="0" shrinkToFit="0" readingOrder="0"/>
      <protection locked="1" hidden="1"/>
    </dxf>
    <dxf>
      <font>
        <b val="0"/>
        <strike val="0"/>
        <outline val="0"/>
        <shadow val="0"/>
        <u val="none"/>
        <vertAlign val="baseline"/>
        <sz val="9"/>
        <color theme="1"/>
        <name val="Arial"/>
        <scheme val="none"/>
      </font>
      <numFmt numFmtId="13" formatCode="0%"/>
      <fill>
        <patternFill patternType="solid">
          <fgColor indexed="64"/>
          <bgColor rgb="FFDFE7E9"/>
        </patternFill>
      </fill>
      <alignment horizontal="left" vertical="center" textRotation="0" wrapText="0" indent="0" justifyLastLine="0" shrinkToFit="0" readingOrder="0"/>
      <protection locked="1" hidden="1"/>
    </dxf>
    <dxf>
      <font>
        <b val="0"/>
        <i val="0"/>
        <strike val="0"/>
        <condense val="0"/>
        <extend val="0"/>
        <outline val="0"/>
        <shadow val="0"/>
        <u val="none"/>
        <vertAlign val="baseline"/>
        <sz val="9"/>
        <color theme="1"/>
        <name val="Arial"/>
        <scheme val="none"/>
      </font>
      <numFmt numFmtId="0" formatCode="General"/>
      <fill>
        <patternFill patternType="solid">
          <fgColor indexed="64"/>
          <bgColor rgb="FFDFE7E9"/>
        </patternFill>
      </fill>
      <alignment horizontal="left" vertical="bottom" textRotation="0" wrapText="0" indent="0" justifyLastLine="0" shrinkToFit="0" readingOrder="0"/>
      <protection locked="1" hidden="1"/>
    </dxf>
    <dxf>
      <font>
        <b val="0"/>
        <strike val="0"/>
        <outline val="0"/>
        <shadow val="0"/>
        <u val="none"/>
        <vertAlign val="baseline"/>
        <sz val="9"/>
        <color theme="1"/>
        <name val="Arial"/>
        <scheme val="none"/>
      </font>
      <numFmt numFmtId="0" formatCode="General"/>
      <fill>
        <patternFill patternType="solid">
          <fgColor indexed="64"/>
          <bgColor rgb="FFDFE7E9"/>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9"/>
        <color theme="1"/>
        <name val="Arial"/>
        <scheme val="minor"/>
      </font>
      <numFmt numFmtId="0" formatCode="General"/>
      <fill>
        <patternFill patternType="solid">
          <fgColor indexed="64"/>
          <bgColor rgb="FFDFE7E9"/>
        </patternFill>
      </fill>
      <alignment horizontal="left" vertical="bottom" textRotation="0" wrapText="0" indent="0" justifyLastLine="0" shrinkToFit="0" readingOrder="0"/>
      <protection locked="1" hidden="1"/>
    </dxf>
    <dxf>
      <font>
        <b val="0"/>
        <i val="0"/>
        <strike val="0"/>
        <condense val="0"/>
        <extend val="0"/>
        <outline val="0"/>
        <shadow val="0"/>
        <u val="none"/>
        <vertAlign val="baseline"/>
        <sz val="9"/>
        <color theme="1"/>
        <name val="Arial"/>
        <scheme val="none"/>
      </font>
      <numFmt numFmtId="1" formatCode="0"/>
      <fill>
        <patternFill patternType="solid">
          <fgColor indexed="64"/>
          <bgColor rgb="FFDFE7E9"/>
        </patternFill>
      </fill>
      <alignment horizontal="left" vertical="bottom" textRotation="0" wrapText="0" indent="0" justifyLastLine="0" shrinkToFit="0" readingOrder="0"/>
      <protection locked="1" hidden="1"/>
    </dxf>
    <dxf>
      <font>
        <b val="0"/>
        <strike val="0"/>
        <outline val="0"/>
        <shadow val="0"/>
        <u val="none"/>
        <vertAlign val="baseline"/>
        <sz val="9"/>
        <color theme="1"/>
        <name val="Arial"/>
        <scheme val="none"/>
      </font>
      <numFmt numFmtId="0" formatCode="General"/>
      <fill>
        <patternFill patternType="solid">
          <fgColor indexed="64"/>
          <bgColor rgb="FFDFE7E9"/>
        </patternFill>
      </fill>
      <alignment horizontal="left" vertical="bottom" textRotation="0" wrapText="0" indent="0" justifyLastLine="0" shrinkToFit="0" readingOrder="0"/>
      <protection locked="1" hidden="1"/>
    </dxf>
    <dxf>
      <font>
        <b val="0"/>
        <strike val="0"/>
        <outline val="0"/>
        <shadow val="0"/>
        <u val="none"/>
        <vertAlign val="baseline"/>
        <sz val="9"/>
        <color theme="1"/>
        <name val="Arial"/>
        <scheme val="none"/>
      </font>
      <numFmt numFmtId="0" formatCode="General"/>
      <fill>
        <patternFill patternType="solid">
          <fgColor indexed="64"/>
          <bgColor rgb="FFDFE7E9"/>
        </patternFill>
      </fill>
      <alignment horizontal="left" vertical="bottom" textRotation="0" wrapText="0" indent="0" justifyLastLine="0" shrinkToFit="0" readingOrder="0"/>
      <protection locked="1" hidden="1"/>
    </dxf>
    <dxf>
      <font>
        <strike val="0"/>
        <outline val="0"/>
        <shadow val="0"/>
        <u val="none"/>
        <vertAlign val="baseline"/>
        <sz val="9"/>
        <color theme="1"/>
        <name val="Arial"/>
      </font>
      <fill>
        <patternFill patternType="solid">
          <fgColor indexed="64"/>
          <bgColor rgb="FFDFE7E9"/>
        </patternFill>
      </fill>
      <alignment horizontal="left" textRotation="0" wrapText="0" indent="0" justifyLastLine="0" shrinkToFit="0" readingOrder="0"/>
      <protection locked="1" hidden="1"/>
    </dxf>
    <dxf>
      <font>
        <strike val="0"/>
        <outline val="0"/>
        <shadow val="0"/>
        <u val="none"/>
        <vertAlign val="baseline"/>
        <sz val="10"/>
        <color theme="1"/>
        <name val="Arial"/>
        <scheme val="none"/>
      </font>
      <fill>
        <patternFill patternType="solid">
          <fgColor indexed="64"/>
          <bgColor rgb="FFDFE7E9"/>
        </patternFill>
      </fill>
      <alignment horizontal="general" vertical="center" textRotation="0" wrapText="1" indent="0" justifyLastLine="0" shrinkToFit="0" readingOrder="0"/>
      <border diagonalUp="0" diagonalDown="0" outline="0">
        <left/>
        <right/>
        <top/>
        <bottom/>
      </border>
    </dxf>
    <dxf>
      <font>
        <color theme="2" tint="-0.24994659260841701"/>
      </font>
    </dxf>
    <dxf>
      <font>
        <color theme="2" tint="-0.24994659260841701"/>
      </font>
    </dxf>
    <dxf>
      <font>
        <b/>
        <i val="0"/>
      </font>
      <border>
        <left style="thin">
          <color theme="9"/>
        </left>
        <right style="thin">
          <color theme="9"/>
        </right>
        <top style="thin">
          <color theme="9"/>
        </top>
        <bottom style="thin">
          <color theme="9"/>
        </bottom>
      </border>
    </dxf>
    <dxf>
      <font>
        <b/>
        <i val="0"/>
      </font>
      <border>
        <left style="thin">
          <color theme="9"/>
        </left>
        <right style="thin">
          <color theme="9"/>
        </right>
        <top style="thin">
          <color theme="9"/>
        </top>
        <bottom style="thin">
          <color theme="9"/>
        </bottom>
        <vertical/>
        <horizontal/>
      </border>
    </dxf>
    <dxf>
      <font>
        <b/>
        <i val="0"/>
      </font>
      <border>
        <left style="thin">
          <color theme="9"/>
        </left>
        <right style="thin">
          <color theme="9"/>
        </right>
        <top style="thin">
          <color theme="9"/>
        </top>
        <bottom style="thin">
          <color theme="9"/>
        </bottom>
        <vertical/>
        <horizontal/>
      </border>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Light16" defaultPivotStyle="PivotStyleLight16"/>
  <colors>
    <mruColors>
      <color rgb="FFDFE7E9"/>
      <color rgb="FFE36F72"/>
      <color rgb="FFFFF09C"/>
      <color rgb="FFFCB6B6"/>
      <color rgb="FFFCAAAA"/>
      <color rgb="FFBCF6C0"/>
      <color rgb="FFFFFFFF"/>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700811328604392E-2"/>
          <c:y val="2.7164063695601392E-3"/>
          <c:w val="0.965848556341105"/>
          <c:h val="0.9857118501633737"/>
        </c:manualLayout>
      </c:layout>
      <c:barChart>
        <c:barDir val="col"/>
        <c:grouping val="clustered"/>
        <c:varyColors val="0"/>
        <c:ser>
          <c:idx val="0"/>
          <c:order val="0"/>
          <c:tx>
            <c:strRef>
              <c:f>'TO HIDE DRG Sum Ref'!$AB$25</c:f>
              <c:strCache>
                <c:ptCount val="1"/>
                <c:pt idx="0">
                  <c:v>Member Volumes</c:v>
                </c:pt>
              </c:strCache>
            </c:strRef>
          </c:tx>
          <c:spPr>
            <a:solidFill>
              <a:schemeClr val="accent1"/>
            </a:solidFill>
            <a:ln>
              <a:noFill/>
            </a:ln>
            <a:effectLst/>
          </c:spPr>
          <c:invertIfNegative val="0"/>
          <c:dLbls>
            <c:numFmt formatCode="[&gt;999999]\ \ 0.00,,&quot;M&quot;;0.00,&quot;K&quot;\ "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 HIDE DRG Sum Ref'!$AA$26:$AA$28</c:f>
              <c:strCache>
                <c:ptCount val="3"/>
                <c:pt idx="0">
                  <c:v>Conservative Scenario</c:v>
                </c:pt>
                <c:pt idx="1">
                  <c:v>Moderate Scenario</c:v>
                </c:pt>
                <c:pt idx="2">
                  <c:v>Aggressive Scenario</c:v>
                </c:pt>
              </c:strCache>
            </c:strRef>
          </c:cat>
          <c:val>
            <c:numRef>
              <c:f>'TO HIDE DRG Sum Ref'!$AB$26:$AB$28</c:f>
              <c:numCache>
                <c:formatCode>General</c:formatCode>
                <c:ptCount val="3"/>
                <c:pt idx="0">
                  <c:v>0</c:v>
                </c:pt>
                <c:pt idx="1">
                  <c:v>0</c:v>
                </c:pt>
                <c:pt idx="2">
                  <c:v>0</c:v>
                </c:pt>
              </c:numCache>
            </c:numRef>
          </c:val>
          <c:extLst>
            <c:ext xmlns:c16="http://schemas.microsoft.com/office/drawing/2014/chart" uri="{C3380CC4-5D6E-409C-BE32-E72D297353CC}">
              <c16:uniqueId val="{00000000-D151-4F17-857E-9EB507CE743C}"/>
            </c:ext>
          </c:extLst>
        </c:ser>
        <c:dLbls>
          <c:showLegendKey val="0"/>
          <c:showVal val="1"/>
          <c:showCatName val="0"/>
          <c:showSerName val="0"/>
          <c:showPercent val="0"/>
          <c:showBubbleSize val="0"/>
        </c:dLbls>
        <c:gapWidth val="50"/>
        <c:overlap val="-25"/>
        <c:axId val="649092264"/>
        <c:axId val="649090952"/>
      </c:barChart>
      <c:catAx>
        <c:axId val="649092264"/>
        <c:scaling>
          <c:orientation val="minMax"/>
        </c:scaling>
        <c:delete val="0"/>
        <c:axPos val="b"/>
        <c:numFmt formatCode="General" sourceLinked="1"/>
        <c:majorTickMark val="none"/>
        <c:minorTickMark val="none"/>
        <c:tickLblPos val="none"/>
        <c:spPr>
          <a:noFill/>
          <a:ln w="9525" cap="flat" cmpd="sng" algn="ctr">
            <a:solidFill>
              <a:schemeClr val="tx1"/>
            </a:solidFill>
            <a:round/>
          </a:ln>
          <a:effectLst/>
        </c:spPr>
        <c:txPr>
          <a:bodyPr rot="-60000000" spcFirstLastPara="1" vertOverflow="ellipsis" vert="horz" wrap="square" anchor="ctr" anchorCtr="1"/>
          <a:lstStyle/>
          <a:p>
            <a:pPr>
              <a:defRPr sz="900" b="0" i="1" u="none" strike="noStrike" kern="1200" baseline="0">
                <a:solidFill>
                  <a:schemeClr val="tx1"/>
                </a:solidFill>
                <a:latin typeface="+mn-lt"/>
                <a:ea typeface="+mn-ea"/>
                <a:cs typeface="+mn-cs"/>
              </a:defRPr>
            </a:pPr>
            <a:endParaRPr lang="en-US"/>
          </a:p>
        </c:txPr>
        <c:crossAx val="649090952"/>
        <c:crosses val="autoZero"/>
        <c:auto val="1"/>
        <c:lblAlgn val="ctr"/>
        <c:lblOffset val="100"/>
        <c:noMultiLvlLbl val="0"/>
      </c:catAx>
      <c:valAx>
        <c:axId val="649090952"/>
        <c:scaling>
          <c:orientation val="minMax"/>
        </c:scaling>
        <c:delete val="1"/>
        <c:axPos val="l"/>
        <c:numFmt formatCode="[&gt;999999]\ \ 0,,&quot;M&quot;;0.0,&quot;K&quot;\ " sourceLinked="0"/>
        <c:majorTickMark val="none"/>
        <c:minorTickMark val="none"/>
        <c:tickLblPos val="nextTo"/>
        <c:crossAx val="649092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629272464530145E-2"/>
          <c:y val="9.8793979866440753E-3"/>
          <c:w val="0.97701603838191131"/>
          <c:h val="0.49433394797169344"/>
        </c:manualLayout>
      </c:layout>
      <c:barChart>
        <c:barDir val="col"/>
        <c:grouping val="clustered"/>
        <c:varyColors val="0"/>
        <c:ser>
          <c:idx val="0"/>
          <c:order val="0"/>
          <c:tx>
            <c:strRef>
              <c:f>'TO HIDE DRG Sum Ref'!$AB$51</c:f>
              <c:strCache>
                <c:ptCount val="1"/>
                <c:pt idx="0">
                  <c:v>Conservative Scenario</c:v>
                </c:pt>
              </c:strCache>
            </c:strRef>
          </c:tx>
          <c:spPr>
            <a:solidFill>
              <a:schemeClr val="accent1"/>
            </a:solidFill>
            <a:ln>
              <a:solidFill>
                <a:schemeClr val="bg1"/>
              </a:solidFill>
            </a:ln>
            <a:effectLst/>
          </c:spPr>
          <c:invertIfNegative val="0"/>
          <c:dLbls>
            <c:numFmt formatCode="[&gt;999999]\ \ 0.#,,&quot;M&quot;;0.#,&quot;K&quot;\ " sourceLinked="0"/>
            <c:spPr>
              <a:noFill/>
              <a:ln>
                <a:noFill/>
              </a:ln>
              <a:effectLst/>
            </c:spPr>
            <c:txPr>
              <a:bodyPr rot="0" spcFirstLastPara="1" vertOverflow="ellipsis" vert="horz" wrap="square" lIns="38100" tIns="19050" rIns="38100" bIns="19050" anchor="ctr" anchorCtr="1">
                <a:spAutoFit/>
              </a:bodyPr>
              <a:lstStyle/>
              <a:p>
                <a:pPr>
                  <a:defRPr sz="75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 HIDE DRG Sum Ref'!$AA$31:$AA$48</c:f>
              <c:strCache>
                <c:ptCount val="18"/>
                <c:pt idx="0">
                  <c:v>Cardiac Services</c:v>
                </c:pt>
                <c:pt idx="1">
                  <c:v>ENT</c:v>
                </c:pt>
                <c:pt idx="2">
                  <c:v>General Medicine</c:v>
                </c:pt>
                <c:pt idx="3">
                  <c:v>General Surgery</c:v>
                </c:pt>
                <c:pt idx="4">
                  <c:v>Gynecology</c:v>
                </c:pt>
                <c:pt idx="5">
                  <c:v>Neonatology</c:v>
                </c:pt>
                <c:pt idx="6">
                  <c:v>Neurology</c:v>
                </c:pt>
                <c:pt idx="7">
                  <c:v>Neurosurgery</c:v>
                </c:pt>
                <c:pt idx="8">
                  <c:v>Obstetrics</c:v>
                </c:pt>
                <c:pt idx="9">
                  <c:v>Oncology/Hematology (Medical)</c:v>
                </c:pt>
                <c:pt idx="10">
                  <c:v>Ophthalmology</c:v>
                </c:pt>
                <c:pt idx="11">
                  <c:v>Orthopedics</c:v>
                </c:pt>
                <c:pt idx="12">
                  <c:v>Other Trauma</c:v>
                </c:pt>
                <c:pt idx="13">
                  <c:v>Rehabilitation (Acute Care)</c:v>
                </c:pt>
                <c:pt idx="14">
                  <c:v>Spine</c:v>
                </c:pt>
                <c:pt idx="15">
                  <c:v>Thoracic Surgery</c:v>
                </c:pt>
                <c:pt idx="16">
                  <c:v>Urology</c:v>
                </c:pt>
                <c:pt idx="17">
                  <c:v>Vascular Services</c:v>
                </c:pt>
              </c:strCache>
            </c:strRef>
          </c:cat>
          <c:val>
            <c:numRef>
              <c:f>'TO HIDE DRG Sum Ref'!$AB$31:$AB$48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8291-4F9C-AA2B-B6E0065584BE}"/>
            </c:ext>
          </c:extLst>
        </c:ser>
        <c:ser>
          <c:idx val="1"/>
          <c:order val="1"/>
          <c:tx>
            <c:strRef>
              <c:f>'TO HIDE DRG Sum Ref'!$AC$51</c:f>
              <c:strCache>
                <c:ptCount val="1"/>
                <c:pt idx="0">
                  <c:v>Moderate Scenario</c:v>
                </c:pt>
              </c:strCache>
            </c:strRef>
          </c:tx>
          <c:spPr>
            <a:solidFill>
              <a:schemeClr val="accent2"/>
            </a:solidFill>
            <a:ln>
              <a:solidFill>
                <a:schemeClr val="bg1"/>
              </a:solidFill>
            </a:ln>
            <a:effectLst/>
          </c:spPr>
          <c:invertIfNegative val="0"/>
          <c:dLbls>
            <c:numFmt formatCode="[&gt;999999]\ \ 0.#,,&quot;M&quot;;0.#,&quot;K&quot;" sourceLinked="0"/>
            <c:spPr>
              <a:noFill/>
              <a:ln>
                <a:noFill/>
              </a:ln>
              <a:effectLst/>
            </c:spPr>
            <c:txPr>
              <a:bodyPr rot="0" spcFirstLastPara="1" vertOverflow="ellipsis" vert="horz" wrap="square" lIns="38100" tIns="19050" rIns="38100" bIns="19050" anchor="ctr" anchorCtr="1">
                <a:spAutoFit/>
              </a:bodyPr>
              <a:lstStyle/>
              <a:p>
                <a:pPr>
                  <a:defRPr sz="75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 HIDE DRG Sum Ref'!$AA$31:$AA$48</c:f>
              <c:strCache>
                <c:ptCount val="18"/>
                <c:pt idx="0">
                  <c:v>Cardiac Services</c:v>
                </c:pt>
                <c:pt idx="1">
                  <c:v>ENT</c:v>
                </c:pt>
                <c:pt idx="2">
                  <c:v>General Medicine</c:v>
                </c:pt>
                <c:pt idx="3">
                  <c:v>General Surgery</c:v>
                </c:pt>
                <c:pt idx="4">
                  <c:v>Gynecology</c:v>
                </c:pt>
                <c:pt idx="5">
                  <c:v>Neonatology</c:v>
                </c:pt>
                <c:pt idx="6">
                  <c:v>Neurology</c:v>
                </c:pt>
                <c:pt idx="7">
                  <c:v>Neurosurgery</c:v>
                </c:pt>
                <c:pt idx="8">
                  <c:v>Obstetrics</c:v>
                </c:pt>
                <c:pt idx="9">
                  <c:v>Oncology/Hematology (Medical)</c:v>
                </c:pt>
                <c:pt idx="10">
                  <c:v>Ophthalmology</c:v>
                </c:pt>
                <c:pt idx="11">
                  <c:v>Orthopedics</c:v>
                </c:pt>
                <c:pt idx="12">
                  <c:v>Other Trauma</c:v>
                </c:pt>
                <c:pt idx="13">
                  <c:v>Rehabilitation (Acute Care)</c:v>
                </c:pt>
                <c:pt idx="14">
                  <c:v>Spine</c:v>
                </c:pt>
                <c:pt idx="15">
                  <c:v>Thoracic Surgery</c:v>
                </c:pt>
                <c:pt idx="16">
                  <c:v>Urology</c:v>
                </c:pt>
                <c:pt idx="17">
                  <c:v>Vascular Services</c:v>
                </c:pt>
              </c:strCache>
            </c:strRef>
          </c:cat>
          <c:val>
            <c:numRef>
              <c:f>'TO HIDE DRG Sum Ref'!$AC$31:$AC$48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8291-4F9C-AA2B-B6E0065584BE}"/>
            </c:ext>
          </c:extLst>
        </c:ser>
        <c:ser>
          <c:idx val="2"/>
          <c:order val="2"/>
          <c:tx>
            <c:strRef>
              <c:f>'TO HIDE DRG Sum Ref'!$AD$51</c:f>
              <c:strCache>
                <c:ptCount val="1"/>
                <c:pt idx="0">
                  <c:v>Aggressive Scenario</c:v>
                </c:pt>
              </c:strCache>
            </c:strRef>
          </c:tx>
          <c:spPr>
            <a:solidFill>
              <a:schemeClr val="accent3"/>
            </a:solidFill>
            <a:ln>
              <a:solidFill>
                <a:schemeClr val="bg1"/>
              </a:solidFill>
            </a:ln>
            <a:effectLst/>
          </c:spPr>
          <c:invertIfNegative val="0"/>
          <c:dLbls>
            <c:numFmt formatCode="[&gt;999999]\ \ 0.#,,&quot;M&quot;;0.#,&quot;K&quot;\ " sourceLinked="0"/>
            <c:spPr>
              <a:noFill/>
              <a:ln>
                <a:noFill/>
              </a:ln>
              <a:effectLst/>
            </c:spPr>
            <c:txPr>
              <a:bodyPr rot="0" spcFirstLastPara="1" vertOverflow="ellipsis" vert="horz" wrap="square" lIns="38100" tIns="19050" rIns="38100" bIns="19050" anchor="ctr" anchorCtr="1">
                <a:spAutoFit/>
              </a:bodyPr>
              <a:lstStyle/>
              <a:p>
                <a:pPr>
                  <a:defRPr sz="750" b="1"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 HIDE DRG Sum Ref'!$AA$31:$AA$48</c:f>
              <c:strCache>
                <c:ptCount val="18"/>
                <c:pt idx="0">
                  <c:v>Cardiac Services</c:v>
                </c:pt>
                <c:pt idx="1">
                  <c:v>ENT</c:v>
                </c:pt>
                <c:pt idx="2">
                  <c:v>General Medicine</c:v>
                </c:pt>
                <c:pt idx="3">
                  <c:v>General Surgery</c:v>
                </c:pt>
                <c:pt idx="4">
                  <c:v>Gynecology</c:v>
                </c:pt>
                <c:pt idx="5">
                  <c:v>Neonatology</c:v>
                </c:pt>
                <c:pt idx="6">
                  <c:v>Neurology</c:v>
                </c:pt>
                <c:pt idx="7">
                  <c:v>Neurosurgery</c:v>
                </c:pt>
                <c:pt idx="8">
                  <c:v>Obstetrics</c:v>
                </c:pt>
                <c:pt idx="9">
                  <c:v>Oncology/Hematology (Medical)</c:v>
                </c:pt>
                <c:pt idx="10">
                  <c:v>Ophthalmology</c:v>
                </c:pt>
                <c:pt idx="11">
                  <c:v>Orthopedics</c:v>
                </c:pt>
                <c:pt idx="12">
                  <c:v>Other Trauma</c:v>
                </c:pt>
                <c:pt idx="13">
                  <c:v>Rehabilitation (Acute Care)</c:v>
                </c:pt>
                <c:pt idx="14">
                  <c:v>Spine</c:v>
                </c:pt>
                <c:pt idx="15">
                  <c:v>Thoracic Surgery</c:v>
                </c:pt>
                <c:pt idx="16">
                  <c:v>Urology</c:v>
                </c:pt>
                <c:pt idx="17">
                  <c:v>Vascular Services</c:v>
                </c:pt>
              </c:strCache>
            </c:strRef>
          </c:cat>
          <c:val>
            <c:numRef>
              <c:f>'TO HIDE DRG Sum Ref'!$AD$31:$AD$48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2-8291-4F9C-AA2B-B6E0065584BE}"/>
            </c:ext>
          </c:extLst>
        </c:ser>
        <c:dLbls>
          <c:dLblPos val="outEnd"/>
          <c:showLegendKey val="0"/>
          <c:showVal val="1"/>
          <c:showCatName val="0"/>
          <c:showSerName val="0"/>
          <c:showPercent val="0"/>
          <c:showBubbleSize val="0"/>
        </c:dLbls>
        <c:gapWidth val="50"/>
        <c:axId val="514846256"/>
        <c:axId val="514844288"/>
      </c:barChart>
      <c:catAx>
        <c:axId val="5148462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1" u="none" strike="noStrike" kern="1200" baseline="0">
                <a:solidFill>
                  <a:schemeClr val="tx1"/>
                </a:solidFill>
                <a:latin typeface="+mn-lt"/>
                <a:ea typeface="+mn-ea"/>
                <a:cs typeface="+mn-cs"/>
              </a:defRPr>
            </a:pPr>
            <a:endParaRPr lang="en-US"/>
          </a:p>
        </c:txPr>
        <c:crossAx val="514844288"/>
        <c:crosses val="autoZero"/>
        <c:auto val="1"/>
        <c:lblAlgn val="ctr"/>
        <c:lblOffset val="100"/>
        <c:noMultiLvlLbl val="0"/>
      </c:catAx>
      <c:valAx>
        <c:axId val="514844288"/>
        <c:scaling>
          <c:orientation val="minMax"/>
        </c:scaling>
        <c:delete val="1"/>
        <c:axPos val="l"/>
        <c:numFmt formatCode="[&gt;999999]\ \ 0,,&quot;M&quot;;0.0,&quot;K&quot;\ " sourceLinked="0"/>
        <c:majorTickMark val="none"/>
        <c:minorTickMark val="none"/>
        <c:tickLblPos val="nextTo"/>
        <c:crossAx val="514846256"/>
        <c:crosses val="autoZero"/>
        <c:crossBetween val="between"/>
      </c:valAx>
      <c:spPr>
        <a:noFill/>
        <a:ln>
          <a:noFill/>
        </a:ln>
        <a:effectLst/>
      </c:spPr>
    </c:plotArea>
    <c:legend>
      <c:legendPos val="b"/>
      <c:layout>
        <c:manualLayout>
          <c:xMode val="edge"/>
          <c:yMode val="edge"/>
          <c:x val="0.30630548489281195"/>
          <c:y val="0.87244955399886615"/>
          <c:w val="0.32959802817108119"/>
          <c:h val="7.9199698713854877E-2"/>
        </c:manualLayout>
      </c:layout>
      <c:overlay val="0"/>
      <c:spPr>
        <a:noFill/>
        <a:ln>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91439</xdr:colOff>
      <xdr:row>5</xdr:row>
      <xdr:rowOff>55581</xdr:rowOff>
    </xdr:from>
    <xdr:to>
      <xdr:col>17</xdr:col>
      <xdr:colOff>514350</xdr:colOff>
      <xdr:row>21</xdr:row>
      <xdr:rowOff>780144</xdr:rowOff>
    </xdr:to>
    <xdr:sp macro="" textlink="">
      <xdr:nvSpPr>
        <xdr:cNvPr id="4" name="TextBox 3"/>
        <xdr:cNvSpPr txBox="1"/>
      </xdr:nvSpPr>
      <xdr:spPr bwMode="gray">
        <a:xfrm>
          <a:off x="2929889" y="1668481"/>
          <a:ext cx="8220711" cy="5874413"/>
        </a:xfrm>
        <a:prstGeom prst="rect">
          <a:avLst/>
        </a:prstGeom>
        <a:noFill/>
      </xdr:spPr>
      <xdr:txBody>
        <a:bodyPr vertOverflow="clip" horzOverflow="clip" wrap="square" lIns="45720" rIns="45720" rtlCol="0" anchor="t">
          <a:noAutofit/>
        </a:bodyPr>
        <a:lstStyle/>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Purpose</a:t>
          </a:r>
        </a:p>
        <a:p>
          <a:pPr marL="0" marR="0" lvl="0" indent="0" algn="l" defTabSz="914400" eaLnBrk="1" fontAlgn="auto" latinLnBrk="0" hangingPunct="1">
            <a:lnSpc>
              <a:spcPct val="100000"/>
            </a:lnSpc>
            <a:spcBef>
              <a:spcPts val="500"/>
            </a:spcBef>
            <a:spcAft>
              <a:spcPts val="60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Use this estimator to determine the extent to which inpatient volumes may shift outpatient, to the Hospital Outpatient Department (HOPD) or the freestanding setting. The tool provides a customizable range of projected volume shift for a health system and is able to be adjusted to conservative, moderate, or aggressive outpatient shift scenarios. </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Instructions</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The Outpatient Shift Estimator allows users to input their organization's inpatient volumes by MS-DRG. Using the </a:t>
          </a:r>
          <a:r>
            <a:rPr kumimoji="0" lang="en-US" sz="1000" b="0" i="1" u="none" strike="noStrike" kern="0" cap="none" spc="0" normalizeH="0" baseline="0" noProof="0">
              <a:ln>
                <a:noFill/>
              </a:ln>
              <a:solidFill>
                <a:schemeClr val="tx1"/>
              </a:solidFill>
              <a:effectLst/>
              <a:uLnTx/>
              <a:uFillTx/>
              <a:latin typeface="+mn-lt"/>
              <a:ea typeface="+mn-ea"/>
              <a:cs typeface="+mn-cs"/>
            </a:rPr>
            <a:t>Assumptions Overview </a:t>
          </a:r>
          <a:r>
            <a:rPr kumimoji="0" lang="en-US" sz="1000" b="0" i="0" u="none" strike="noStrike" kern="0" cap="none" spc="0" normalizeH="0" baseline="0" noProof="0">
              <a:ln>
                <a:noFill/>
              </a:ln>
              <a:solidFill>
                <a:schemeClr val="tx1"/>
              </a:solidFill>
              <a:effectLst/>
              <a:uLnTx/>
              <a:uFillTx/>
              <a:latin typeface="+mn-lt"/>
              <a:ea typeface="+mn-ea"/>
              <a:cs typeface="+mn-cs"/>
            </a:rPr>
            <a:t>tab, users can toggle between different shift scenarios to estimate how many volumes are at risk of shift per subservice and service line. Additional instructions are included on both the </a:t>
          </a:r>
          <a:r>
            <a:rPr kumimoji="0" lang="en-US" sz="1000" b="0" i="1" u="none" strike="noStrike" kern="0" cap="none" spc="0" normalizeH="0" baseline="0" noProof="0">
              <a:ln>
                <a:noFill/>
              </a:ln>
              <a:solidFill>
                <a:schemeClr val="tx1"/>
              </a:solidFill>
              <a:effectLst/>
              <a:uLnTx/>
              <a:uFillTx/>
              <a:latin typeface="+mn-lt"/>
              <a:ea typeface="+mn-ea"/>
              <a:cs typeface="+mn-cs"/>
            </a:rPr>
            <a:t>Volume Input </a:t>
          </a:r>
          <a:r>
            <a:rPr kumimoji="0" lang="en-US" sz="1000" b="0" i="0" u="none" strike="noStrike" kern="0" cap="none" spc="0" normalizeH="0" baseline="0" noProof="0">
              <a:ln>
                <a:noFill/>
              </a:ln>
              <a:solidFill>
                <a:schemeClr val="tx1"/>
              </a:solidFill>
              <a:effectLst/>
              <a:uLnTx/>
              <a:uFillTx/>
              <a:latin typeface="+mn-lt"/>
              <a:ea typeface="+mn-ea"/>
              <a:cs typeface="+mn-cs"/>
            </a:rPr>
            <a:t>and </a:t>
          </a:r>
          <a:r>
            <a:rPr kumimoji="0" lang="en-US" sz="1000" b="0" i="1" u="none" strike="noStrike" kern="0" cap="none" spc="0" normalizeH="0" baseline="0" noProof="0">
              <a:ln>
                <a:noFill/>
              </a:ln>
              <a:solidFill>
                <a:schemeClr val="tx1"/>
              </a:solidFill>
              <a:effectLst/>
              <a:uLnTx/>
              <a:uFillTx/>
              <a:latin typeface="+mn-lt"/>
              <a:ea typeface="+mn-ea"/>
              <a:cs typeface="+mn-cs"/>
            </a:rPr>
            <a:t>Assumptions Overview </a:t>
          </a:r>
          <a:r>
            <a:rPr kumimoji="0" lang="en-US" sz="1000" b="0" i="0" u="none" strike="noStrike" kern="0" cap="none" spc="0" normalizeH="0" baseline="0" noProof="0">
              <a:ln>
                <a:noFill/>
              </a:ln>
              <a:solidFill>
                <a:schemeClr val="tx1"/>
              </a:solidFill>
              <a:effectLst/>
              <a:uLnTx/>
              <a:uFillTx/>
              <a:latin typeface="+mn-lt"/>
              <a:ea typeface="+mn-ea"/>
              <a:cs typeface="+mn-cs"/>
            </a:rPr>
            <a:t>tabs, and the purpose of each tab is outlined below:</a:t>
          </a:r>
        </a:p>
        <a:p>
          <a:pPr marL="457200" marR="0" lvl="1"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a:t>
          </a:r>
          <a:r>
            <a:rPr kumimoji="0" lang="en-US" sz="1000" b="0" i="1" u="none" strike="noStrike" kern="0" cap="none" spc="0" normalizeH="0" baseline="0" noProof="0">
              <a:ln>
                <a:noFill/>
              </a:ln>
              <a:solidFill>
                <a:schemeClr val="tx1"/>
              </a:solidFill>
              <a:effectLst/>
              <a:uLnTx/>
              <a:uFillTx/>
              <a:latin typeface="+mn-lt"/>
              <a:ea typeface="+mn-ea"/>
              <a:cs typeface="+mn-cs"/>
            </a:rPr>
            <a:t>Volume Input</a:t>
          </a:r>
          <a:r>
            <a:rPr kumimoji="0" lang="en-US" sz="1000" b="0" i="0" u="none" strike="noStrike" kern="0" cap="none" spc="0" normalizeH="0" baseline="0" noProof="0">
              <a:ln>
                <a:noFill/>
              </a:ln>
              <a:solidFill>
                <a:schemeClr val="tx1"/>
              </a:solidFill>
              <a:effectLst/>
              <a:uLnTx/>
              <a:uFillTx/>
              <a:latin typeface="+mn-lt"/>
              <a:ea typeface="+mn-ea"/>
              <a:cs typeface="+mn-cs"/>
            </a:rPr>
            <a:t>: Use to report current, annual inpatient volumes by MS-DRG</a:t>
          </a:r>
        </a:p>
        <a:p>
          <a:pPr marL="457200" marR="0" lvl="1"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a:t>
          </a:r>
          <a:r>
            <a:rPr kumimoji="0" lang="en-US" sz="1000" b="0" i="1" u="none" strike="noStrike" kern="0" cap="none" spc="0" normalizeH="0" baseline="0" noProof="0">
              <a:ln>
                <a:noFill/>
              </a:ln>
              <a:solidFill>
                <a:schemeClr val="tx1"/>
              </a:solidFill>
              <a:effectLst/>
              <a:uLnTx/>
              <a:uFillTx/>
              <a:latin typeface="+mn-lt"/>
              <a:ea typeface="+mn-ea"/>
              <a:cs typeface="+mn-cs"/>
            </a:rPr>
            <a:t>Assumptions Overview</a:t>
          </a:r>
          <a:r>
            <a:rPr kumimoji="0" lang="en-US" sz="1000" b="0" i="0" u="none" strike="noStrike" kern="0" cap="none" spc="0" normalizeH="0" baseline="0" noProof="0">
              <a:ln>
                <a:noFill/>
              </a:ln>
              <a:solidFill>
                <a:schemeClr val="tx1"/>
              </a:solidFill>
              <a:effectLst/>
              <a:uLnTx/>
              <a:uFillTx/>
              <a:latin typeface="+mn-lt"/>
              <a:ea typeface="+mn-ea"/>
              <a:cs typeface="+mn-cs"/>
            </a:rPr>
            <a:t>: Use to select conservative, moderate, or aggressive shift scenario</a:t>
          </a:r>
        </a:p>
        <a:p>
          <a:pPr marL="457200" marR="0" lvl="1"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a:t>
          </a:r>
          <a:r>
            <a:rPr kumimoji="0" lang="en-US" sz="1000" b="0" i="1" u="none" strike="noStrike" kern="0" cap="none" spc="0" normalizeH="0" baseline="0" noProof="0">
              <a:ln>
                <a:noFill/>
              </a:ln>
              <a:solidFill>
                <a:schemeClr val="tx1"/>
              </a:solidFill>
              <a:effectLst/>
              <a:uLnTx/>
              <a:uFillTx/>
              <a:latin typeface="+mn-lt"/>
              <a:ea typeface="+mn-ea"/>
              <a:cs typeface="+mn-cs"/>
            </a:rPr>
            <a:t>Shift Output</a:t>
          </a:r>
          <a:r>
            <a:rPr kumimoji="0" lang="en-US" sz="1000" b="0" i="0" u="none" strike="noStrike" kern="0" cap="none" spc="0" normalizeH="0" baseline="0" noProof="0">
              <a:ln>
                <a:noFill/>
              </a:ln>
              <a:solidFill>
                <a:schemeClr val="tx1"/>
              </a:solidFill>
              <a:effectLst/>
              <a:uLnTx/>
              <a:uFillTx/>
              <a:latin typeface="+mn-lt"/>
              <a:ea typeface="+mn-ea"/>
              <a:cs typeface="+mn-cs"/>
            </a:rPr>
            <a:t>: View total volumes at-risk of outpatient shift across all scenarios and compare to national outpatient shift risk</a:t>
          </a:r>
        </a:p>
        <a:p>
          <a:pPr marL="457200" marR="0" lvl="1" indent="0" algn="l" defTabSz="914400" eaLnBrk="1" fontAlgn="auto" latinLnBrk="0" hangingPunct="1">
            <a:lnSpc>
              <a:spcPct val="100000"/>
            </a:lnSpc>
            <a:spcBef>
              <a:spcPts val="500"/>
            </a:spcBef>
            <a:spcAft>
              <a:spcPts val="60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a:t>
          </a:r>
          <a:r>
            <a:rPr kumimoji="0" lang="en-US" sz="1000" b="0" i="1" u="none" strike="noStrike" kern="0" cap="none" spc="0" normalizeH="0" baseline="0" noProof="0">
              <a:ln>
                <a:noFill/>
              </a:ln>
              <a:solidFill>
                <a:schemeClr val="tx1"/>
              </a:solidFill>
              <a:effectLst/>
              <a:uLnTx/>
              <a:uFillTx/>
              <a:latin typeface="+mn-lt"/>
              <a:ea typeface="+mn-ea"/>
              <a:cs typeface="+mn-cs"/>
            </a:rPr>
            <a:t>Service and Subservice Detail</a:t>
          </a:r>
          <a:r>
            <a:rPr kumimoji="0" lang="en-US" sz="1000" b="0" i="0" u="none" strike="noStrike" kern="0" cap="none" spc="0" normalizeH="0" baseline="0" noProof="0">
              <a:ln>
                <a:noFill/>
              </a:ln>
              <a:solidFill>
                <a:schemeClr val="tx1"/>
              </a:solidFill>
              <a:effectLst/>
              <a:uLnTx/>
              <a:uFillTx/>
              <a:latin typeface="+mn-lt"/>
              <a:ea typeface="+mn-ea"/>
              <a:cs typeface="+mn-cs"/>
            </a:rPr>
            <a:t>: View for a detailed overview of your total volumes that may shift outpatient at the service and subservice line-level for the particular shift scenario you selected on the </a:t>
          </a:r>
          <a:r>
            <a:rPr kumimoji="0" lang="en-US" sz="1000" b="0" i="1" u="none" strike="noStrike" kern="0" cap="none" spc="0" normalizeH="0" baseline="0" noProof="0">
              <a:ln>
                <a:noFill/>
              </a:ln>
              <a:solidFill>
                <a:schemeClr val="tx1"/>
              </a:solidFill>
              <a:effectLst/>
              <a:uLnTx/>
              <a:uFillTx/>
              <a:latin typeface="+mn-lt"/>
              <a:ea typeface="+mn-ea"/>
              <a:cs typeface="+mn-cs"/>
            </a:rPr>
            <a:t>Assumptions Overview </a:t>
          </a:r>
          <a:r>
            <a:rPr kumimoji="0" lang="en-US" sz="1000" b="0" i="0" u="none" strike="noStrike" kern="0" cap="none" spc="0" normalizeH="0" baseline="0" noProof="0">
              <a:ln>
                <a:noFill/>
              </a:ln>
              <a:solidFill>
                <a:schemeClr val="tx1"/>
              </a:solidFill>
              <a:effectLst/>
              <a:uLnTx/>
              <a:uFillTx/>
              <a:latin typeface="+mn-lt"/>
              <a:ea typeface="+mn-ea"/>
              <a:cs typeface="+mn-cs"/>
            </a:rPr>
            <a:t>tab</a:t>
          </a:r>
          <a:endParaRPr kumimoji="0" lang="en-US" sz="900" b="0" i="0" u="none" strike="noStrike" kern="0" cap="none" spc="0" normalizeH="0" baseline="0" noProof="0">
            <a:ln>
              <a:noFill/>
            </a:ln>
            <a:solidFill>
              <a:schemeClr val="tx1"/>
            </a:solidFill>
            <a:effectLst/>
            <a:uLnTx/>
            <a:uFillTx/>
            <a:latin typeface="+mn-lt"/>
            <a:ea typeface="+mn-ea"/>
            <a:cs typeface="+mn-cs"/>
          </a:endParaRPr>
        </a:p>
        <a:p>
          <a:pPr marL="0" marR="0" lvl="1"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Methodology</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Advisory Board evaluated Medicare fee-for-service physician claims by site of care. Based on these data and our service line expertise, each inpatient subservice line was designated as being at high, medium, low, or no risk of outpatient shift over the next five years. These subservice line risk designations are not adjustable.</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To provide scenario planning for varying speeds of outpatient shift, we then developed conservative, moderate, and aggressive estimates for the extent to which high, medium, and low risk subservices would each move outpatient over the next five years. This speed of shift, or shift scenarios can be adjusted by users. Adjustable, non-adjustable, and output cells follow the key in the upper right.</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endParaRPr kumimoji="0" lang="en-US" sz="3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Tool Limitations</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The at-risk designations used in this report are based on our service line experts' knowledge of what services are most at risk of shifting outpatient in the next five years. It does not take into account patient diagnosis or complexity at the organization nor factors such as physician comfort or available infrastructure, which may also impact outpatient shift magnitude.</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endParaRPr kumimoji="0" lang="en-US" sz="20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As such, this tool is best used as a scenario planning exercise in which planners can estimate the relative magnitude of outpatient shift per subservice and service line based on aggressive, moderate, and conservative scenarios. </a:t>
          </a:r>
          <a:r>
            <a:rPr kumimoji="0" lang="en-US" sz="1000" b="0" i="1" u="none" strike="noStrike" kern="0" cap="none" spc="0" normalizeH="0" baseline="0" noProof="0">
              <a:ln>
                <a:noFill/>
              </a:ln>
              <a:solidFill>
                <a:schemeClr val="tx1"/>
              </a:solidFill>
              <a:effectLst/>
              <a:uLnTx/>
              <a:uFillTx/>
              <a:latin typeface="+mn-lt"/>
              <a:ea typeface="+mn-ea"/>
              <a:cs typeface="+mn-cs"/>
            </a:rPr>
            <a:t>Shift Output </a:t>
          </a:r>
          <a:r>
            <a:rPr kumimoji="0" lang="en-US" sz="1000" b="0" i="0" u="none" strike="noStrike" kern="0" cap="none" spc="0" normalizeH="0" baseline="0" noProof="0">
              <a:ln>
                <a:noFill/>
              </a:ln>
              <a:solidFill>
                <a:schemeClr val="tx1"/>
              </a:solidFill>
              <a:effectLst/>
              <a:uLnTx/>
              <a:uFillTx/>
              <a:latin typeface="+mn-lt"/>
              <a:ea typeface="+mn-ea"/>
              <a:cs typeface="+mn-cs"/>
            </a:rPr>
            <a:t>represent estimates of the relative inpatient volumes that may shift to the outpatient setting and should not be considered exact calculations of at-risk volumes.</a:t>
          </a:r>
          <a:endParaRPr kumimoji="0" lang="en-US" sz="105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xdr:col>
      <xdr:colOff>120274</xdr:colOff>
      <xdr:row>0</xdr:row>
      <xdr:rowOff>144869</xdr:rowOff>
    </xdr:from>
    <xdr:to>
      <xdr:col>12</xdr:col>
      <xdr:colOff>259977</xdr:colOff>
      <xdr:row>0</xdr:row>
      <xdr:rowOff>730572</xdr:rowOff>
    </xdr:to>
    <xdr:grpSp>
      <xdr:nvGrpSpPr>
        <xdr:cNvPr id="3" name="Group 2"/>
        <xdr:cNvGrpSpPr/>
      </xdr:nvGrpSpPr>
      <xdr:grpSpPr>
        <a:xfrm>
          <a:off x="2361824" y="144869"/>
          <a:ext cx="5568953" cy="585703"/>
          <a:chOff x="3624578" y="137249"/>
          <a:chExt cx="5557523" cy="585703"/>
        </a:xfrm>
      </xdr:grpSpPr>
      <xdr:grpSp>
        <xdr:nvGrpSpPr>
          <xdr:cNvPr id="8" name="Group 7"/>
          <xdr:cNvGrpSpPr/>
        </xdr:nvGrpSpPr>
        <xdr:grpSpPr>
          <a:xfrm>
            <a:off x="5293358" y="137249"/>
            <a:ext cx="3888743" cy="585703"/>
            <a:chOff x="1600200" y="133350"/>
            <a:chExt cx="3700772" cy="569065"/>
          </a:xfrm>
        </xdr:grpSpPr>
        <xdr:cxnSp macro="">
          <xdr:nvCxnSpPr>
            <xdr:cNvPr id="14" name="Straight Connector 28"/>
            <xdr:cNvCxnSpPr>
              <a:cxnSpLocks noChangeShapeType="1"/>
            </xdr:cNvCxnSpPr>
          </xdr:nvCxnSpPr>
          <xdr:spPr bwMode="gray">
            <a:xfrm>
              <a:off x="1600200" y="133350"/>
              <a:ext cx="0" cy="569065"/>
            </a:xfrm>
            <a:prstGeom prst="line">
              <a:avLst/>
            </a:prstGeom>
            <a:noFill/>
            <a:ln w="6350" algn="ctr">
              <a:solidFill>
                <a:srgbClr val="617685"/>
              </a:solidFill>
              <a:miter lim="800000"/>
              <a:headEnd/>
              <a:tailEnd/>
            </a:ln>
            <a:extLst>
              <a:ext uri="{909E8E84-426E-40DD-AFC4-6F175D3DCCD1}">
                <a14:hiddenFill xmlns:a14="http://schemas.microsoft.com/office/drawing/2010/main">
                  <a:noFill/>
                </a14:hiddenFill>
              </a:ext>
            </a:extLst>
          </xdr:spPr>
        </xdr:cxnSp>
        <xdr:sp macro="" textlink="">
          <xdr:nvSpPr>
            <xdr:cNvPr id="15" name="Text Placeholder 14"/>
            <xdr:cNvSpPr txBox="1">
              <a:spLocks/>
            </xdr:cNvSpPr>
          </xdr:nvSpPr>
          <xdr:spPr bwMode="gray">
            <a:xfrm>
              <a:off x="1716431" y="241860"/>
              <a:ext cx="3584541" cy="352044"/>
            </a:xfrm>
            <a:prstGeom prst="rect">
              <a:avLst/>
            </a:prstGeom>
          </xdr:spPr>
          <xdr:txBody>
            <a:bodyPr wrap="square" lIns="0" tIns="0" rIns="0" bIns="0" anchor="ctr" anchorCtr="0"/>
            <a:lstStyle/>
            <a:p>
              <a:pPr marL="0" marR="0">
                <a:spcBef>
                  <a:spcPts val="0"/>
                </a:spcBef>
                <a:spcAft>
                  <a:spcPts val="0"/>
                </a:spcAft>
              </a:pPr>
              <a:r>
                <a:rPr lang="en-US" sz="1300" b="1" kern="1200">
                  <a:solidFill>
                    <a:schemeClr val="tx1"/>
                  </a:solidFill>
                  <a:effectLst/>
                  <a:latin typeface="Arial"/>
                  <a:ea typeface="Times New Roman"/>
                </a:rPr>
                <a:t>Service Line Strategy Advisor</a:t>
              </a:r>
            </a:p>
            <a:p>
              <a:pPr marL="0" marR="0">
                <a:spcBef>
                  <a:spcPts val="0"/>
                </a:spcBef>
                <a:spcAft>
                  <a:spcPts val="0"/>
                </a:spcAft>
              </a:pPr>
              <a:endParaRPr lang="en-US" sz="200" b="1" kern="1200">
                <a:solidFill>
                  <a:srgbClr val="333E48"/>
                </a:solidFill>
                <a:effectLst/>
                <a:latin typeface="Arial"/>
                <a:ea typeface="Times New Roman"/>
              </a:endParaRPr>
            </a:p>
            <a:p>
              <a:r>
                <a:rPr lang="en-US" sz="1100" b="0">
                  <a:solidFill>
                    <a:schemeClr val="tx1"/>
                  </a:solidFill>
                  <a:effectLst/>
                  <a:latin typeface="+mn-lt"/>
                  <a:ea typeface="+mn-ea"/>
                  <a:cs typeface="+mn-cs"/>
                </a:rPr>
                <a:t>Outpatient Shift Estimator</a:t>
              </a:r>
              <a:endParaRPr lang="en-US">
                <a:solidFill>
                  <a:schemeClr val="tx1"/>
                </a:solidFill>
                <a:effectLst/>
              </a:endParaRPr>
            </a:p>
          </xdr:txBody>
        </xdr:sp>
      </xdr:grpSp>
      <xdr:pic>
        <xdr:nvPicPr>
          <xdr:cNvPr id="16" name="Picture 1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578" y="213406"/>
            <a:ext cx="1608024" cy="433388"/>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7324</xdr:colOff>
      <xdr:row>12</xdr:row>
      <xdr:rowOff>16712</xdr:rowOff>
    </xdr:from>
    <xdr:to>
      <xdr:col>6</xdr:col>
      <xdr:colOff>776340</xdr:colOff>
      <xdr:row>12</xdr:row>
      <xdr:rowOff>178936</xdr:rowOff>
    </xdr:to>
    <xdr:sp macro="" textlink="">
      <xdr:nvSpPr>
        <xdr:cNvPr id="290" name="TextBox 289"/>
        <xdr:cNvSpPr txBox="1"/>
      </xdr:nvSpPr>
      <xdr:spPr bwMode="gray">
        <a:xfrm>
          <a:off x="2763224" y="2353512"/>
          <a:ext cx="3334416" cy="162224"/>
        </a:xfrm>
        <a:prstGeom prst="rect">
          <a:avLst/>
        </a:prstGeom>
        <a:noFill/>
      </xdr:spPr>
      <xdr:txBody>
        <a:bodyPr vertOverflow="clip" horzOverflow="clip" wrap="square" lIns="0" tIns="0" rIns="0" bIns="0" rtlCol="0" anchor="t">
          <a:spAutoFit/>
        </a:bodyPr>
        <a:lstStyle/>
        <a:p>
          <a:pPr>
            <a:spcBef>
              <a:spcPts val="500"/>
            </a:spcBef>
          </a:pPr>
          <a:r>
            <a:rPr lang="en-US" sz="1100" b="1" dirty="0" smtClean="0">
              <a:solidFill>
                <a:schemeClr val="tx1"/>
              </a:solidFill>
            </a:rPr>
            <a:t>Inpatient</a:t>
          </a:r>
          <a:r>
            <a:rPr lang="en-US" sz="1100" b="1" baseline="0" dirty="0" smtClean="0">
              <a:solidFill>
                <a:schemeClr val="tx1"/>
              </a:solidFill>
            </a:rPr>
            <a:t> Volumes</a:t>
          </a:r>
          <a:endParaRPr lang="en-US" sz="1100" b="1" dirty="0" smtClean="0">
            <a:solidFill>
              <a:schemeClr val="tx1"/>
            </a:solidFill>
          </a:endParaRPr>
        </a:p>
      </xdr:txBody>
    </xdr:sp>
    <xdr:clientData/>
  </xdr:twoCellAnchor>
  <xdr:twoCellAnchor editAs="absolute">
    <xdr:from>
      <xdr:col>3</xdr:col>
      <xdr:colOff>90714</xdr:colOff>
      <xdr:row>0</xdr:row>
      <xdr:rowOff>142421</xdr:rowOff>
    </xdr:from>
    <xdr:to>
      <xdr:col>8</xdr:col>
      <xdr:colOff>222926</xdr:colOff>
      <xdr:row>3</xdr:row>
      <xdr:rowOff>251874</xdr:rowOff>
    </xdr:to>
    <xdr:grpSp>
      <xdr:nvGrpSpPr>
        <xdr:cNvPr id="124" name="Group 123"/>
        <xdr:cNvGrpSpPr/>
      </xdr:nvGrpSpPr>
      <xdr:grpSpPr>
        <a:xfrm>
          <a:off x="2315754" y="142421"/>
          <a:ext cx="5550032" cy="612373"/>
          <a:chOff x="3624578" y="137249"/>
          <a:chExt cx="5557523" cy="585703"/>
        </a:xfrm>
      </xdr:grpSpPr>
      <xdr:grpSp>
        <xdr:nvGrpSpPr>
          <xdr:cNvPr id="125" name="Group 124"/>
          <xdr:cNvGrpSpPr/>
        </xdr:nvGrpSpPr>
        <xdr:grpSpPr>
          <a:xfrm>
            <a:off x="5293358" y="137249"/>
            <a:ext cx="3888743" cy="585703"/>
            <a:chOff x="1600200" y="133350"/>
            <a:chExt cx="3700772" cy="569065"/>
          </a:xfrm>
        </xdr:grpSpPr>
        <xdr:cxnSp macro="">
          <xdr:nvCxnSpPr>
            <xdr:cNvPr id="127" name="Straight Connector 28"/>
            <xdr:cNvCxnSpPr>
              <a:cxnSpLocks noChangeShapeType="1"/>
            </xdr:cNvCxnSpPr>
          </xdr:nvCxnSpPr>
          <xdr:spPr bwMode="gray">
            <a:xfrm>
              <a:off x="1600200" y="133350"/>
              <a:ext cx="0" cy="569065"/>
            </a:xfrm>
            <a:prstGeom prst="line">
              <a:avLst/>
            </a:prstGeom>
            <a:noFill/>
            <a:ln w="6350" algn="ctr">
              <a:solidFill>
                <a:srgbClr val="617685"/>
              </a:solidFill>
              <a:miter lim="800000"/>
              <a:headEnd/>
              <a:tailEnd/>
            </a:ln>
            <a:extLst>
              <a:ext uri="{909E8E84-426E-40DD-AFC4-6F175D3DCCD1}">
                <a14:hiddenFill xmlns:a14="http://schemas.microsoft.com/office/drawing/2010/main">
                  <a:noFill/>
                </a14:hiddenFill>
              </a:ext>
            </a:extLst>
          </xdr:spPr>
        </xdr:cxnSp>
        <xdr:sp macro="" textlink="">
          <xdr:nvSpPr>
            <xdr:cNvPr id="128" name="Text Placeholder 14"/>
            <xdr:cNvSpPr txBox="1">
              <a:spLocks/>
            </xdr:cNvSpPr>
          </xdr:nvSpPr>
          <xdr:spPr bwMode="gray">
            <a:xfrm>
              <a:off x="1716431" y="241860"/>
              <a:ext cx="3584541" cy="352044"/>
            </a:xfrm>
            <a:prstGeom prst="rect">
              <a:avLst/>
            </a:prstGeom>
          </xdr:spPr>
          <xdr:txBody>
            <a:bodyPr wrap="square" lIns="0" tIns="0" rIns="0" bIns="0" anchor="ctr" anchorCtr="0"/>
            <a:lstStyle/>
            <a:p>
              <a:r>
                <a:rPr lang="en-US" sz="1300" b="1">
                  <a:solidFill>
                    <a:schemeClr val="tx1"/>
                  </a:solidFill>
                  <a:effectLst/>
                  <a:latin typeface="+mn-lt"/>
                  <a:ea typeface="+mn-ea"/>
                  <a:cs typeface="+mn-cs"/>
                </a:rPr>
                <a:t>Service Line Strategy Advisor</a:t>
              </a:r>
              <a:endParaRPr lang="en-US" sz="1300">
                <a:solidFill>
                  <a:schemeClr val="tx1"/>
                </a:solidFill>
                <a:effectLst/>
              </a:endParaRPr>
            </a:p>
            <a:p>
              <a:pPr marL="0" marR="0">
                <a:spcBef>
                  <a:spcPts val="0"/>
                </a:spcBef>
                <a:spcAft>
                  <a:spcPts val="0"/>
                </a:spcAft>
              </a:pPr>
              <a:endParaRPr lang="en-US" sz="200" b="1" kern="1200">
                <a:solidFill>
                  <a:schemeClr val="tx1"/>
                </a:solidFill>
                <a:effectLst/>
                <a:latin typeface="Arial"/>
                <a:ea typeface="Times New Roman"/>
              </a:endParaRPr>
            </a:p>
            <a:p>
              <a:pPr marL="0" marR="0">
                <a:spcBef>
                  <a:spcPts val="0"/>
                </a:spcBef>
                <a:spcAft>
                  <a:spcPts val="0"/>
                </a:spcAft>
              </a:pPr>
              <a:r>
                <a:rPr lang="en-US" sz="1100" b="0" kern="1200">
                  <a:solidFill>
                    <a:schemeClr val="tx1"/>
                  </a:solidFill>
                  <a:effectLst/>
                  <a:latin typeface="Arial"/>
                  <a:ea typeface="Times New Roman"/>
                </a:rPr>
                <a:t>Outpatient Shift Estimator</a:t>
              </a:r>
              <a:endParaRPr lang="en-US" sz="1100" b="0">
                <a:solidFill>
                  <a:schemeClr val="tx1"/>
                </a:solidFill>
                <a:effectLst/>
                <a:latin typeface="Times New Roman"/>
                <a:ea typeface="Times New Roman"/>
              </a:endParaRPr>
            </a:p>
          </xdr:txBody>
        </xdr:sp>
      </xdr:grpSp>
      <xdr:pic>
        <xdr:nvPicPr>
          <xdr:cNvPr id="126" name="Picture 12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578" y="213406"/>
            <a:ext cx="1608024" cy="433388"/>
          </a:xfrm>
          <a:prstGeom prst="rect">
            <a:avLst/>
          </a:prstGeom>
        </xdr:spPr>
      </xdr:pic>
    </xdr:grpSp>
    <xdr:clientData/>
  </xdr:twoCellAnchor>
  <xdr:twoCellAnchor>
    <xdr:from>
      <xdr:col>3</xdr:col>
      <xdr:colOff>452437</xdr:colOff>
      <xdr:row>6</xdr:row>
      <xdr:rowOff>47625</xdr:rowOff>
    </xdr:from>
    <xdr:to>
      <xdr:col>9</xdr:col>
      <xdr:colOff>457200</xdr:colOff>
      <xdr:row>11</xdr:row>
      <xdr:rowOff>31749</xdr:rowOff>
    </xdr:to>
    <xdr:sp macro="" textlink="">
      <xdr:nvSpPr>
        <xdr:cNvPr id="10" name="TextBox 9"/>
        <xdr:cNvSpPr txBox="1"/>
      </xdr:nvSpPr>
      <xdr:spPr bwMode="gray">
        <a:xfrm>
          <a:off x="2713037" y="1184275"/>
          <a:ext cx="6570663" cy="981074"/>
        </a:xfrm>
        <a:prstGeom prst="rect">
          <a:avLst/>
        </a:prstGeom>
        <a:noFill/>
      </xdr:spPr>
      <xdr:txBody>
        <a:bodyPr vertOverflow="clip" horzOverflow="clip" wrap="square" lIns="45720" rIns="45720" rtlCol="0" anchor="t">
          <a:noAutofit/>
        </a:bodyPr>
        <a:lstStyle/>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Instructions</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chemeClr val="tx1"/>
              </a:solidFill>
              <a:effectLst/>
              <a:uLnTx/>
              <a:uFillTx/>
              <a:latin typeface="+mn-lt"/>
              <a:ea typeface="+mn-ea"/>
              <a:cs typeface="+mn-cs"/>
            </a:rPr>
            <a:t>Use this tab to input your total volumes by MS-DRG. The tool requires users to enter each MS-DRG once with the total volumes for that procedure in a single row. To ensure the tool can analyze your MS-DRG volumes correctly, please ensure the MS-DRG values entered as formatted as numbers as opposed to text.</a:t>
          </a:r>
          <a:endParaRPr kumimoji="0" lang="en-US" sz="300" b="0" i="0" u="none" strike="noStrike" kern="0" cap="none" spc="0" normalizeH="0" baseline="0" noProof="0">
            <a:ln>
              <a:noFill/>
            </a:ln>
            <a:solidFill>
              <a:schemeClr val="tx1"/>
            </a:solidFill>
            <a:effectLst/>
            <a:uLnTx/>
            <a:uFillTx/>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655320</xdr:colOff>
      <xdr:row>28</xdr:row>
      <xdr:rowOff>144780</xdr:rowOff>
    </xdr:from>
    <xdr:to>
      <xdr:col>11</xdr:col>
      <xdr:colOff>1866900</xdr:colOff>
      <xdr:row>29</xdr:row>
      <xdr:rowOff>0</xdr:rowOff>
    </xdr:to>
    <xdr:sp macro="" textlink="">
      <xdr:nvSpPr>
        <xdr:cNvPr id="4" name="TextBox 3"/>
        <xdr:cNvSpPr txBox="1"/>
      </xdr:nvSpPr>
      <xdr:spPr bwMode="gray">
        <a:xfrm>
          <a:off x="2407920" y="6951980"/>
          <a:ext cx="3815080" cy="3302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18</xdr:col>
      <xdr:colOff>0</xdr:colOff>
      <xdr:row>28</xdr:row>
      <xdr:rowOff>144780</xdr:rowOff>
    </xdr:from>
    <xdr:to>
      <xdr:col>19</xdr:col>
      <xdr:colOff>1866900</xdr:colOff>
      <xdr:row>29</xdr:row>
      <xdr:rowOff>0</xdr:rowOff>
    </xdr:to>
    <xdr:sp macro="" textlink="">
      <xdr:nvSpPr>
        <xdr:cNvPr id="5" name="TextBox 4"/>
        <xdr:cNvSpPr txBox="1"/>
      </xdr:nvSpPr>
      <xdr:spPr bwMode="gray">
        <a:xfrm>
          <a:off x="14771370" y="4688558"/>
          <a:ext cx="2469586" cy="17498"/>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17</xdr:col>
      <xdr:colOff>655320</xdr:colOff>
      <xdr:row>53</xdr:row>
      <xdr:rowOff>144780</xdr:rowOff>
    </xdr:from>
    <xdr:to>
      <xdr:col>19</xdr:col>
      <xdr:colOff>1866900</xdr:colOff>
      <xdr:row>54</xdr:row>
      <xdr:rowOff>0</xdr:rowOff>
    </xdr:to>
    <xdr:sp macro="" textlink="">
      <xdr:nvSpPr>
        <xdr:cNvPr id="6" name="TextBox 5"/>
        <xdr:cNvSpPr txBox="1"/>
      </xdr:nvSpPr>
      <xdr:spPr bwMode="gray">
        <a:xfrm>
          <a:off x="17851120" y="4597718"/>
          <a:ext cx="2478405"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655320</xdr:colOff>
      <xdr:row>29</xdr:row>
      <xdr:rowOff>144780</xdr:rowOff>
    </xdr:from>
    <xdr:to>
      <xdr:col>5</xdr:col>
      <xdr:colOff>1866900</xdr:colOff>
      <xdr:row>30</xdr:row>
      <xdr:rowOff>0</xdr:rowOff>
    </xdr:to>
    <xdr:sp macro="" textlink="">
      <xdr:nvSpPr>
        <xdr:cNvPr id="2" name="TextBox 1"/>
        <xdr:cNvSpPr txBox="1"/>
      </xdr:nvSpPr>
      <xdr:spPr bwMode="gray">
        <a:xfrm>
          <a:off x="610870" y="4596130"/>
          <a:ext cx="9142730"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10</xdr:col>
      <xdr:colOff>655320</xdr:colOff>
      <xdr:row>29</xdr:row>
      <xdr:rowOff>144780</xdr:rowOff>
    </xdr:from>
    <xdr:to>
      <xdr:col>12</xdr:col>
      <xdr:colOff>1866900</xdr:colOff>
      <xdr:row>30</xdr:row>
      <xdr:rowOff>0</xdr:rowOff>
    </xdr:to>
    <xdr:sp macro="" textlink="">
      <xdr:nvSpPr>
        <xdr:cNvPr id="6" name="TextBox 5"/>
        <xdr:cNvSpPr txBox="1"/>
      </xdr:nvSpPr>
      <xdr:spPr bwMode="gray">
        <a:xfrm>
          <a:off x="17844770" y="4596130"/>
          <a:ext cx="2475230"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18</xdr:col>
      <xdr:colOff>0</xdr:colOff>
      <xdr:row>26</xdr:row>
      <xdr:rowOff>144780</xdr:rowOff>
    </xdr:from>
    <xdr:to>
      <xdr:col>19</xdr:col>
      <xdr:colOff>1866900</xdr:colOff>
      <xdr:row>27</xdr:row>
      <xdr:rowOff>0</xdr:rowOff>
    </xdr:to>
    <xdr:sp macro="" textlink="">
      <xdr:nvSpPr>
        <xdr:cNvPr id="4" name="TextBox 3"/>
        <xdr:cNvSpPr txBox="1"/>
      </xdr:nvSpPr>
      <xdr:spPr bwMode="gray">
        <a:xfrm>
          <a:off x="24485600" y="4602480"/>
          <a:ext cx="3759200"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17</xdr:col>
      <xdr:colOff>655320</xdr:colOff>
      <xdr:row>51</xdr:row>
      <xdr:rowOff>144780</xdr:rowOff>
    </xdr:from>
    <xdr:to>
      <xdr:col>19</xdr:col>
      <xdr:colOff>1866900</xdr:colOff>
      <xdr:row>52</xdr:row>
      <xdr:rowOff>0</xdr:rowOff>
    </xdr:to>
    <xdr:sp macro="" textlink="">
      <xdr:nvSpPr>
        <xdr:cNvPr id="5" name="TextBox 4"/>
        <xdr:cNvSpPr txBox="1"/>
      </xdr:nvSpPr>
      <xdr:spPr bwMode="gray">
        <a:xfrm>
          <a:off x="24486870" y="8571230"/>
          <a:ext cx="3757930"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10</xdr:col>
      <xdr:colOff>655320</xdr:colOff>
      <xdr:row>29</xdr:row>
      <xdr:rowOff>144780</xdr:rowOff>
    </xdr:from>
    <xdr:to>
      <xdr:col>12</xdr:col>
      <xdr:colOff>1866900</xdr:colOff>
      <xdr:row>30</xdr:row>
      <xdr:rowOff>0</xdr:rowOff>
    </xdr:to>
    <xdr:sp macro="" textlink="">
      <xdr:nvSpPr>
        <xdr:cNvPr id="7" name="TextBox 6"/>
        <xdr:cNvSpPr txBox="1"/>
      </xdr:nvSpPr>
      <xdr:spPr bwMode="gray">
        <a:xfrm>
          <a:off x="17564100" y="5036820"/>
          <a:ext cx="2476500" cy="3048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17</xdr:col>
      <xdr:colOff>655320</xdr:colOff>
      <xdr:row>51</xdr:row>
      <xdr:rowOff>144780</xdr:rowOff>
    </xdr:from>
    <xdr:to>
      <xdr:col>19</xdr:col>
      <xdr:colOff>1866900</xdr:colOff>
      <xdr:row>52</xdr:row>
      <xdr:rowOff>0</xdr:rowOff>
    </xdr:to>
    <xdr:sp macro="" textlink="">
      <xdr:nvSpPr>
        <xdr:cNvPr id="8" name="TextBox 7"/>
        <xdr:cNvSpPr txBox="1"/>
      </xdr:nvSpPr>
      <xdr:spPr bwMode="gray">
        <a:xfrm>
          <a:off x="15116175" y="5116830"/>
          <a:ext cx="2476500" cy="266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17</xdr:col>
      <xdr:colOff>655320</xdr:colOff>
      <xdr:row>51</xdr:row>
      <xdr:rowOff>144780</xdr:rowOff>
    </xdr:from>
    <xdr:to>
      <xdr:col>19</xdr:col>
      <xdr:colOff>1866900</xdr:colOff>
      <xdr:row>52</xdr:row>
      <xdr:rowOff>0</xdr:rowOff>
    </xdr:to>
    <xdr:sp macro="" textlink="">
      <xdr:nvSpPr>
        <xdr:cNvPr id="9" name="TextBox 8"/>
        <xdr:cNvSpPr txBox="1"/>
      </xdr:nvSpPr>
      <xdr:spPr bwMode="gray">
        <a:xfrm>
          <a:off x="15116175" y="5116830"/>
          <a:ext cx="2476500" cy="266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3</xdr:col>
      <xdr:colOff>86451</xdr:colOff>
      <xdr:row>0</xdr:row>
      <xdr:rowOff>115207</xdr:rowOff>
    </xdr:from>
    <xdr:to>
      <xdr:col>7</xdr:col>
      <xdr:colOff>1552118</xdr:colOff>
      <xdr:row>3</xdr:row>
      <xdr:rowOff>224660</xdr:rowOff>
    </xdr:to>
    <xdr:grpSp>
      <xdr:nvGrpSpPr>
        <xdr:cNvPr id="131" name="Group 130"/>
        <xdr:cNvGrpSpPr/>
      </xdr:nvGrpSpPr>
      <xdr:grpSpPr>
        <a:xfrm>
          <a:off x="2319111" y="115207"/>
          <a:ext cx="5572847" cy="612373"/>
          <a:chOff x="3624578" y="137249"/>
          <a:chExt cx="5557523" cy="585703"/>
        </a:xfrm>
      </xdr:grpSpPr>
      <xdr:grpSp>
        <xdr:nvGrpSpPr>
          <xdr:cNvPr id="132" name="Group 131"/>
          <xdr:cNvGrpSpPr/>
        </xdr:nvGrpSpPr>
        <xdr:grpSpPr>
          <a:xfrm>
            <a:off x="5293358" y="137249"/>
            <a:ext cx="3888743" cy="585703"/>
            <a:chOff x="1600200" y="133350"/>
            <a:chExt cx="3700772" cy="569065"/>
          </a:xfrm>
        </xdr:grpSpPr>
        <xdr:cxnSp macro="">
          <xdr:nvCxnSpPr>
            <xdr:cNvPr id="134" name="Straight Connector 28"/>
            <xdr:cNvCxnSpPr>
              <a:cxnSpLocks noChangeShapeType="1"/>
            </xdr:cNvCxnSpPr>
          </xdr:nvCxnSpPr>
          <xdr:spPr bwMode="gray">
            <a:xfrm>
              <a:off x="1600200" y="133350"/>
              <a:ext cx="0" cy="569065"/>
            </a:xfrm>
            <a:prstGeom prst="line">
              <a:avLst/>
            </a:prstGeom>
            <a:noFill/>
            <a:ln w="6350" algn="ctr">
              <a:solidFill>
                <a:srgbClr val="617685"/>
              </a:solidFill>
              <a:miter lim="800000"/>
              <a:headEnd/>
              <a:tailEnd/>
            </a:ln>
            <a:extLst>
              <a:ext uri="{909E8E84-426E-40DD-AFC4-6F175D3DCCD1}">
                <a14:hiddenFill xmlns:a14="http://schemas.microsoft.com/office/drawing/2010/main">
                  <a:noFill/>
                </a14:hiddenFill>
              </a:ext>
            </a:extLst>
          </xdr:spPr>
        </xdr:cxnSp>
        <xdr:sp macro="" textlink="">
          <xdr:nvSpPr>
            <xdr:cNvPr id="135" name="Text Placeholder 14"/>
            <xdr:cNvSpPr txBox="1">
              <a:spLocks/>
            </xdr:cNvSpPr>
          </xdr:nvSpPr>
          <xdr:spPr bwMode="gray">
            <a:xfrm>
              <a:off x="1716431" y="241860"/>
              <a:ext cx="3584541" cy="352044"/>
            </a:xfrm>
            <a:prstGeom prst="rect">
              <a:avLst/>
            </a:prstGeom>
          </xdr:spPr>
          <xdr:txBody>
            <a:bodyPr wrap="square" lIns="0" tIns="0" rIns="0" bIns="0" anchor="ctr" anchorCtr="0"/>
            <a:lstStyle/>
            <a:p>
              <a:r>
                <a:rPr lang="en-US" sz="1300" b="1">
                  <a:solidFill>
                    <a:schemeClr val="tx1"/>
                  </a:solidFill>
                  <a:effectLst/>
                  <a:latin typeface="+mn-lt"/>
                  <a:ea typeface="+mn-ea"/>
                  <a:cs typeface="+mn-cs"/>
                </a:rPr>
                <a:t>Service Line Strategy Advisor</a:t>
              </a:r>
              <a:endParaRPr lang="en-US" sz="1300">
                <a:solidFill>
                  <a:schemeClr val="tx1"/>
                </a:solidFill>
                <a:effectLst/>
              </a:endParaRPr>
            </a:p>
            <a:p>
              <a:pPr marL="0" marR="0">
                <a:spcBef>
                  <a:spcPts val="0"/>
                </a:spcBef>
                <a:spcAft>
                  <a:spcPts val="0"/>
                </a:spcAft>
              </a:pPr>
              <a:endParaRPr lang="en-US" sz="200" b="1" kern="1200">
                <a:solidFill>
                  <a:schemeClr val="tx1"/>
                </a:solidFill>
                <a:effectLst/>
                <a:latin typeface="Arial"/>
                <a:ea typeface="Times New Roman"/>
              </a:endParaRPr>
            </a:p>
            <a:p>
              <a:pPr marL="0" marR="0">
                <a:spcBef>
                  <a:spcPts val="0"/>
                </a:spcBef>
                <a:spcAft>
                  <a:spcPts val="0"/>
                </a:spcAft>
              </a:pPr>
              <a:r>
                <a:rPr lang="en-US" sz="1100" b="0" kern="1200">
                  <a:solidFill>
                    <a:schemeClr val="tx1"/>
                  </a:solidFill>
                  <a:effectLst/>
                  <a:latin typeface="Arial"/>
                  <a:ea typeface="Times New Roman"/>
                </a:rPr>
                <a:t>Outpatient Shift Estimator</a:t>
              </a:r>
              <a:endParaRPr lang="en-US" sz="1100" b="0">
                <a:solidFill>
                  <a:schemeClr val="tx1"/>
                </a:solidFill>
                <a:effectLst/>
                <a:latin typeface="Times New Roman"/>
                <a:ea typeface="Times New Roman"/>
              </a:endParaRPr>
            </a:p>
          </xdr:txBody>
        </xdr:sp>
      </xdr:grpSp>
      <xdr:pic>
        <xdr:nvPicPr>
          <xdr:cNvPr id="133" name="Picture 13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578" y="213406"/>
            <a:ext cx="1608024" cy="433388"/>
          </a:xfrm>
          <a:prstGeom prst="rect">
            <a:avLst/>
          </a:prstGeom>
        </xdr:spPr>
      </xdr:pic>
    </xdr:grpSp>
    <xdr:clientData/>
  </xdr:twoCellAnchor>
  <xdr:twoCellAnchor>
    <xdr:from>
      <xdr:col>3</xdr:col>
      <xdr:colOff>655320</xdr:colOff>
      <xdr:row>37</xdr:row>
      <xdr:rowOff>144780</xdr:rowOff>
    </xdr:from>
    <xdr:to>
      <xdr:col>5</xdr:col>
      <xdr:colOff>1866900</xdr:colOff>
      <xdr:row>38</xdr:row>
      <xdr:rowOff>0</xdr:rowOff>
    </xdr:to>
    <xdr:sp macro="" textlink="">
      <xdr:nvSpPr>
        <xdr:cNvPr id="8" name="TextBox 7"/>
        <xdr:cNvSpPr txBox="1"/>
      </xdr:nvSpPr>
      <xdr:spPr bwMode="gray">
        <a:xfrm>
          <a:off x="1353820" y="6551930"/>
          <a:ext cx="3141980"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3</xdr:col>
      <xdr:colOff>655320</xdr:colOff>
      <xdr:row>37</xdr:row>
      <xdr:rowOff>144780</xdr:rowOff>
    </xdr:from>
    <xdr:to>
      <xdr:col>5</xdr:col>
      <xdr:colOff>1866900</xdr:colOff>
      <xdr:row>38</xdr:row>
      <xdr:rowOff>0</xdr:rowOff>
    </xdr:to>
    <xdr:sp macro="" textlink="">
      <xdr:nvSpPr>
        <xdr:cNvPr id="9" name="TextBox 8"/>
        <xdr:cNvSpPr txBox="1"/>
      </xdr:nvSpPr>
      <xdr:spPr bwMode="gray">
        <a:xfrm>
          <a:off x="1353820" y="6551930"/>
          <a:ext cx="3141980" cy="13970"/>
        </a:xfrm>
        <a:prstGeom prst="rect">
          <a:avLst/>
        </a:prstGeom>
        <a:noFill/>
      </xdr:spPr>
      <xdr:txBody>
        <a:bodyPr vertOverflow="clip" horzOverflow="clip" wrap="square" lIns="45720" rIns="45720" rtlCol="0" anchor="t">
          <a:noAutofit/>
        </a:bodyPr>
        <a:lstStyle/>
        <a:p>
          <a:pPr marL="0" marR="0" indent="0" algn="l" defTabSz="914400" eaLnBrk="1" fontAlgn="auto" latinLnBrk="0" hangingPunct="1">
            <a:lnSpc>
              <a:spcPct val="100000"/>
            </a:lnSpc>
            <a:spcBef>
              <a:spcPts val="500"/>
            </a:spcBef>
            <a:spcAft>
              <a:spcPts val="0"/>
            </a:spcAft>
            <a:buClrTx/>
            <a:buSzTx/>
            <a:buFontTx/>
            <a:buNone/>
            <a:tabLst/>
          </a:pPr>
          <a:r>
            <a:rPr lang="en-US" sz="1100" b="1" i="0" baseline="0">
              <a:solidFill>
                <a:schemeClr val="tx1"/>
              </a:solidFill>
              <a:latin typeface="+mn-lt"/>
              <a:ea typeface="+mn-ea"/>
              <a:cs typeface="+mn-cs"/>
            </a:rPr>
            <a:t>McLaren HOPD Volume Shift</a:t>
          </a:r>
          <a:endParaRPr lang="en-US" sz="1100" b="1" i="0">
            <a:solidFill>
              <a:schemeClr val="tx1"/>
            </a:solidFill>
            <a:latin typeface="+mn-lt"/>
            <a:ea typeface="+mn-ea"/>
            <a:cs typeface="+mn-cs"/>
          </a:endParaRPr>
        </a:p>
        <a:p>
          <a:pPr marL="0" marR="0" indent="0" algn="l" defTabSz="914400" eaLnBrk="1" fontAlgn="auto" latinLnBrk="0" hangingPunct="1">
            <a:lnSpc>
              <a:spcPct val="100000"/>
            </a:lnSpc>
            <a:spcBef>
              <a:spcPts val="500"/>
            </a:spcBef>
            <a:spcAft>
              <a:spcPts val="0"/>
            </a:spcAft>
            <a:buClrTx/>
            <a:buSzTx/>
            <a:buFontTx/>
            <a:buNone/>
            <a:tabLst/>
            <a:defRPr/>
          </a:pPr>
          <a:r>
            <a:rPr lang="en-US" sz="1000" b="0" i="1" baseline="0">
              <a:solidFill>
                <a:schemeClr val="tx1"/>
              </a:solidFill>
              <a:effectLst/>
              <a:latin typeface="+mn-lt"/>
              <a:ea typeface="+mn-ea"/>
              <a:cs typeface="+mn-cs"/>
            </a:rPr>
            <a:t>By Subservice Line, HOPD</a:t>
          </a:r>
          <a:endParaRPr kumimoji="0" lang="en-US" sz="700" b="1" i="0" u="none" strike="noStrike" kern="0" cap="none" spc="0" normalizeH="0" baseline="0" noProof="0">
            <a:ln>
              <a:noFill/>
            </a:ln>
            <a:solidFill>
              <a:schemeClr val="tx1"/>
            </a:solidFill>
            <a:effectLst/>
            <a:uLnTx/>
            <a:uFillTx/>
            <a:latin typeface="+mn-lt"/>
            <a:ea typeface="+mn-ea"/>
            <a:cs typeface="+mn-cs"/>
          </a:endParaRPr>
        </a:p>
      </xdr:txBody>
    </xdr:sp>
    <xdr:clientData/>
  </xdr:twoCellAnchor>
  <xdr:twoCellAnchor>
    <xdr:from>
      <xdr:col>6</xdr:col>
      <xdr:colOff>373062</xdr:colOff>
      <xdr:row>5</xdr:row>
      <xdr:rowOff>122238</xdr:rowOff>
    </xdr:from>
    <xdr:to>
      <xdr:col>13</xdr:col>
      <xdr:colOff>19049</xdr:colOff>
      <xdr:row>9</xdr:row>
      <xdr:rowOff>7056</xdr:rowOff>
    </xdr:to>
    <xdr:sp macro="" textlink="">
      <xdr:nvSpPr>
        <xdr:cNvPr id="10" name="TextBox 9"/>
        <xdr:cNvSpPr txBox="1"/>
      </xdr:nvSpPr>
      <xdr:spPr bwMode="gray">
        <a:xfrm>
          <a:off x="5904618" y="1117071"/>
          <a:ext cx="11753320" cy="667985"/>
        </a:xfrm>
        <a:prstGeom prst="rect">
          <a:avLst/>
        </a:prstGeom>
        <a:noFill/>
      </xdr:spPr>
      <xdr:txBody>
        <a:bodyPr vertOverflow="clip" horzOverflow="clip" wrap="square" lIns="45720" rIns="45720" rtlCol="0" anchor="t">
          <a:noAutofit/>
        </a:bodyPr>
        <a:lstStyle/>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100" b="1" i="0" u="none" strike="noStrike" kern="0" cap="none" spc="0" normalizeH="0" baseline="0" noProof="0">
              <a:ln>
                <a:noFill/>
              </a:ln>
              <a:solidFill>
                <a:schemeClr val="tx1"/>
              </a:solidFill>
              <a:effectLst/>
              <a:uLnTx/>
              <a:uFillTx/>
              <a:latin typeface="+mn-lt"/>
              <a:ea typeface="+mn-ea"/>
              <a:cs typeface="+mn-cs"/>
            </a:rPr>
            <a:t>Instructions</a:t>
          </a:r>
        </a:p>
        <a:p>
          <a:pPr marL="0" marR="0" lvl="0" indent="0" algn="l" defTabSz="914400" eaLnBrk="1" fontAlgn="auto" latinLnBrk="0" hangingPunct="1">
            <a:lnSpc>
              <a:spcPct val="100000"/>
            </a:lnSpc>
            <a:spcBef>
              <a:spcPts val="500"/>
            </a:spcBef>
            <a:spcAft>
              <a:spcPts val="0"/>
            </a:spcAft>
            <a:buClrTx/>
            <a:buSzTx/>
            <a:buFont typeface="Arial" panose="020B0604020202020204" pitchFamily="34" charset="0"/>
            <a:buNone/>
            <a:tabLst/>
            <a:defRPr/>
          </a:pPr>
          <a:r>
            <a:rPr kumimoji="0" lang="en-US" sz="1000" b="0" i="0" u="none" strike="noStrike" kern="0" cap="none" spc="0" normalizeH="0" baseline="0" noProof="0">
              <a:ln>
                <a:noFill/>
              </a:ln>
              <a:solidFill>
                <a:srgbClr val="333E48"/>
              </a:solidFill>
              <a:effectLst/>
              <a:uLnTx/>
              <a:uFillTx/>
              <a:latin typeface="+mn-lt"/>
              <a:ea typeface="+mn-ea"/>
              <a:cs typeface="+mn-cs"/>
            </a:rPr>
            <a:t>Use this tab to select your shift scenario using the drop down menu to the left. To review the volume information inputted and the corresponding percent shift per MS-DRG, review the table below, which will auto-populate with the corresponding percent shift per subservice line.</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3</xdr:col>
      <xdr:colOff>92076</xdr:colOff>
      <xdr:row>0</xdr:row>
      <xdr:rowOff>86542</xdr:rowOff>
    </xdr:from>
    <xdr:to>
      <xdr:col>8</xdr:col>
      <xdr:colOff>387415</xdr:colOff>
      <xdr:row>3</xdr:row>
      <xdr:rowOff>65366</xdr:rowOff>
    </xdr:to>
    <xdr:grpSp>
      <xdr:nvGrpSpPr>
        <xdr:cNvPr id="12" name="Group 11"/>
        <xdr:cNvGrpSpPr/>
      </xdr:nvGrpSpPr>
      <xdr:grpSpPr>
        <a:xfrm>
          <a:off x="2324736" y="86542"/>
          <a:ext cx="5537899" cy="618904"/>
          <a:chOff x="3624578" y="137249"/>
          <a:chExt cx="5557523" cy="585703"/>
        </a:xfrm>
      </xdr:grpSpPr>
      <xdr:grpSp>
        <xdr:nvGrpSpPr>
          <xdr:cNvPr id="13" name="Group 12"/>
          <xdr:cNvGrpSpPr/>
        </xdr:nvGrpSpPr>
        <xdr:grpSpPr>
          <a:xfrm>
            <a:off x="5293358" y="137249"/>
            <a:ext cx="3888743" cy="585703"/>
            <a:chOff x="1600200" y="133350"/>
            <a:chExt cx="3700772" cy="569065"/>
          </a:xfrm>
        </xdr:grpSpPr>
        <xdr:cxnSp macro="">
          <xdr:nvCxnSpPr>
            <xdr:cNvPr id="15" name="Straight Connector 28"/>
            <xdr:cNvCxnSpPr>
              <a:cxnSpLocks noChangeShapeType="1"/>
            </xdr:cNvCxnSpPr>
          </xdr:nvCxnSpPr>
          <xdr:spPr bwMode="gray">
            <a:xfrm>
              <a:off x="1600200" y="133350"/>
              <a:ext cx="0" cy="569065"/>
            </a:xfrm>
            <a:prstGeom prst="line">
              <a:avLst/>
            </a:prstGeom>
            <a:noFill/>
            <a:ln w="6350" algn="ctr">
              <a:solidFill>
                <a:srgbClr val="617685"/>
              </a:solidFill>
              <a:miter lim="800000"/>
              <a:headEnd/>
              <a:tailEnd/>
            </a:ln>
            <a:extLst>
              <a:ext uri="{909E8E84-426E-40DD-AFC4-6F175D3DCCD1}">
                <a14:hiddenFill xmlns:a14="http://schemas.microsoft.com/office/drawing/2010/main">
                  <a:noFill/>
                </a14:hiddenFill>
              </a:ext>
            </a:extLst>
          </xdr:spPr>
        </xdr:cxnSp>
        <xdr:sp macro="" textlink="">
          <xdr:nvSpPr>
            <xdr:cNvPr id="16" name="Text Placeholder 14"/>
            <xdr:cNvSpPr txBox="1">
              <a:spLocks/>
            </xdr:cNvSpPr>
          </xdr:nvSpPr>
          <xdr:spPr bwMode="gray">
            <a:xfrm>
              <a:off x="1716431" y="241860"/>
              <a:ext cx="3584541" cy="352044"/>
            </a:xfrm>
            <a:prstGeom prst="rect">
              <a:avLst/>
            </a:prstGeom>
          </xdr:spPr>
          <xdr:txBody>
            <a:bodyPr wrap="square" lIns="0" tIns="0" rIns="0" bIns="0" anchor="ctr" anchorCtr="0"/>
            <a:lstStyle/>
            <a:p>
              <a:r>
                <a:rPr lang="en-US" sz="1300" b="1">
                  <a:solidFill>
                    <a:schemeClr val="tx1"/>
                  </a:solidFill>
                  <a:effectLst/>
                  <a:latin typeface="+mn-lt"/>
                  <a:ea typeface="+mn-ea"/>
                  <a:cs typeface="+mn-cs"/>
                </a:rPr>
                <a:t>Service Line Strategy Advisor</a:t>
              </a:r>
              <a:endParaRPr lang="en-US" sz="1300">
                <a:solidFill>
                  <a:schemeClr val="tx1"/>
                </a:solidFill>
                <a:effectLst/>
              </a:endParaRPr>
            </a:p>
            <a:p>
              <a:pPr marL="0" marR="0">
                <a:spcBef>
                  <a:spcPts val="0"/>
                </a:spcBef>
                <a:spcAft>
                  <a:spcPts val="0"/>
                </a:spcAft>
              </a:pPr>
              <a:endParaRPr lang="en-US" sz="200" b="1" kern="1200">
                <a:solidFill>
                  <a:schemeClr val="tx1"/>
                </a:solidFill>
                <a:effectLst/>
                <a:latin typeface="Arial"/>
                <a:ea typeface="Times New Roman"/>
              </a:endParaRPr>
            </a:p>
            <a:p>
              <a:pPr marL="0" marR="0">
                <a:spcBef>
                  <a:spcPts val="0"/>
                </a:spcBef>
                <a:spcAft>
                  <a:spcPts val="0"/>
                </a:spcAft>
              </a:pPr>
              <a:r>
                <a:rPr lang="en-US" sz="1100" b="0" kern="1200">
                  <a:solidFill>
                    <a:schemeClr val="tx1"/>
                  </a:solidFill>
                  <a:effectLst/>
                  <a:latin typeface="Arial"/>
                  <a:ea typeface="Times New Roman"/>
                </a:rPr>
                <a:t>Outpatient Shift Estimator</a:t>
              </a:r>
              <a:endParaRPr lang="en-US" sz="1100" b="0">
                <a:solidFill>
                  <a:schemeClr val="tx1"/>
                </a:solidFill>
                <a:effectLst/>
                <a:latin typeface="Times New Roman"/>
                <a:ea typeface="Times New Roman"/>
              </a:endParaRPr>
            </a:p>
          </xdr:txBody>
        </xdr:sp>
      </xdr:grpSp>
      <xdr:pic>
        <xdr:nvPicPr>
          <xdr:cNvPr id="14" name="Picture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578" y="213406"/>
            <a:ext cx="1608024" cy="433388"/>
          </a:xfrm>
          <a:prstGeom prst="rect">
            <a:avLst/>
          </a:prstGeom>
        </xdr:spPr>
      </xdr:pic>
    </xdr:grpSp>
    <xdr:clientData/>
  </xdr:twoCellAnchor>
  <xdr:twoCellAnchor>
    <xdr:from>
      <xdr:col>3</xdr:col>
      <xdr:colOff>493236</xdr:colOff>
      <xdr:row>7</xdr:row>
      <xdr:rowOff>140900</xdr:rowOff>
    </xdr:from>
    <xdr:to>
      <xdr:col>7</xdr:col>
      <xdr:colOff>99786</xdr:colOff>
      <xdr:row>24</xdr:row>
      <xdr:rowOff>63500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368655</xdr:colOff>
      <xdr:row>13</xdr:row>
      <xdr:rowOff>86431</xdr:rowOff>
    </xdr:from>
    <xdr:to>
      <xdr:col>10</xdr:col>
      <xdr:colOff>2222502</xdr:colOff>
      <xdr:row>18</xdr:row>
      <xdr:rowOff>50957</xdr:rowOff>
    </xdr:to>
    <xdr:sp macro="" textlink="">
      <xdr:nvSpPr>
        <xdr:cNvPr id="8" name="Line Callout 1 7"/>
        <xdr:cNvSpPr/>
      </xdr:nvSpPr>
      <xdr:spPr bwMode="gray">
        <a:xfrm>
          <a:off x="11465280" y="2642306"/>
          <a:ext cx="1853847" cy="829714"/>
        </a:xfrm>
        <a:prstGeom prst="borderCallout1">
          <a:avLst>
            <a:gd name="adj1" fmla="val 252"/>
            <a:gd name="adj2" fmla="val 49597"/>
            <a:gd name="adj3" fmla="val -19470"/>
            <a:gd name="adj4" fmla="val 49495"/>
          </a:avLst>
        </a:prstGeom>
        <a:solidFill>
          <a:schemeClr val="bg1"/>
        </a:solidFill>
        <a:ln w="12700" cap="flat" cmpd="sng" algn="ctr">
          <a:solidFill>
            <a:schemeClr val="tx1"/>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1000" b="1">
              <a:solidFill>
                <a:schemeClr val="accent6"/>
              </a:solidFill>
            </a:rPr>
            <a:t>Bolded red text </a:t>
          </a:r>
          <a:r>
            <a:rPr lang="en-US" sz="1000" b="0">
              <a:solidFill>
                <a:schemeClr val="tx1"/>
              </a:solidFill>
            </a:rPr>
            <a:t>indicates that the percent </a:t>
          </a:r>
          <a:r>
            <a:rPr lang="en-US" sz="1000" b="0" baseline="0">
              <a:solidFill>
                <a:schemeClr val="tx1"/>
              </a:solidFill>
            </a:rPr>
            <a:t>of all submitted volumes expected to shift outpatient is higher than the national benchmark. </a:t>
          </a:r>
          <a:endParaRPr lang="en-US" sz="1000" b="0">
            <a:solidFill>
              <a:schemeClr val="tx1"/>
            </a:solidFill>
          </a:endParaRPr>
        </a:p>
      </xdr:txBody>
    </xdr:sp>
    <xdr:clientData/>
  </xdr:twoCellAnchor>
  <xdr:twoCellAnchor>
    <xdr:from>
      <xdr:col>7</xdr:col>
      <xdr:colOff>527524</xdr:colOff>
      <xdr:row>21</xdr:row>
      <xdr:rowOff>113644</xdr:rowOff>
    </xdr:from>
    <xdr:to>
      <xdr:col>9</xdr:col>
      <xdr:colOff>1085849</xdr:colOff>
      <xdr:row>30</xdr:row>
      <xdr:rowOff>12700</xdr:rowOff>
    </xdr:to>
    <xdr:sp macro="" textlink="">
      <xdr:nvSpPr>
        <xdr:cNvPr id="9" name="Line Callout 1 8"/>
        <xdr:cNvSpPr/>
      </xdr:nvSpPr>
      <xdr:spPr bwMode="gray">
        <a:xfrm>
          <a:off x="6960074" y="4018894"/>
          <a:ext cx="2634775" cy="1346856"/>
        </a:xfrm>
        <a:prstGeom prst="borderCallout1">
          <a:avLst>
            <a:gd name="adj1" fmla="val 49460"/>
            <a:gd name="adj2" fmla="val -47"/>
            <a:gd name="adj3" fmla="val 49424"/>
            <a:gd name="adj4" fmla="val -9828"/>
          </a:avLst>
        </a:prstGeom>
        <a:solidFill>
          <a:schemeClr val="bg1"/>
        </a:solidFill>
        <a:ln w="12700" cap="flat" cmpd="sng" algn="ctr">
          <a:solidFill>
            <a:schemeClr val="tx1"/>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no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1000" b="0">
              <a:solidFill>
                <a:schemeClr val="tx1"/>
              </a:solidFill>
            </a:rPr>
            <a:t>Selected shift scenario is highlighted with a red border in the graph and table on this tab, which summarizes</a:t>
          </a:r>
          <a:r>
            <a:rPr lang="en-US" sz="1000" b="0" baseline="0">
              <a:solidFill>
                <a:schemeClr val="tx1"/>
              </a:solidFill>
            </a:rPr>
            <a:t> all potential shift scenarios.</a:t>
          </a:r>
          <a:r>
            <a:rPr lang="en-US" sz="1000" b="0">
              <a:solidFill>
                <a:schemeClr val="tx1"/>
              </a:solidFill>
            </a:rPr>
            <a:t> For detailed information on your</a:t>
          </a:r>
          <a:r>
            <a:rPr lang="en-US" sz="1000" b="0" baseline="0">
              <a:solidFill>
                <a:schemeClr val="tx1"/>
              </a:solidFill>
            </a:rPr>
            <a:t> total volumes that may shift outpatient at the service and subservice line-level for this selected scenario, see the </a:t>
          </a:r>
          <a:r>
            <a:rPr lang="en-US" sz="1000" b="0" i="1" baseline="0">
              <a:solidFill>
                <a:schemeClr val="tx1"/>
              </a:solidFill>
            </a:rPr>
            <a:t>Service and Subservice Detail </a:t>
          </a:r>
          <a:r>
            <a:rPr lang="en-US" sz="1000" b="0" baseline="0">
              <a:solidFill>
                <a:schemeClr val="tx1"/>
              </a:solidFill>
            </a:rPr>
            <a:t>tab.</a:t>
          </a:r>
          <a:endParaRPr lang="en-US" sz="1000" b="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3</xdr:col>
      <xdr:colOff>83004</xdr:colOff>
      <xdr:row>0</xdr:row>
      <xdr:rowOff>138023</xdr:rowOff>
    </xdr:from>
    <xdr:to>
      <xdr:col>6</xdr:col>
      <xdr:colOff>974790</xdr:colOff>
      <xdr:row>3</xdr:row>
      <xdr:rowOff>86911</xdr:rowOff>
    </xdr:to>
    <xdr:grpSp>
      <xdr:nvGrpSpPr>
        <xdr:cNvPr id="2" name="Group 1"/>
        <xdr:cNvGrpSpPr/>
      </xdr:nvGrpSpPr>
      <xdr:grpSpPr>
        <a:xfrm>
          <a:off x="2292804" y="138023"/>
          <a:ext cx="5547606" cy="627068"/>
          <a:chOff x="3624578" y="137249"/>
          <a:chExt cx="5557523" cy="585703"/>
        </a:xfrm>
      </xdr:grpSpPr>
      <xdr:grpSp>
        <xdr:nvGrpSpPr>
          <xdr:cNvPr id="3" name="Group 2"/>
          <xdr:cNvGrpSpPr/>
        </xdr:nvGrpSpPr>
        <xdr:grpSpPr>
          <a:xfrm>
            <a:off x="5293358" y="137249"/>
            <a:ext cx="3888743" cy="585703"/>
            <a:chOff x="1600200" y="133350"/>
            <a:chExt cx="3700772" cy="569065"/>
          </a:xfrm>
        </xdr:grpSpPr>
        <xdr:cxnSp macro="">
          <xdr:nvCxnSpPr>
            <xdr:cNvPr id="5" name="Straight Connector 28"/>
            <xdr:cNvCxnSpPr>
              <a:cxnSpLocks noChangeShapeType="1"/>
            </xdr:cNvCxnSpPr>
          </xdr:nvCxnSpPr>
          <xdr:spPr bwMode="gray">
            <a:xfrm>
              <a:off x="1600200" y="133350"/>
              <a:ext cx="0" cy="569065"/>
            </a:xfrm>
            <a:prstGeom prst="line">
              <a:avLst/>
            </a:prstGeom>
            <a:noFill/>
            <a:ln w="6350" algn="ctr">
              <a:solidFill>
                <a:srgbClr val="617685"/>
              </a:solidFill>
              <a:miter lim="800000"/>
              <a:headEnd/>
              <a:tailEnd/>
            </a:ln>
            <a:extLst>
              <a:ext uri="{909E8E84-426E-40DD-AFC4-6F175D3DCCD1}">
                <a14:hiddenFill xmlns:a14="http://schemas.microsoft.com/office/drawing/2010/main">
                  <a:noFill/>
                </a14:hiddenFill>
              </a:ext>
            </a:extLst>
          </xdr:spPr>
        </xdr:cxnSp>
        <xdr:sp macro="" textlink="">
          <xdr:nvSpPr>
            <xdr:cNvPr id="6" name="Text Placeholder 14"/>
            <xdr:cNvSpPr txBox="1">
              <a:spLocks/>
            </xdr:cNvSpPr>
          </xdr:nvSpPr>
          <xdr:spPr bwMode="gray">
            <a:xfrm>
              <a:off x="1716431" y="241860"/>
              <a:ext cx="3584541" cy="352044"/>
            </a:xfrm>
            <a:prstGeom prst="rect">
              <a:avLst/>
            </a:prstGeom>
          </xdr:spPr>
          <xdr:txBody>
            <a:bodyPr wrap="square" lIns="0" tIns="0" rIns="0" bIns="0" anchor="ctr" anchorCtr="0"/>
            <a:lstStyle/>
            <a:p>
              <a:r>
                <a:rPr lang="en-US" sz="1300" b="1">
                  <a:solidFill>
                    <a:schemeClr val="tx1"/>
                  </a:solidFill>
                  <a:effectLst/>
                  <a:latin typeface="+mn-lt"/>
                  <a:ea typeface="+mn-ea"/>
                  <a:cs typeface="+mn-cs"/>
                </a:rPr>
                <a:t>Service Line Strategy Advisor</a:t>
              </a:r>
              <a:endParaRPr lang="en-US" sz="1300">
                <a:solidFill>
                  <a:schemeClr val="tx1"/>
                </a:solidFill>
                <a:effectLst/>
              </a:endParaRPr>
            </a:p>
            <a:p>
              <a:pPr marL="0" marR="0">
                <a:spcBef>
                  <a:spcPts val="0"/>
                </a:spcBef>
                <a:spcAft>
                  <a:spcPts val="0"/>
                </a:spcAft>
              </a:pPr>
              <a:endParaRPr lang="en-US" sz="200" b="1" kern="1200">
                <a:solidFill>
                  <a:schemeClr val="tx1"/>
                </a:solidFill>
                <a:effectLst/>
                <a:latin typeface="Arial"/>
                <a:ea typeface="Times New Roman"/>
              </a:endParaRPr>
            </a:p>
            <a:p>
              <a:pPr marL="0" marR="0">
                <a:spcBef>
                  <a:spcPts val="0"/>
                </a:spcBef>
                <a:spcAft>
                  <a:spcPts val="0"/>
                </a:spcAft>
              </a:pPr>
              <a:r>
                <a:rPr lang="en-US" sz="1100" b="0" kern="1200">
                  <a:solidFill>
                    <a:schemeClr val="tx1"/>
                  </a:solidFill>
                  <a:effectLst/>
                  <a:latin typeface="Arial"/>
                  <a:ea typeface="Times New Roman"/>
                </a:rPr>
                <a:t>Outpatient Shift Estimator</a:t>
              </a:r>
              <a:endParaRPr lang="en-US" sz="1100" b="0">
                <a:solidFill>
                  <a:schemeClr val="tx1"/>
                </a:solidFill>
                <a:effectLst/>
                <a:latin typeface="Times New Roman"/>
                <a:ea typeface="Times New Roman"/>
              </a:endParaRPr>
            </a:p>
          </xdr:txBody>
        </xdr:sp>
      </xdr:grpSp>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578" y="213406"/>
            <a:ext cx="1608024" cy="433388"/>
          </a:xfrm>
          <a:prstGeom prst="rect">
            <a:avLst/>
          </a:prstGeom>
        </xdr:spPr>
      </xdr:pic>
    </xdr:grpSp>
    <xdr:clientData/>
  </xdr:twoCellAnchor>
  <xdr:twoCellAnchor>
    <xdr:from>
      <xdr:col>3</xdr:col>
      <xdr:colOff>450848</xdr:colOff>
      <xdr:row>7</xdr:row>
      <xdr:rowOff>161924</xdr:rowOff>
    </xdr:from>
    <xdr:to>
      <xdr:col>16</xdr:col>
      <xdr:colOff>336550</xdr:colOff>
      <xdr:row>31</xdr:row>
      <xdr:rowOff>112712</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373062</xdr:colOff>
      <xdr:row>36</xdr:row>
      <xdr:rowOff>7938</xdr:rowOff>
    </xdr:from>
    <xdr:to>
      <xdr:col>9</xdr:col>
      <xdr:colOff>679097</xdr:colOff>
      <xdr:row>40</xdr:row>
      <xdr:rowOff>37552</xdr:rowOff>
    </xdr:to>
    <xdr:sp macro="" textlink="">
      <xdr:nvSpPr>
        <xdr:cNvPr id="11" name="Line Callout 1 10"/>
        <xdr:cNvSpPr/>
      </xdr:nvSpPr>
      <xdr:spPr bwMode="gray">
        <a:xfrm>
          <a:off x="12292012" y="6230938"/>
          <a:ext cx="1855435" cy="829714"/>
        </a:xfrm>
        <a:prstGeom prst="borderCallout1">
          <a:avLst>
            <a:gd name="adj1" fmla="val 46171"/>
            <a:gd name="adj2" fmla="val -70"/>
            <a:gd name="adj3" fmla="val 46539"/>
            <a:gd name="adj4" fmla="val -12589"/>
          </a:avLst>
        </a:prstGeom>
        <a:solidFill>
          <a:schemeClr val="bg1"/>
        </a:solidFill>
        <a:ln w="12700" cap="flat" cmpd="sng" algn="ctr">
          <a:solidFill>
            <a:schemeClr val="tx1"/>
          </a:solidFill>
          <a:prstDash val="solid"/>
          <a:miter lim="800000"/>
          <a:headEnd type="none" w="med" len="med"/>
          <a:tailEnd type="oval" w="sm" len="sm"/>
        </a:ln>
        <a:effectLst/>
      </xdr:spPr>
      <xdr:txBody>
        <a:bodyPr vert="horz" wrap="square" lIns="91440" tIns="45720" rIns="91440" bIns="45720" numCol="1" rtlCol="0" anchor="t" anchorCtr="0" compatLnSpc="1">
          <a:prstTxWarp prst="textNoShape">
            <a:avLst/>
          </a:prstTxWarp>
          <a:spAutoFit/>
        </a:bodyPr>
        <a:lstStyle>
          <a:defPPr>
            <a:defRPr lang="en-US"/>
          </a:defPPr>
          <a:lvl1pPr marL="0" algn="l" defTabSz="1018879" rtl="0" eaLnBrk="1" latinLnBrk="0" hangingPunct="1">
            <a:defRPr sz="2100" kern="1200">
              <a:solidFill>
                <a:schemeClr val="tx1"/>
              </a:solidFill>
              <a:latin typeface="+mn-lt"/>
              <a:ea typeface="+mn-ea"/>
              <a:cs typeface="+mn-cs"/>
            </a:defRPr>
          </a:lvl1pPr>
          <a:lvl2pPr marL="509440" algn="l" defTabSz="1018879" rtl="0" eaLnBrk="1" latinLnBrk="0" hangingPunct="1">
            <a:defRPr sz="2100" kern="1200">
              <a:solidFill>
                <a:schemeClr val="tx1"/>
              </a:solidFill>
              <a:latin typeface="+mn-lt"/>
              <a:ea typeface="+mn-ea"/>
              <a:cs typeface="+mn-cs"/>
            </a:defRPr>
          </a:lvl2pPr>
          <a:lvl3pPr marL="1018879" algn="l" defTabSz="1018879" rtl="0" eaLnBrk="1" latinLnBrk="0" hangingPunct="1">
            <a:defRPr sz="2100" kern="1200">
              <a:solidFill>
                <a:schemeClr val="tx1"/>
              </a:solidFill>
              <a:latin typeface="+mn-lt"/>
              <a:ea typeface="+mn-ea"/>
              <a:cs typeface="+mn-cs"/>
            </a:defRPr>
          </a:lvl3pPr>
          <a:lvl4pPr marL="1528319" algn="l" defTabSz="1018879" rtl="0" eaLnBrk="1" latinLnBrk="0" hangingPunct="1">
            <a:defRPr sz="2100" kern="1200">
              <a:solidFill>
                <a:schemeClr val="tx1"/>
              </a:solidFill>
              <a:latin typeface="+mn-lt"/>
              <a:ea typeface="+mn-ea"/>
              <a:cs typeface="+mn-cs"/>
            </a:defRPr>
          </a:lvl4pPr>
          <a:lvl5pPr marL="2037759" algn="l" defTabSz="1018879" rtl="0" eaLnBrk="1" latinLnBrk="0" hangingPunct="1">
            <a:defRPr sz="2100" kern="1200">
              <a:solidFill>
                <a:schemeClr val="tx1"/>
              </a:solidFill>
              <a:latin typeface="+mn-lt"/>
              <a:ea typeface="+mn-ea"/>
              <a:cs typeface="+mn-cs"/>
            </a:defRPr>
          </a:lvl5pPr>
          <a:lvl6pPr marL="2547198" algn="l" defTabSz="1018879" rtl="0" eaLnBrk="1" latinLnBrk="0" hangingPunct="1">
            <a:defRPr sz="2100" kern="1200">
              <a:solidFill>
                <a:schemeClr val="tx1"/>
              </a:solidFill>
              <a:latin typeface="+mn-lt"/>
              <a:ea typeface="+mn-ea"/>
              <a:cs typeface="+mn-cs"/>
            </a:defRPr>
          </a:lvl6pPr>
          <a:lvl7pPr marL="3056638" algn="l" defTabSz="1018879" rtl="0" eaLnBrk="1" latinLnBrk="0" hangingPunct="1">
            <a:defRPr sz="2100" kern="1200">
              <a:solidFill>
                <a:schemeClr val="tx1"/>
              </a:solidFill>
              <a:latin typeface="+mn-lt"/>
              <a:ea typeface="+mn-ea"/>
              <a:cs typeface="+mn-cs"/>
            </a:defRPr>
          </a:lvl7pPr>
          <a:lvl8pPr marL="3566078" algn="l" defTabSz="1018879" rtl="0" eaLnBrk="1" latinLnBrk="0" hangingPunct="1">
            <a:defRPr sz="2100" kern="1200">
              <a:solidFill>
                <a:schemeClr val="tx1"/>
              </a:solidFill>
              <a:latin typeface="+mn-lt"/>
              <a:ea typeface="+mn-ea"/>
              <a:cs typeface="+mn-cs"/>
            </a:defRPr>
          </a:lvl8pPr>
          <a:lvl9pPr marL="4075517" algn="l" defTabSz="1018879" rtl="0" eaLnBrk="1" latinLnBrk="0" hangingPunct="1">
            <a:defRPr sz="2100" kern="1200">
              <a:solidFill>
                <a:schemeClr val="tx1"/>
              </a:solidFill>
              <a:latin typeface="+mn-lt"/>
              <a:ea typeface="+mn-ea"/>
              <a:cs typeface="+mn-cs"/>
            </a:defRPr>
          </a:lvl9pPr>
        </a:lstStyle>
        <a:p>
          <a:pPr>
            <a:spcBef>
              <a:spcPts val="300"/>
            </a:spcBef>
          </a:pPr>
          <a:r>
            <a:rPr lang="en-US" sz="1000" b="1">
              <a:solidFill>
                <a:schemeClr val="accent6"/>
              </a:solidFill>
            </a:rPr>
            <a:t>Bolded red text </a:t>
          </a:r>
          <a:r>
            <a:rPr lang="en-US" sz="1000" b="0">
              <a:solidFill>
                <a:schemeClr val="tx1"/>
              </a:solidFill>
            </a:rPr>
            <a:t>indicates that the percent </a:t>
          </a:r>
          <a:r>
            <a:rPr lang="en-US" sz="1000" b="0" baseline="0">
              <a:solidFill>
                <a:schemeClr val="tx1"/>
              </a:solidFill>
            </a:rPr>
            <a:t>of member volumes expected to shift is higher than the national benchmark. </a:t>
          </a:r>
          <a:endParaRPr lang="en-US" sz="1000" b="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107576</xdr:colOff>
      <xdr:row>1</xdr:row>
      <xdr:rowOff>8965</xdr:rowOff>
    </xdr:from>
    <xdr:to>
      <xdr:col>13</xdr:col>
      <xdr:colOff>14198</xdr:colOff>
      <xdr:row>3</xdr:row>
      <xdr:rowOff>38856</xdr:rowOff>
    </xdr:to>
    <xdr:grpSp>
      <xdr:nvGrpSpPr>
        <xdr:cNvPr id="12" name="Group 11"/>
        <xdr:cNvGrpSpPr/>
      </xdr:nvGrpSpPr>
      <xdr:grpSpPr>
        <a:xfrm>
          <a:off x="2363096" y="176605"/>
          <a:ext cx="5461602" cy="540431"/>
          <a:chOff x="3624578" y="137249"/>
          <a:chExt cx="5557523" cy="585703"/>
        </a:xfrm>
      </xdr:grpSpPr>
      <xdr:grpSp>
        <xdr:nvGrpSpPr>
          <xdr:cNvPr id="13" name="Group 12"/>
          <xdr:cNvGrpSpPr/>
        </xdr:nvGrpSpPr>
        <xdr:grpSpPr>
          <a:xfrm>
            <a:off x="5293358" y="137249"/>
            <a:ext cx="3888743" cy="585703"/>
            <a:chOff x="1600200" y="133350"/>
            <a:chExt cx="3700772" cy="569065"/>
          </a:xfrm>
        </xdr:grpSpPr>
        <xdr:cxnSp macro="">
          <xdr:nvCxnSpPr>
            <xdr:cNvPr id="15" name="Straight Connector 28"/>
            <xdr:cNvCxnSpPr>
              <a:cxnSpLocks noChangeShapeType="1"/>
            </xdr:cNvCxnSpPr>
          </xdr:nvCxnSpPr>
          <xdr:spPr bwMode="gray">
            <a:xfrm>
              <a:off x="1600200" y="133350"/>
              <a:ext cx="0" cy="569065"/>
            </a:xfrm>
            <a:prstGeom prst="line">
              <a:avLst/>
            </a:prstGeom>
            <a:noFill/>
            <a:ln w="6350" algn="ctr">
              <a:solidFill>
                <a:srgbClr val="617685"/>
              </a:solidFill>
              <a:miter lim="800000"/>
              <a:headEnd/>
              <a:tailEnd/>
            </a:ln>
            <a:extLst>
              <a:ext uri="{909E8E84-426E-40DD-AFC4-6F175D3DCCD1}">
                <a14:hiddenFill xmlns:a14="http://schemas.microsoft.com/office/drawing/2010/main">
                  <a:noFill/>
                </a14:hiddenFill>
              </a:ext>
            </a:extLst>
          </xdr:spPr>
        </xdr:cxnSp>
        <xdr:sp macro="" textlink="">
          <xdr:nvSpPr>
            <xdr:cNvPr id="16" name="Text Placeholder 14"/>
            <xdr:cNvSpPr txBox="1">
              <a:spLocks/>
            </xdr:cNvSpPr>
          </xdr:nvSpPr>
          <xdr:spPr bwMode="gray">
            <a:xfrm>
              <a:off x="1716431" y="241860"/>
              <a:ext cx="3584541" cy="352044"/>
            </a:xfrm>
            <a:prstGeom prst="rect">
              <a:avLst/>
            </a:prstGeom>
          </xdr:spPr>
          <xdr:txBody>
            <a:bodyPr wrap="square" lIns="0" tIns="0" rIns="0" bIns="0" anchor="ctr" anchorCtr="0"/>
            <a:lstStyle/>
            <a:p>
              <a:pPr marL="0" marR="0">
                <a:spcBef>
                  <a:spcPts val="0"/>
                </a:spcBef>
                <a:spcAft>
                  <a:spcPts val="0"/>
                </a:spcAft>
              </a:pPr>
              <a:r>
                <a:rPr lang="en-US" sz="1300" b="1" kern="1200">
                  <a:solidFill>
                    <a:schemeClr val="tx1"/>
                  </a:solidFill>
                  <a:effectLst/>
                  <a:latin typeface="Arial"/>
                  <a:ea typeface="Times New Roman"/>
                </a:rPr>
                <a:t>Service Line Strategy Advisor</a:t>
              </a:r>
            </a:p>
            <a:p>
              <a:pPr marL="0" marR="0">
                <a:spcBef>
                  <a:spcPts val="0"/>
                </a:spcBef>
                <a:spcAft>
                  <a:spcPts val="0"/>
                </a:spcAft>
              </a:pPr>
              <a:endParaRPr lang="en-US" sz="200" b="1" kern="1200">
                <a:solidFill>
                  <a:schemeClr val="tx1"/>
                </a:solidFill>
                <a:effectLst/>
                <a:latin typeface="Arial"/>
                <a:ea typeface="Times New Roman"/>
              </a:endParaRPr>
            </a:p>
            <a:p>
              <a:r>
                <a:rPr lang="en-US" sz="1100" b="0">
                  <a:solidFill>
                    <a:schemeClr val="tx1"/>
                  </a:solidFill>
                  <a:effectLst/>
                  <a:latin typeface="+mn-lt"/>
                  <a:ea typeface="+mn-ea"/>
                  <a:cs typeface="+mn-cs"/>
                </a:rPr>
                <a:t>Outpatient Shift Estimator</a:t>
              </a:r>
              <a:endParaRPr lang="en-US">
                <a:solidFill>
                  <a:schemeClr val="tx1"/>
                </a:solidFill>
                <a:effectLst/>
              </a:endParaRPr>
            </a:p>
          </xdr:txBody>
        </xdr:sp>
      </xdr:grpSp>
      <xdr:pic>
        <xdr:nvPicPr>
          <xdr:cNvPr id="14" name="Picture 1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4578" y="213406"/>
            <a:ext cx="1608024" cy="433388"/>
          </a:xfrm>
          <a:prstGeom prst="rect">
            <a:avLst/>
          </a:prstGeom>
        </xdr:spPr>
      </xdr:pic>
    </xdr:grpSp>
    <xdr:clientData/>
  </xdr:twoCellAnchor>
</xdr:wsDr>
</file>

<file path=xl/tables/table1.xml><?xml version="1.0" encoding="utf-8"?>
<table xmlns="http://schemas.openxmlformats.org/spreadsheetml/2006/main" id="1" name="Table1" displayName="Table1" ref="I9:I12" totalsRowShown="0">
  <autoFilter ref="I9:I12"/>
  <tableColumns count="1">
    <tableColumn id="1" name="Risk of Shift"/>
  </tableColumns>
  <tableStyleInfo name="TableStyleLight16" showFirstColumn="0" showLastColumn="0" showRowStripes="1" showColumnStripes="0"/>
</table>
</file>

<file path=xl/tables/table2.xml><?xml version="1.0" encoding="utf-8"?>
<table xmlns="http://schemas.openxmlformats.org/spreadsheetml/2006/main" id="2" name="Table2472" displayName="Table2472" ref="E13:M771" totalsRowShown="0" headerRowDxfId="38" dataDxfId="37">
  <autoFilter ref="E13:M771"/>
  <tableColumns count="9">
    <tableColumn id="1" name="Service Line" dataDxfId="36">
      <calculatedColumnFormula>IFERROR(VLOOKUP(Table2472[[#This Row],[MS-DRG]],'TO HIDE DRG Sum Ref'!$B$2:$M$760,4,FALSE)," ")</calculatedColumnFormula>
    </tableColumn>
    <tableColumn id="2" name="Subservice Line" dataDxfId="35">
      <calculatedColumnFormula>IFERROR(VLOOKUP(Table2472[[#This Row],[MS-DRG]],'TO HIDE DRG Sum Ref'!$B$2:$M$760,5,FALSE)," ")</calculatedColumnFormula>
    </tableColumn>
    <tableColumn id="6" name="MS-DRG" dataDxfId="34">
      <calculatedColumnFormula>IF('Volume Input'!E16&lt;&gt;0,'Volume Input'!E16," ")</calculatedColumnFormula>
    </tableColumn>
    <tableColumn id="9" name="Procedure Description" dataDxfId="33">
      <calculatedColumnFormula>IFERROR(VLOOKUP(Table2472[[#This Row],[MS-DRG]],'TO HIDE DRG Sum Ref'!$B$2:$M$760,2,FALSE)," ")</calculatedColumnFormula>
    </tableColumn>
    <tableColumn id="4" name="Annual Volumes" dataDxfId="32">
      <calculatedColumnFormula>_xlfn.IFNA(VLOOKUP(Table2472[[#This Row],[MS-DRG]],'TO HIDE DRG Sum Ref'!$B$2:$F$760,3,FALSE)," ")</calculatedColumnFormula>
    </tableColumn>
    <tableColumn id="8" name="Risk of Shift" dataDxfId="31">
      <calculatedColumnFormula>_xlfn.IFNA(VLOOKUP(F14,'TO HIDE DRG Sum Ref'!$L$3:$N$85,3,FALSE)," ")</calculatedColumnFormula>
    </tableColumn>
    <tableColumn id="5" name="Conservative Shift " dataDxfId="30">
      <calculatedColumnFormula>IF(J14="Low",0.05,IF(J14="Medium",0.1,IF(J14="High",0.2,IF(J14="No Risk",0,IF(Table2472[[#This Row],[Risk of Shift]]=" "," ")))))</calculatedColumnFormula>
    </tableColumn>
    <tableColumn id="7" name="Moderate Shift " dataDxfId="29">
      <calculatedColumnFormula>IF(J14="Low",0.1,IF(J14="Medium",0.15,IF(J14="High",0.25,IF(J14="No Risk",0,IF(Table2472[[#This Row],[Risk of Shift]]=" "," ")))))</calculatedColumnFormula>
    </tableColumn>
    <tableColumn id="3" name="Aggressive Shift " dataDxfId="28">
      <calculatedColumnFormula>IF(J14="Low",0.15,IF(J14="Medium",0.2,IF(J14="High",0.3,IF(J14="No Risk",0,IF(Table2472[[#This Row],[Risk of Shift]]=" "," ")))))</calculatedColumnFormula>
    </tableColumn>
  </tableColumns>
  <tableStyleInfo name="TableStyleLight16" showFirstColumn="0" showLastColumn="0" showRowStripes="1" showColumnStripes="0"/>
</table>
</file>

<file path=xl/theme/theme1.xml><?xml version="1.0" encoding="utf-8"?>
<a:theme xmlns:a="http://schemas.openxmlformats.org/drawingml/2006/main" name="ABC_020513">
  <a:themeElements>
    <a:clrScheme name="ABC 2014">
      <a:dk1>
        <a:srgbClr val="333E48"/>
      </a:dk1>
      <a:lt1>
        <a:srgbClr val="FFFFFF"/>
      </a:lt1>
      <a:dk2>
        <a:srgbClr val="617685"/>
      </a:dk2>
      <a:lt2>
        <a:srgbClr val="DBE1E5"/>
      </a:lt2>
      <a:accent1>
        <a:srgbClr val="BEC9D0"/>
      </a:accent1>
      <a:accent2>
        <a:srgbClr val="899BA9"/>
      </a:accent2>
      <a:accent3>
        <a:srgbClr val="617685"/>
      </a:accent3>
      <a:accent4>
        <a:srgbClr val="333E48"/>
      </a:accent4>
      <a:accent5>
        <a:srgbClr val="000000"/>
      </a:accent5>
      <a:accent6>
        <a:srgbClr val="CF0A2C"/>
      </a:accent6>
      <a:hlink>
        <a:srgbClr val="0086B9"/>
      </a:hlink>
      <a:folHlink>
        <a:srgbClr val="CF0A2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44"/>
  <sheetViews>
    <sheetView showGridLines="0" showRowColHeaders="0" tabSelected="1" zoomScaleNormal="100" workbookViewId="0"/>
  </sheetViews>
  <sheetFormatPr defaultColWidth="8.90625" defaultRowHeight="12.5"/>
  <cols>
    <col min="1" max="2" width="8.6328125" style="2" customWidth="1"/>
    <col min="3" max="3" width="14.81640625" style="2" customWidth="1"/>
    <col min="4" max="16" width="8.6328125" style="2" customWidth="1"/>
    <col min="17" max="17" width="8" style="2" customWidth="1"/>
    <col min="18" max="19" width="8.1796875" style="2" customWidth="1"/>
    <col min="20" max="20" width="6.08984375" style="2" customWidth="1"/>
    <col min="21" max="23" width="8.90625" style="2"/>
    <col min="24" max="24" width="5.6328125" style="2" customWidth="1"/>
    <col min="25" max="16384" width="8.90625" style="2"/>
  </cols>
  <sheetData>
    <row r="1" spans="1:24" ht="65" customHeight="1">
      <c r="A1" s="85"/>
      <c r="B1" s="48"/>
      <c r="C1" s="48"/>
      <c r="D1" s="21"/>
      <c r="E1" s="15"/>
      <c r="F1" s="15"/>
      <c r="G1" s="15"/>
      <c r="H1" s="15"/>
      <c r="I1" s="15"/>
      <c r="J1" s="15"/>
      <c r="K1" s="15"/>
      <c r="L1" s="15"/>
      <c r="M1" s="15"/>
      <c r="N1" s="15"/>
      <c r="O1" s="15"/>
      <c r="P1" s="15"/>
      <c r="Q1" s="15"/>
      <c r="R1" s="3"/>
      <c r="S1" s="3"/>
      <c r="T1" s="3"/>
    </row>
    <row r="2" spans="1:24" ht="15.65" customHeight="1">
      <c r="A2" s="238" t="s">
        <v>0</v>
      </c>
      <c r="B2" s="238"/>
      <c r="C2" s="238"/>
      <c r="D2" s="250" t="s">
        <v>0</v>
      </c>
      <c r="E2" s="251"/>
      <c r="F2" s="251"/>
      <c r="G2" s="251"/>
      <c r="H2" s="251"/>
      <c r="I2" s="251"/>
      <c r="J2" s="251"/>
      <c r="K2" s="251"/>
      <c r="L2" s="251"/>
      <c r="M2" s="251"/>
      <c r="N2" s="251"/>
      <c r="O2" s="251"/>
      <c r="P2" s="251"/>
      <c r="Q2" s="251"/>
      <c r="R2" s="251"/>
      <c r="S2" s="251"/>
      <c r="T2" s="3"/>
    </row>
    <row r="3" spans="1:24" ht="15.65" customHeight="1">
      <c r="A3" s="26"/>
      <c r="B3" s="26"/>
      <c r="C3" s="26"/>
      <c r="D3" s="17"/>
      <c r="E3" s="3"/>
      <c r="F3" s="3"/>
      <c r="G3" s="3"/>
      <c r="H3" s="3"/>
      <c r="I3" s="3"/>
      <c r="J3" s="3"/>
      <c r="K3" s="3"/>
      <c r="L3" s="3"/>
      <c r="M3" s="3"/>
      <c r="N3" s="3"/>
      <c r="O3" s="3"/>
      <c r="P3" s="3"/>
      <c r="Q3" s="3"/>
      <c r="R3" s="3"/>
      <c r="S3" s="3"/>
      <c r="T3" s="3"/>
    </row>
    <row r="4" spans="1:24" ht="15.65" customHeight="1">
      <c r="A4" s="239" t="s">
        <v>3</v>
      </c>
      <c r="B4" s="239"/>
      <c r="C4" s="239"/>
      <c r="D4" s="33"/>
      <c r="E4" s="13"/>
      <c r="F4" s="13"/>
      <c r="G4" s="13"/>
      <c r="H4" s="13"/>
      <c r="I4" s="13"/>
      <c r="J4" s="13"/>
      <c r="K4" s="13"/>
      <c r="L4" s="13"/>
      <c r="M4" s="13"/>
      <c r="N4" s="13"/>
      <c r="O4" s="13"/>
      <c r="P4" s="3"/>
      <c r="Q4" s="13"/>
      <c r="R4" s="13"/>
      <c r="S4" s="3"/>
      <c r="T4" s="3"/>
    </row>
    <row r="5" spans="1:24" ht="15.65" customHeight="1">
      <c r="A5" s="26"/>
      <c r="B5" s="26"/>
      <c r="C5" s="26"/>
      <c r="D5" s="34"/>
      <c r="E5" s="3"/>
      <c r="F5" s="3"/>
      <c r="G5" s="3"/>
      <c r="H5" s="3"/>
      <c r="I5" s="3"/>
      <c r="J5" s="3"/>
      <c r="K5" s="3"/>
      <c r="L5" s="3"/>
      <c r="M5" s="3"/>
      <c r="N5" s="3"/>
      <c r="O5" s="3"/>
      <c r="P5" s="15"/>
      <c r="Q5" s="3"/>
      <c r="R5" s="3"/>
      <c r="S5" s="3"/>
      <c r="T5" s="3"/>
      <c r="V5" s="3"/>
      <c r="W5" s="3"/>
      <c r="X5" s="3"/>
    </row>
    <row r="6" spans="1:24" ht="15.65" customHeight="1" thickBot="1">
      <c r="A6" s="237" t="s">
        <v>4</v>
      </c>
      <c r="B6" s="237"/>
      <c r="C6" s="237"/>
      <c r="D6" s="35"/>
      <c r="E6" s="4"/>
      <c r="F6" s="5"/>
      <c r="G6" s="5"/>
      <c r="H6" s="25"/>
      <c r="I6" s="25"/>
      <c r="J6" s="3"/>
      <c r="K6" s="3"/>
      <c r="L6" s="3"/>
      <c r="M6" s="3"/>
      <c r="N6" s="3"/>
      <c r="O6" s="3"/>
      <c r="P6" s="3"/>
      <c r="Q6" s="3"/>
      <c r="R6" s="3"/>
      <c r="S6" s="3"/>
      <c r="U6" s="236" t="s">
        <v>149</v>
      </c>
      <c r="V6" s="236"/>
      <c r="W6" s="236"/>
      <c r="X6" s="163"/>
    </row>
    <row r="7" spans="1:24" ht="15.65" customHeight="1" thickBot="1">
      <c r="A7" s="26"/>
      <c r="B7" s="26"/>
      <c r="C7" s="26"/>
      <c r="D7" s="35"/>
      <c r="E7" s="4"/>
      <c r="F7" s="5"/>
      <c r="G7" s="5"/>
      <c r="H7" s="25"/>
      <c r="I7" s="25"/>
      <c r="J7" s="3"/>
      <c r="K7" s="3"/>
      <c r="L7" s="3"/>
      <c r="M7" s="3"/>
      <c r="N7" s="4"/>
      <c r="O7" s="3"/>
      <c r="P7" s="3"/>
      <c r="Q7" s="3"/>
      <c r="R7" s="3"/>
      <c r="S7" s="3"/>
      <c r="T7" s="165"/>
      <c r="U7" s="159"/>
      <c r="V7" s="3"/>
      <c r="W7" s="3"/>
      <c r="X7" s="161"/>
    </row>
    <row r="8" spans="1:24" ht="15.65" customHeight="1" thickBot="1">
      <c r="A8" s="237" t="s">
        <v>109</v>
      </c>
      <c r="B8" s="237"/>
      <c r="C8" s="237"/>
      <c r="D8" s="35"/>
      <c r="E8" s="25"/>
      <c r="F8" s="5"/>
      <c r="G8" s="5"/>
      <c r="H8" s="25"/>
      <c r="I8" s="25"/>
      <c r="J8" s="3"/>
      <c r="K8" s="3"/>
      <c r="L8" s="3"/>
      <c r="M8" s="3"/>
      <c r="N8" s="3"/>
      <c r="O8" s="3"/>
      <c r="P8" s="3"/>
      <c r="Q8" s="3"/>
      <c r="R8" s="3"/>
      <c r="S8" s="3"/>
      <c r="T8" s="160"/>
      <c r="U8" s="241" t="s">
        <v>2</v>
      </c>
      <c r="V8" s="242"/>
      <c r="W8" s="243"/>
      <c r="X8" s="161"/>
    </row>
    <row r="9" spans="1:24" ht="15.65" customHeight="1" thickBot="1">
      <c r="A9" s="145"/>
      <c r="B9" s="145"/>
      <c r="C9" s="145"/>
      <c r="D9" s="35"/>
      <c r="E9" s="38"/>
      <c r="F9" s="5"/>
      <c r="G9" s="5"/>
      <c r="H9" s="38"/>
      <c r="I9" s="38"/>
      <c r="J9" s="3"/>
      <c r="K9" s="3"/>
      <c r="L9" s="3"/>
      <c r="M9" s="3"/>
      <c r="N9" s="3"/>
      <c r="O9" s="3"/>
      <c r="P9" s="3"/>
      <c r="Q9" s="3"/>
      <c r="R9" s="3"/>
      <c r="S9" s="3"/>
      <c r="T9" s="160"/>
      <c r="U9" s="244" t="s">
        <v>150</v>
      </c>
      <c r="V9" s="245"/>
      <c r="W9" s="246"/>
      <c r="X9" s="161"/>
    </row>
    <row r="10" spans="1:24" ht="15.65" customHeight="1" thickBot="1">
      <c r="A10" s="237" t="s">
        <v>148</v>
      </c>
      <c r="B10" s="237"/>
      <c r="C10" s="240"/>
      <c r="D10" s="35"/>
      <c r="E10" s="23"/>
      <c r="F10" s="234"/>
      <c r="G10" s="234"/>
      <c r="H10" s="234"/>
      <c r="I10" s="234"/>
      <c r="J10" s="234"/>
      <c r="K10" s="234"/>
      <c r="L10" s="234"/>
      <c r="M10" s="3"/>
      <c r="N10" s="3"/>
      <c r="O10" s="3"/>
      <c r="P10" s="3"/>
      <c r="Q10" s="3"/>
      <c r="R10" s="3"/>
      <c r="S10" s="3"/>
      <c r="T10" s="160"/>
      <c r="U10" s="247" t="s">
        <v>1688</v>
      </c>
      <c r="V10" s="248"/>
      <c r="W10" s="249"/>
      <c r="X10" s="161"/>
    </row>
    <row r="11" spans="1:24" ht="15.65" customHeight="1" thickBot="1">
      <c r="A11" s="133"/>
      <c r="B11" s="133"/>
      <c r="C11" s="133"/>
      <c r="D11" s="35"/>
      <c r="E11" s="6"/>
      <c r="F11" s="233"/>
      <c r="G11" s="233"/>
      <c r="H11" s="233"/>
      <c r="I11" s="233"/>
      <c r="J11" s="233"/>
      <c r="K11" s="233"/>
      <c r="L11" s="233"/>
      <c r="M11" s="3"/>
      <c r="N11" s="3"/>
      <c r="O11" s="3"/>
      <c r="P11" s="3"/>
      <c r="Q11" s="3"/>
      <c r="R11" s="3"/>
      <c r="S11" s="3"/>
      <c r="T11" s="162"/>
      <c r="U11" s="163"/>
      <c r="V11" s="163"/>
      <c r="W11" s="163"/>
      <c r="X11" s="164"/>
    </row>
    <row r="12" spans="1:24" ht="15.65" customHeight="1">
      <c r="A12" s="237" t="s">
        <v>1</v>
      </c>
      <c r="B12" s="237"/>
      <c r="C12" s="237"/>
      <c r="D12" s="35"/>
      <c r="E12" s="6"/>
      <c r="F12" s="233"/>
      <c r="G12" s="233"/>
      <c r="H12" s="233"/>
      <c r="I12" s="233"/>
      <c r="J12" s="233"/>
      <c r="K12" s="233"/>
      <c r="L12" s="233"/>
      <c r="M12" s="3"/>
      <c r="N12" s="3"/>
      <c r="O12" s="3"/>
      <c r="P12" s="3"/>
      <c r="Q12" s="3"/>
      <c r="R12" s="3"/>
      <c r="S12" s="3"/>
      <c r="T12" s="3"/>
      <c r="U12" s="3"/>
      <c r="V12" s="3"/>
      <c r="W12" s="3"/>
      <c r="X12" s="3"/>
    </row>
    <row r="13" spans="1:24" ht="45.65" customHeight="1">
      <c r="A13" s="46"/>
      <c r="B13" s="46"/>
      <c r="C13" s="46"/>
      <c r="D13" s="35"/>
      <c r="E13" s="6"/>
      <c r="F13" s="233"/>
      <c r="G13" s="233"/>
      <c r="H13" s="233"/>
      <c r="I13" s="233"/>
      <c r="J13" s="233"/>
      <c r="K13" s="233"/>
      <c r="L13" s="233"/>
      <c r="M13" s="3"/>
      <c r="N13" s="3"/>
      <c r="O13" s="3"/>
      <c r="P13" s="3"/>
      <c r="Q13" s="3"/>
      <c r="R13" s="3"/>
      <c r="S13" s="3"/>
      <c r="T13" s="3"/>
    </row>
    <row r="14" spans="1:24" ht="45.65" customHeight="1">
      <c r="A14" s="3"/>
      <c r="B14" s="3"/>
      <c r="C14" s="3"/>
      <c r="D14" s="35"/>
      <c r="E14" s="6"/>
      <c r="F14" s="233"/>
      <c r="G14" s="233"/>
      <c r="H14" s="233"/>
      <c r="I14" s="233"/>
      <c r="J14" s="233"/>
      <c r="K14" s="233"/>
      <c r="L14" s="233"/>
      <c r="M14" s="3"/>
      <c r="N14" s="3"/>
      <c r="O14" s="3"/>
      <c r="P14" s="3"/>
      <c r="Q14" s="3"/>
      <c r="R14" s="3"/>
      <c r="S14" s="3"/>
      <c r="T14" s="3"/>
    </row>
    <row r="15" spans="1:24" ht="45.65" customHeight="1">
      <c r="D15" s="40"/>
      <c r="E15" s="3"/>
      <c r="F15" s="3"/>
      <c r="G15" s="3"/>
      <c r="H15" s="3"/>
      <c r="I15" s="3"/>
      <c r="J15" s="3"/>
      <c r="K15" s="3"/>
      <c r="L15" s="3"/>
      <c r="M15" s="3"/>
      <c r="N15" s="3"/>
      <c r="O15" s="3"/>
      <c r="P15" s="3"/>
      <c r="Q15" s="3"/>
      <c r="R15" s="3"/>
      <c r="S15" s="3"/>
      <c r="T15" s="3"/>
    </row>
    <row r="16" spans="1:24" ht="45.65" customHeight="1">
      <c r="D16" s="40"/>
      <c r="E16" s="4"/>
      <c r="F16" s="3"/>
      <c r="G16" s="3"/>
      <c r="H16" s="3"/>
      <c r="I16" s="3"/>
      <c r="J16" s="3"/>
      <c r="K16" s="3"/>
      <c r="L16" s="3"/>
      <c r="M16" s="3"/>
      <c r="N16" s="3"/>
      <c r="O16" s="3"/>
      <c r="P16" s="3"/>
      <c r="Q16" s="3"/>
      <c r="R16" s="3"/>
      <c r="S16" s="3"/>
      <c r="T16" s="3"/>
    </row>
    <row r="17" spans="3:21" ht="18" customHeight="1">
      <c r="D17" s="17"/>
      <c r="E17" s="4"/>
      <c r="F17" s="3"/>
      <c r="G17" s="3"/>
      <c r="H17" s="3"/>
      <c r="I17" s="3"/>
      <c r="J17" s="3"/>
      <c r="K17" s="3"/>
      <c r="L17" s="3"/>
      <c r="M17" s="3"/>
      <c r="N17" s="3"/>
      <c r="O17" s="3"/>
      <c r="P17" s="3"/>
      <c r="Q17" s="3"/>
      <c r="R17" s="3"/>
      <c r="S17" s="3"/>
      <c r="T17" s="3"/>
    </row>
    <row r="18" spans="3:21" ht="23.4" customHeight="1">
      <c r="D18" s="17"/>
      <c r="E18" s="23"/>
      <c r="F18" s="234"/>
      <c r="G18" s="234"/>
      <c r="H18" s="234"/>
      <c r="I18" s="234"/>
      <c r="J18" s="234"/>
      <c r="K18" s="234"/>
      <c r="L18" s="234"/>
      <c r="M18" s="3"/>
      <c r="N18" s="3"/>
      <c r="O18" s="3"/>
      <c r="P18" s="3"/>
      <c r="Q18" s="3"/>
      <c r="R18" s="3"/>
      <c r="S18" s="3"/>
      <c r="T18" s="3"/>
    </row>
    <row r="19" spans="3:21" ht="14.4" customHeight="1">
      <c r="D19" s="17"/>
      <c r="E19" s="6"/>
      <c r="F19" s="233"/>
      <c r="G19" s="233"/>
      <c r="H19" s="233"/>
      <c r="I19" s="233"/>
      <c r="J19" s="233"/>
      <c r="K19" s="233"/>
      <c r="L19" s="233"/>
      <c r="M19" s="45"/>
      <c r="N19" s="3"/>
      <c r="O19" s="3"/>
      <c r="P19" s="3"/>
      <c r="Q19" s="3"/>
      <c r="R19" s="3"/>
      <c r="S19" s="3"/>
      <c r="T19" s="3"/>
    </row>
    <row r="20" spans="3:21" ht="14.5">
      <c r="D20" s="17"/>
      <c r="E20" s="6"/>
      <c r="F20" s="233"/>
      <c r="G20" s="233"/>
      <c r="H20" s="233"/>
      <c r="I20" s="233"/>
      <c r="J20" s="233"/>
      <c r="K20" s="233"/>
      <c r="L20" s="233"/>
      <c r="M20" s="49"/>
      <c r="N20" s="3"/>
      <c r="O20" s="3"/>
      <c r="P20" s="3"/>
      <c r="Q20" s="3"/>
      <c r="R20" s="3"/>
      <c r="S20" s="3"/>
      <c r="T20" s="3"/>
    </row>
    <row r="21" spans="3:21" ht="45.65" customHeight="1">
      <c r="D21" s="17"/>
      <c r="E21" s="6"/>
      <c r="F21" s="233"/>
      <c r="G21" s="233"/>
      <c r="H21" s="233"/>
      <c r="I21" s="233"/>
      <c r="J21" s="233"/>
      <c r="K21" s="233"/>
      <c r="L21" s="233"/>
      <c r="M21" s="50"/>
      <c r="N21" s="3"/>
      <c r="O21" s="3"/>
      <c r="P21" s="3"/>
      <c r="Q21" s="3"/>
      <c r="R21" s="3"/>
      <c r="S21" s="3"/>
      <c r="T21" s="3"/>
    </row>
    <row r="22" spans="3:21" ht="74.400000000000006" customHeight="1">
      <c r="D22" s="17"/>
      <c r="E22" s="6"/>
      <c r="F22" s="233"/>
      <c r="G22" s="233"/>
      <c r="H22" s="233"/>
      <c r="I22" s="233"/>
      <c r="J22" s="233"/>
      <c r="K22" s="233"/>
      <c r="L22" s="233"/>
      <c r="M22" s="3"/>
      <c r="N22" s="50"/>
      <c r="O22" s="3"/>
      <c r="P22" s="3"/>
      <c r="Q22" s="3"/>
      <c r="R22" s="3"/>
      <c r="S22" s="3"/>
      <c r="T22" s="3"/>
    </row>
    <row r="23" spans="3:21" ht="24" customHeight="1">
      <c r="C23" s="3"/>
      <c r="D23" s="17"/>
      <c r="E23" s="4"/>
      <c r="F23" s="235"/>
      <c r="G23" s="235"/>
      <c r="H23" s="235"/>
      <c r="I23" s="235"/>
      <c r="J23" s="235"/>
      <c r="K23" s="235"/>
      <c r="L23" s="235"/>
      <c r="M23" s="3"/>
      <c r="N23" s="49"/>
      <c r="O23" s="3"/>
      <c r="P23" s="3"/>
      <c r="Q23" s="3"/>
      <c r="R23" s="3"/>
      <c r="S23" s="3"/>
      <c r="T23" s="3"/>
      <c r="U23" s="3"/>
    </row>
    <row r="24" spans="3:21" ht="45.65" customHeight="1">
      <c r="D24" s="17"/>
      <c r="E24" s="4"/>
      <c r="F24" s="235"/>
      <c r="G24" s="235"/>
      <c r="H24" s="235"/>
      <c r="I24" s="235"/>
      <c r="J24" s="235"/>
      <c r="K24" s="235"/>
      <c r="L24" s="235"/>
      <c r="N24" s="8"/>
    </row>
    <row r="25" spans="3:21" ht="45.65" customHeight="1">
      <c r="D25" s="17"/>
      <c r="E25" s="4"/>
      <c r="F25" s="235"/>
      <c r="G25" s="235"/>
      <c r="H25" s="235"/>
      <c r="I25" s="235"/>
      <c r="J25" s="235"/>
      <c r="K25" s="235"/>
      <c r="L25" s="235"/>
      <c r="N25" s="8"/>
    </row>
    <row r="26" spans="3:21" ht="45.65" customHeight="1">
      <c r="E26" s="4"/>
      <c r="F26" s="235"/>
      <c r="G26" s="235"/>
      <c r="H26" s="235"/>
      <c r="I26" s="235"/>
      <c r="J26" s="235"/>
      <c r="K26" s="235"/>
      <c r="L26" s="235"/>
      <c r="N26" s="8"/>
    </row>
    <row r="27" spans="3:21" ht="45.65" customHeight="1">
      <c r="E27" s="4"/>
      <c r="F27" s="235"/>
      <c r="G27" s="235"/>
      <c r="H27" s="235"/>
      <c r="I27" s="235"/>
      <c r="J27" s="235"/>
      <c r="K27" s="235"/>
      <c r="L27" s="235"/>
      <c r="N27" s="8"/>
    </row>
    <row r="28" spans="3:21" ht="45.65" customHeight="1">
      <c r="E28" s="4"/>
      <c r="F28" s="235"/>
      <c r="G28" s="235"/>
      <c r="H28" s="235"/>
      <c r="I28" s="235"/>
      <c r="J28" s="235"/>
      <c r="K28" s="235"/>
      <c r="L28" s="235"/>
      <c r="N28" s="8"/>
    </row>
    <row r="29" spans="3:21" ht="45.65" customHeight="1">
      <c r="E29" s="3"/>
      <c r="F29" s="3"/>
      <c r="G29" s="3"/>
      <c r="H29" s="3"/>
      <c r="I29" s="3"/>
      <c r="J29" s="3"/>
      <c r="K29" s="3"/>
      <c r="L29" s="3"/>
    </row>
    <row r="30" spans="3:21" ht="45.65" customHeight="1">
      <c r="E30" s="3"/>
      <c r="F30" s="3"/>
      <c r="G30" s="3"/>
      <c r="H30" s="3"/>
      <c r="I30" s="3"/>
      <c r="J30" s="3"/>
      <c r="K30" s="3"/>
      <c r="L30" s="3"/>
    </row>
    <row r="31" spans="3:21" ht="13">
      <c r="E31" s="4"/>
      <c r="F31" s="3"/>
      <c r="G31" s="3"/>
      <c r="H31" s="3"/>
      <c r="I31" s="3"/>
      <c r="J31" s="3"/>
      <c r="K31" s="3"/>
      <c r="L31" s="3"/>
    </row>
    <row r="32" spans="3:21">
      <c r="E32" s="3"/>
      <c r="F32" s="3"/>
      <c r="G32" s="3"/>
      <c r="H32" s="3"/>
      <c r="I32" s="3"/>
      <c r="J32" s="3"/>
      <c r="K32" s="3"/>
      <c r="L32" s="3"/>
    </row>
    <row r="33" spans="5:12" ht="13">
      <c r="E33" s="23"/>
      <c r="F33" s="3"/>
      <c r="G33" s="3"/>
      <c r="H33" s="3"/>
      <c r="I33" s="3"/>
      <c r="J33" s="3"/>
      <c r="K33" s="3"/>
      <c r="L33" s="3"/>
    </row>
    <row r="34" spans="5:12">
      <c r="E34" s="7"/>
      <c r="F34" s="3"/>
      <c r="G34" s="3"/>
      <c r="H34" s="3"/>
      <c r="I34" s="3"/>
      <c r="J34" s="3"/>
      <c r="K34" s="3"/>
      <c r="L34" s="3"/>
    </row>
    <row r="35" spans="5:12">
      <c r="E35" s="24"/>
      <c r="F35" s="3"/>
      <c r="G35" s="3"/>
      <c r="H35" s="3"/>
      <c r="I35" s="3"/>
      <c r="J35" s="3"/>
      <c r="K35" s="3"/>
      <c r="L35" s="3"/>
    </row>
    <row r="36" spans="5:12">
      <c r="E36" s="24"/>
      <c r="F36" s="3"/>
      <c r="G36" s="3"/>
      <c r="H36" s="3"/>
      <c r="I36" s="3"/>
      <c r="J36" s="3"/>
      <c r="K36" s="3"/>
      <c r="L36" s="3"/>
    </row>
    <row r="37" spans="5:12">
      <c r="E37" s="24"/>
      <c r="F37" s="3"/>
      <c r="G37" s="3"/>
      <c r="H37" s="3"/>
      <c r="I37" s="3"/>
      <c r="J37" s="3"/>
      <c r="K37" s="3"/>
      <c r="L37" s="3"/>
    </row>
    <row r="38" spans="5:12">
      <c r="E38" s="24"/>
      <c r="F38" s="3"/>
      <c r="G38" s="3"/>
      <c r="H38" s="3"/>
      <c r="I38" s="3"/>
      <c r="J38" s="3"/>
      <c r="K38" s="3"/>
      <c r="L38" s="3"/>
    </row>
    <row r="39" spans="5:12">
      <c r="E39" s="24"/>
      <c r="F39" s="3"/>
      <c r="G39" s="3"/>
      <c r="H39" s="3"/>
      <c r="I39" s="3"/>
      <c r="J39" s="3"/>
      <c r="K39" s="3"/>
      <c r="L39" s="3"/>
    </row>
    <row r="40" spans="5:12">
      <c r="E40" s="24"/>
      <c r="F40" s="3"/>
      <c r="G40" s="3"/>
      <c r="H40" s="3"/>
      <c r="I40" s="3"/>
      <c r="J40" s="3"/>
      <c r="K40" s="3"/>
      <c r="L40" s="3"/>
    </row>
    <row r="41" spans="5:12">
      <c r="E41" s="24"/>
      <c r="F41" s="3"/>
      <c r="G41" s="3"/>
      <c r="H41" s="3"/>
      <c r="I41" s="3"/>
      <c r="J41" s="3"/>
      <c r="K41" s="3"/>
      <c r="L41" s="3"/>
    </row>
    <row r="42" spans="5:12">
      <c r="E42" s="24"/>
      <c r="F42" s="3"/>
      <c r="G42" s="3"/>
      <c r="H42" s="3"/>
      <c r="I42" s="3"/>
      <c r="J42" s="3"/>
      <c r="K42" s="3"/>
      <c r="L42" s="3"/>
    </row>
    <row r="43" spans="5:12">
      <c r="E43" s="3"/>
      <c r="F43" s="3"/>
      <c r="G43" s="3"/>
      <c r="H43" s="3"/>
      <c r="I43" s="3"/>
      <c r="J43" s="3"/>
      <c r="K43" s="3"/>
      <c r="L43" s="3"/>
    </row>
    <row r="44" spans="5:12">
      <c r="E44" s="3"/>
      <c r="F44" s="3"/>
      <c r="G44" s="3"/>
      <c r="H44" s="3"/>
      <c r="I44" s="3"/>
      <c r="J44" s="3"/>
      <c r="K44" s="3"/>
      <c r="L44" s="3"/>
    </row>
  </sheetData>
  <sheetProtection password="9D0B" sheet="1" objects="1" scenarios="1"/>
  <mergeCells count="27">
    <mergeCell ref="U6:W6"/>
    <mergeCell ref="A8:C8"/>
    <mergeCell ref="A12:C12"/>
    <mergeCell ref="F10:L10"/>
    <mergeCell ref="A2:C2"/>
    <mergeCell ref="A4:C4"/>
    <mergeCell ref="A6:C6"/>
    <mergeCell ref="A10:C10"/>
    <mergeCell ref="F11:L11"/>
    <mergeCell ref="U8:W8"/>
    <mergeCell ref="U9:W9"/>
    <mergeCell ref="U10:W10"/>
    <mergeCell ref="D2:S2"/>
    <mergeCell ref="F28:L28"/>
    <mergeCell ref="F23:L23"/>
    <mergeCell ref="F24:L24"/>
    <mergeCell ref="F25:L25"/>
    <mergeCell ref="F26:L26"/>
    <mergeCell ref="F27:L27"/>
    <mergeCell ref="F20:L20"/>
    <mergeCell ref="F21:L21"/>
    <mergeCell ref="F22:L22"/>
    <mergeCell ref="F12:L12"/>
    <mergeCell ref="F13:L13"/>
    <mergeCell ref="F14:L14"/>
    <mergeCell ref="F18:L18"/>
    <mergeCell ref="F19:L19"/>
  </mergeCells>
  <hyperlinks>
    <hyperlink ref="A2:C2" location="Introduction!A1" display="Introduction"/>
    <hyperlink ref="A6:C6" location="'Assumptions Overview'!A1" display="Assumptions Overview"/>
    <hyperlink ref="A8" location="Model!A1" display="Model"/>
    <hyperlink ref="A12" location="'Terms and Conditions'!A1" display="Terms and Conditions"/>
    <hyperlink ref="A4:C4" location="'Volume Input'!A1" display="Volume Input"/>
    <hyperlink ref="A8:C8" location="'Shift Output'!A1" display="Shift Output"/>
    <hyperlink ref="A12:C12" location="'Terms and Conditions'!A1" display="Terms and Conditions"/>
    <hyperlink ref="A10" location="'Service and Subservice Detail'!A1" display="Service and Subservice Detail"/>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3002"/>
  <sheetViews>
    <sheetView showGridLines="0" showRowColHeaders="0" zoomScaleNormal="100" workbookViewId="0">
      <selection activeCell="A5" sqref="A5:C5"/>
    </sheetView>
  </sheetViews>
  <sheetFormatPr defaultColWidth="8.90625" defaultRowHeight="12.5"/>
  <cols>
    <col min="1" max="2" width="8.6328125" style="2" customWidth="1"/>
    <col min="3" max="3" width="15.08984375" style="2" customWidth="1"/>
    <col min="4" max="4" width="7.08984375" customWidth="1"/>
    <col min="5" max="5" width="19.08984375" style="178" customWidth="1"/>
    <col min="6" max="6" width="17.6328125" style="177" customWidth="1"/>
    <col min="7" max="7" width="21.6328125" style="177" customWidth="1"/>
    <col min="8" max="8" width="13.453125" style="22" customWidth="1"/>
    <col min="9" max="9" width="15.08984375" style="22" customWidth="1"/>
    <col min="10" max="10" width="27.08984375" style="22" customWidth="1"/>
    <col min="11" max="11" width="15.6328125" style="10" customWidth="1"/>
    <col min="12" max="12" width="8.90625" style="10"/>
    <col min="13" max="13" width="11.6328125" style="10" bestFit="1" customWidth="1"/>
    <col min="14" max="16384" width="8.90625" style="10"/>
  </cols>
  <sheetData>
    <row r="1" spans="1:20" customFormat="1">
      <c r="A1" s="2"/>
      <c r="B1" s="2"/>
      <c r="C1" s="2"/>
      <c r="D1" s="21"/>
      <c r="E1" s="15"/>
      <c r="F1" s="20"/>
      <c r="G1" s="20"/>
      <c r="H1" s="20"/>
      <c r="I1" s="20"/>
      <c r="J1" s="20"/>
      <c r="K1" s="15"/>
      <c r="L1" s="2"/>
      <c r="M1" s="1"/>
      <c r="N1" s="1"/>
      <c r="O1" s="1"/>
      <c r="P1" s="1"/>
      <c r="Q1" s="1"/>
      <c r="R1" s="1"/>
      <c r="S1" s="1"/>
      <c r="T1" s="1"/>
    </row>
    <row r="2" spans="1:20" customFormat="1">
      <c r="A2" s="2"/>
      <c r="B2" s="2"/>
      <c r="C2" s="2"/>
      <c r="D2" s="17"/>
      <c r="E2" s="3"/>
      <c r="F2" s="19"/>
      <c r="G2" s="19"/>
      <c r="H2" s="19"/>
      <c r="I2" s="19"/>
      <c r="J2" s="19"/>
      <c r="K2" s="3"/>
      <c r="L2" s="2"/>
      <c r="M2" s="1"/>
      <c r="N2" s="1"/>
      <c r="O2" s="1"/>
      <c r="P2" s="1"/>
      <c r="Q2" s="1"/>
      <c r="R2" s="1"/>
      <c r="S2" s="1"/>
      <c r="T2" s="1"/>
    </row>
    <row r="3" spans="1:20" customFormat="1">
      <c r="A3" s="2"/>
      <c r="B3" s="2"/>
      <c r="C3" s="2"/>
      <c r="D3" s="17"/>
      <c r="E3" s="3"/>
      <c r="F3" s="19"/>
      <c r="G3" s="19"/>
      <c r="H3" s="19"/>
      <c r="I3" s="19"/>
      <c r="J3" s="19"/>
      <c r="K3" s="3"/>
      <c r="L3" s="2"/>
      <c r="M3" s="1"/>
      <c r="N3" s="1"/>
      <c r="O3" s="1"/>
      <c r="P3" s="1"/>
      <c r="Q3" s="1"/>
      <c r="R3" s="1"/>
      <c r="S3" s="1"/>
      <c r="T3" s="1"/>
    </row>
    <row r="4" spans="1:20" customFormat="1" ht="24.65" customHeight="1">
      <c r="A4" s="252"/>
      <c r="B4" s="252"/>
      <c r="C4" s="252"/>
      <c r="D4" s="17"/>
      <c r="E4" s="3"/>
      <c r="F4" s="19"/>
      <c r="G4" s="19"/>
      <c r="H4" s="19"/>
      <c r="I4" s="19"/>
      <c r="J4" s="19"/>
      <c r="K4" s="3"/>
      <c r="L4" s="2"/>
      <c r="M4" s="1"/>
      <c r="N4" s="1"/>
      <c r="O4" s="1"/>
      <c r="P4" s="1"/>
      <c r="Q4" s="1"/>
      <c r="R4" s="1"/>
      <c r="S4" s="1"/>
      <c r="T4" s="1"/>
    </row>
    <row r="5" spans="1:20" customFormat="1" ht="15.5">
      <c r="A5" s="237" t="s">
        <v>0</v>
      </c>
      <c r="B5" s="237"/>
      <c r="C5" s="237"/>
      <c r="D5" s="254" t="s">
        <v>3</v>
      </c>
      <c r="E5" s="254"/>
      <c r="F5" s="254"/>
      <c r="G5" s="254"/>
      <c r="H5" s="254"/>
      <c r="I5" s="254"/>
      <c r="J5" s="254"/>
      <c r="K5" s="254"/>
      <c r="L5" s="254"/>
      <c r="M5" s="196"/>
      <c r="N5" s="196"/>
      <c r="O5" s="196"/>
      <c r="P5" s="196"/>
      <c r="Q5" s="196"/>
      <c r="R5" s="196"/>
      <c r="S5" s="196"/>
      <c r="T5" s="1"/>
    </row>
    <row r="6" spans="1:20" s="1" customFormat="1" ht="12" customHeight="1">
      <c r="A6" s="144"/>
      <c r="B6" s="144"/>
      <c r="C6" s="144"/>
      <c r="D6" s="18"/>
      <c r="E6" s="11"/>
      <c r="F6" s="14"/>
      <c r="G6" s="14"/>
      <c r="H6" s="14"/>
      <c r="I6" s="14"/>
      <c r="J6" s="14"/>
      <c r="K6" s="11"/>
      <c r="L6" s="11"/>
    </row>
    <row r="7" spans="1:20" s="1" customFormat="1" ht="18">
      <c r="A7" s="253" t="s">
        <v>3</v>
      </c>
      <c r="B7" s="253"/>
      <c r="C7" s="253"/>
      <c r="D7" s="18"/>
      <c r="E7" s="11"/>
      <c r="F7" s="14"/>
      <c r="G7" s="14"/>
      <c r="H7" s="14"/>
      <c r="I7" s="14"/>
      <c r="J7" s="14"/>
      <c r="K7" s="11"/>
      <c r="L7" s="11"/>
    </row>
    <row r="8" spans="1:20" s="1" customFormat="1" ht="13.5" customHeight="1">
      <c r="A8" s="144"/>
      <c r="B8" s="144"/>
      <c r="C8" s="144"/>
      <c r="D8" s="18"/>
      <c r="E8" s="11"/>
      <c r="F8" s="14"/>
      <c r="G8" s="14"/>
      <c r="H8" s="14"/>
      <c r="I8" s="14"/>
      <c r="J8" s="14"/>
      <c r="K8" s="11"/>
      <c r="L8" s="82"/>
      <c r="M8" s="76"/>
      <c r="N8" s="76"/>
      <c r="O8" s="76"/>
      <c r="P8" s="76"/>
      <c r="Q8" s="76"/>
    </row>
    <row r="9" spans="1:20" s="1" customFormat="1" ht="18">
      <c r="A9" s="237" t="s">
        <v>4</v>
      </c>
      <c r="B9" s="237"/>
      <c r="C9" s="237"/>
      <c r="D9" s="18"/>
      <c r="E9" s="11"/>
      <c r="F9" s="14"/>
      <c r="G9" s="14"/>
      <c r="H9" s="14"/>
      <c r="I9" s="14"/>
      <c r="J9" s="14"/>
      <c r="K9" s="11"/>
      <c r="L9" s="82"/>
      <c r="M9" s="76"/>
      <c r="N9" s="76"/>
      <c r="O9" s="76"/>
      <c r="P9" s="76"/>
      <c r="Q9" s="76"/>
      <c r="R9" s="77"/>
      <c r="S9" s="77"/>
      <c r="T9" s="76"/>
    </row>
    <row r="10" spans="1:20" s="1" customFormat="1" ht="13" customHeight="1">
      <c r="A10" s="144"/>
      <c r="B10" s="144"/>
      <c r="C10" s="144"/>
      <c r="D10" s="18"/>
      <c r="E10" s="11"/>
      <c r="F10" s="14"/>
      <c r="G10" s="14"/>
      <c r="H10" s="14"/>
      <c r="I10" s="14"/>
      <c r="J10" s="14"/>
      <c r="K10" s="11"/>
      <c r="L10" s="44"/>
      <c r="M10" s="77"/>
      <c r="N10" s="77"/>
      <c r="O10" s="77"/>
      <c r="P10" s="77"/>
      <c r="Q10" s="77"/>
      <c r="R10" s="77"/>
      <c r="S10" s="77"/>
      <c r="T10" s="77"/>
    </row>
    <row r="11" spans="1:20" s="1" customFormat="1" ht="16" customHeight="1">
      <c r="A11" s="237" t="s">
        <v>109</v>
      </c>
      <c r="B11" s="237"/>
      <c r="C11" s="237"/>
      <c r="D11" s="18"/>
      <c r="E11" s="11"/>
      <c r="F11" s="14"/>
      <c r="G11" s="14"/>
      <c r="H11" s="14"/>
      <c r="I11" s="14"/>
      <c r="J11" s="14"/>
      <c r="K11" s="11"/>
      <c r="L11" s="70"/>
      <c r="M11" s="70"/>
      <c r="N11" s="70"/>
      <c r="O11" s="64"/>
      <c r="P11" s="77"/>
      <c r="Q11" s="77"/>
      <c r="R11" s="77"/>
      <c r="S11" s="77"/>
      <c r="T11" s="77"/>
    </row>
    <row r="12" spans="1:20" s="1" customFormat="1" ht="16" customHeight="1">
      <c r="A12" s="145"/>
      <c r="B12" s="145"/>
      <c r="C12" s="145"/>
      <c r="D12" s="18"/>
      <c r="E12" s="11"/>
      <c r="F12" s="14"/>
      <c r="G12" s="14"/>
      <c r="H12" s="14"/>
      <c r="I12" s="14"/>
      <c r="J12" s="66"/>
      <c r="K12" s="11"/>
      <c r="L12" s="70"/>
      <c r="M12" s="70"/>
      <c r="N12" s="70"/>
      <c r="O12" s="64"/>
      <c r="P12" s="77"/>
      <c r="Q12" s="77"/>
      <c r="R12" s="77"/>
      <c r="S12" s="77"/>
      <c r="T12" s="77"/>
    </row>
    <row r="13" spans="1:20" customFormat="1" ht="15.5" customHeight="1">
      <c r="A13" s="237" t="s">
        <v>148</v>
      </c>
      <c r="B13" s="237"/>
      <c r="C13" s="237"/>
      <c r="D13" s="18"/>
      <c r="E13" s="12"/>
      <c r="F13" s="14"/>
      <c r="G13" s="14"/>
      <c r="H13" s="14"/>
      <c r="I13" s="66"/>
      <c r="J13" s="66"/>
      <c r="K13" s="1"/>
      <c r="L13" s="68"/>
      <c r="M13" s="68"/>
      <c r="N13" s="70"/>
      <c r="O13" s="64"/>
      <c r="P13" s="78"/>
      <c r="Q13" s="78"/>
      <c r="R13" s="78"/>
      <c r="S13" s="78"/>
      <c r="T13" s="78"/>
    </row>
    <row r="14" spans="1:20" customFormat="1" ht="15" customHeight="1">
      <c r="A14" s="145"/>
      <c r="B14" s="145"/>
      <c r="C14" s="145"/>
      <c r="D14" s="18"/>
      <c r="E14" s="1"/>
      <c r="F14" s="1"/>
      <c r="G14" s="14"/>
      <c r="H14" s="14"/>
      <c r="I14" s="66"/>
      <c r="J14" s="66"/>
      <c r="K14" s="10"/>
      <c r="L14" s="75"/>
      <c r="M14" s="70"/>
      <c r="N14" s="70"/>
      <c r="O14" s="78"/>
      <c r="P14" s="78"/>
      <c r="Q14" s="78"/>
      <c r="R14" s="78"/>
      <c r="S14" s="78"/>
      <c r="T14" s="78"/>
    </row>
    <row r="15" spans="1:20" customFormat="1" ht="15.5" customHeight="1" thickBot="1">
      <c r="A15" s="237" t="s">
        <v>1</v>
      </c>
      <c r="B15" s="237"/>
      <c r="C15" s="237"/>
      <c r="D15" s="17"/>
      <c r="E15" s="225" t="s">
        <v>9</v>
      </c>
      <c r="F15" s="225" t="s">
        <v>151</v>
      </c>
      <c r="G15" s="14"/>
      <c r="H15" s="14"/>
      <c r="I15" s="66"/>
      <c r="J15" s="10"/>
      <c r="K15" s="10"/>
      <c r="L15" s="75"/>
      <c r="M15" s="70"/>
      <c r="N15" s="70"/>
      <c r="O15" s="78"/>
      <c r="P15" s="78"/>
      <c r="Q15" s="78"/>
      <c r="R15" s="78"/>
      <c r="S15" s="78"/>
      <c r="T15" s="78"/>
    </row>
    <row r="16" spans="1:20" ht="14.4" customHeight="1" thickBot="1">
      <c r="A16" s="39"/>
      <c r="B16" s="39"/>
      <c r="C16" s="39"/>
      <c r="D16" s="17"/>
      <c r="E16" s="227"/>
      <c r="F16" s="194"/>
      <c r="G16" s="179"/>
      <c r="H16" s="14"/>
      <c r="I16" s="66"/>
      <c r="J16" s="10"/>
      <c r="L16" s="75"/>
      <c r="M16" s="70"/>
      <c r="N16" s="70"/>
      <c r="O16" s="70"/>
      <c r="P16" s="70"/>
      <c r="Q16" s="70"/>
      <c r="R16" s="70"/>
      <c r="S16" s="70"/>
      <c r="T16" s="70"/>
    </row>
    <row r="17" spans="1:20" ht="14.4" customHeight="1" thickBot="1">
      <c r="A17" s="252"/>
      <c r="B17" s="252"/>
      <c r="C17" s="252"/>
      <c r="D17" s="61"/>
      <c r="E17" s="227"/>
      <c r="F17" s="195"/>
      <c r="G17" s="179"/>
      <c r="H17" s="14"/>
      <c r="I17" s="66"/>
      <c r="J17" s="10"/>
      <c r="L17" s="75"/>
      <c r="M17" s="70"/>
      <c r="N17" s="70"/>
      <c r="O17" s="70"/>
      <c r="P17" s="70"/>
      <c r="Q17" s="70"/>
      <c r="R17" s="70"/>
      <c r="S17" s="70"/>
      <c r="T17" s="70"/>
    </row>
    <row r="18" spans="1:20" ht="14.4" customHeight="1" thickBot="1">
      <c r="A18" s="252"/>
      <c r="B18" s="252"/>
      <c r="C18" s="252"/>
      <c r="D18" s="62"/>
      <c r="E18" s="227"/>
      <c r="F18" s="195"/>
      <c r="G18" s="179"/>
      <c r="H18" s="2"/>
      <c r="I18" s="66"/>
      <c r="J18" s="140"/>
      <c r="K18" s="68"/>
      <c r="L18" s="75"/>
      <c r="M18" s="70"/>
      <c r="N18" s="70"/>
      <c r="O18" s="70"/>
      <c r="P18" s="70"/>
      <c r="Q18" s="70"/>
      <c r="R18" s="70"/>
      <c r="S18" s="70"/>
      <c r="T18" s="70"/>
    </row>
    <row r="19" spans="1:20" ht="14.4" customHeight="1" thickBot="1">
      <c r="A19" s="252"/>
      <c r="B19" s="252"/>
      <c r="C19" s="252"/>
      <c r="D19" s="63"/>
      <c r="E19" s="227"/>
      <c r="F19" s="195"/>
      <c r="G19" s="179"/>
      <c r="H19" s="2"/>
      <c r="I19" s="10"/>
      <c r="J19" s="10"/>
      <c r="K19" s="102"/>
      <c r="L19" s="74"/>
      <c r="M19" s="70"/>
      <c r="N19" s="70"/>
      <c r="O19" s="70"/>
      <c r="P19" s="70"/>
      <c r="Q19" s="70"/>
      <c r="R19" s="70"/>
      <c r="S19" s="70"/>
      <c r="T19" s="70"/>
    </row>
    <row r="20" spans="1:20" ht="14.4" customHeight="1" thickBot="1">
      <c r="A20" s="41"/>
      <c r="B20" s="41"/>
      <c r="C20" s="41"/>
      <c r="D20" s="63"/>
      <c r="E20" s="227"/>
      <c r="F20" s="195"/>
      <c r="G20" s="179"/>
      <c r="H20" s="68"/>
      <c r="I20" s="10"/>
      <c r="J20" s="68"/>
      <c r="K20" s="103"/>
      <c r="L20" s="70"/>
      <c r="M20" s="70"/>
      <c r="N20" s="70"/>
      <c r="O20" s="70"/>
      <c r="P20" s="70"/>
      <c r="Q20" s="70"/>
      <c r="R20" s="70"/>
      <c r="S20" s="70"/>
      <c r="T20" s="70"/>
    </row>
    <row r="21" spans="1:20" ht="14.4" customHeight="1" thickBot="1">
      <c r="A21" s="252"/>
      <c r="B21" s="252"/>
      <c r="C21" s="252"/>
      <c r="D21" s="63"/>
      <c r="E21" s="227"/>
      <c r="F21" s="195"/>
      <c r="G21" s="180"/>
      <c r="H21" s="87"/>
      <c r="I21" s="10"/>
      <c r="J21" s="255"/>
      <c r="K21" s="103"/>
      <c r="L21" s="70"/>
      <c r="M21" s="70"/>
      <c r="N21" s="70"/>
      <c r="O21" s="70"/>
      <c r="P21" s="70"/>
      <c r="Q21" s="70"/>
      <c r="R21" s="70"/>
      <c r="S21" s="70"/>
      <c r="T21" s="70"/>
    </row>
    <row r="22" spans="1:20" ht="14.5" customHeight="1" thickBot="1">
      <c r="D22" s="63"/>
      <c r="E22" s="227"/>
      <c r="F22" s="195"/>
      <c r="G22" s="180"/>
      <c r="H22" s="67"/>
      <c r="I22" s="10"/>
      <c r="J22" s="255"/>
      <c r="K22" s="104"/>
      <c r="L22" s="70"/>
      <c r="M22" s="70"/>
      <c r="N22" s="70"/>
      <c r="O22" s="70"/>
      <c r="P22" s="70"/>
      <c r="Q22" s="70"/>
      <c r="R22" s="70"/>
      <c r="S22" s="70"/>
      <c r="T22" s="70"/>
    </row>
    <row r="23" spans="1:20" ht="14.4" customHeight="1" thickBot="1">
      <c r="D23" s="63"/>
      <c r="E23" s="227"/>
      <c r="F23" s="195"/>
      <c r="G23" s="181"/>
      <c r="H23" s="67"/>
      <c r="I23" s="10"/>
      <c r="J23" s="255"/>
      <c r="K23" s="105"/>
      <c r="L23" s="55"/>
      <c r="M23" s="55"/>
      <c r="N23" s="55"/>
      <c r="O23" s="55"/>
      <c r="P23" s="55"/>
      <c r="Q23" s="55"/>
      <c r="R23" s="70"/>
      <c r="S23" s="70"/>
      <c r="T23" s="55"/>
    </row>
    <row r="24" spans="1:20" ht="14.4" customHeight="1" thickBot="1">
      <c r="D24" s="63"/>
      <c r="E24" s="227"/>
      <c r="F24" s="195"/>
      <c r="G24" s="182"/>
      <c r="H24" s="67"/>
      <c r="I24" s="10"/>
      <c r="J24" s="255"/>
      <c r="K24" s="105"/>
      <c r="L24" s="55"/>
      <c r="M24" s="55"/>
      <c r="N24" s="55"/>
      <c r="O24" s="55"/>
      <c r="P24" s="55"/>
      <c r="Q24" s="55"/>
      <c r="R24" s="70"/>
      <c r="S24" s="70"/>
      <c r="T24" s="55"/>
    </row>
    <row r="25" spans="1:20" ht="15" customHeight="1" thickBot="1">
      <c r="D25" s="63"/>
      <c r="E25" s="227"/>
      <c r="F25" s="195"/>
      <c r="G25" s="182"/>
      <c r="H25" s="67"/>
      <c r="I25" s="10"/>
      <c r="J25" s="255"/>
      <c r="K25" s="103"/>
      <c r="L25" s="55"/>
      <c r="M25" s="55"/>
      <c r="N25" s="55"/>
      <c r="O25" s="55"/>
      <c r="P25" s="55"/>
      <c r="Q25" s="55"/>
      <c r="R25" s="70"/>
      <c r="S25" s="70"/>
      <c r="T25" s="55"/>
    </row>
    <row r="26" spans="1:20" ht="15" customHeight="1" thickBot="1">
      <c r="D26" s="63"/>
      <c r="E26" s="227"/>
      <c r="F26" s="195"/>
      <c r="G26" s="182"/>
      <c r="H26" s="60"/>
      <c r="I26" s="10"/>
      <c r="J26" s="255"/>
      <c r="K26" s="105"/>
      <c r="L26" s="55"/>
      <c r="M26" s="55"/>
      <c r="N26" s="55"/>
      <c r="O26" s="55"/>
      <c r="P26" s="55"/>
      <c r="Q26" s="55"/>
      <c r="R26" s="70"/>
      <c r="S26" s="70"/>
      <c r="T26" s="55"/>
    </row>
    <row r="27" spans="1:20" ht="15" customHeight="1" thickBot="1">
      <c r="D27" s="63"/>
      <c r="E27" s="227"/>
      <c r="F27" s="195"/>
      <c r="G27" s="182"/>
      <c r="H27" s="10"/>
      <c r="I27" s="10"/>
      <c r="J27" s="256"/>
      <c r="K27" s="103"/>
      <c r="L27" s="55"/>
      <c r="M27" s="55"/>
      <c r="N27" s="55"/>
      <c r="O27" s="55"/>
      <c r="P27" s="55"/>
      <c r="Q27" s="55"/>
      <c r="R27" s="70"/>
      <c r="S27" s="70"/>
      <c r="T27" s="55"/>
    </row>
    <row r="28" spans="1:20" ht="12.5" customHeight="1" thickBot="1">
      <c r="D28" s="63"/>
      <c r="E28" s="227"/>
      <c r="F28" s="195"/>
      <c r="G28" s="183"/>
      <c r="H28" s="10"/>
      <c r="I28" s="10"/>
      <c r="J28" s="256"/>
      <c r="K28" s="105"/>
      <c r="L28" s="55"/>
      <c r="M28" s="55"/>
      <c r="N28" s="55"/>
      <c r="O28" s="55"/>
      <c r="P28" s="55"/>
      <c r="Q28" s="55"/>
      <c r="R28" s="70"/>
      <c r="S28" s="70"/>
      <c r="T28" s="55"/>
    </row>
    <row r="29" spans="1:20" ht="14.4" customHeight="1" thickBot="1">
      <c r="D29" s="63"/>
      <c r="E29" s="227"/>
      <c r="F29" s="195"/>
      <c r="G29" s="184"/>
      <c r="H29" s="10"/>
      <c r="I29" s="10"/>
      <c r="J29" s="256"/>
      <c r="L29" s="55"/>
      <c r="M29" s="55"/>
      <c r="N29" s="55"/>
      <c r="O29" s="55"/>
      <c r="P29" s="55"/>
      <c r="Q29" s="55"/>
      <c r="R29" s="70"/>
      <c r="S29" s="70"/>
      <c r="T29" s="55"/>
    </row>
    <row r="30" spans="1:20" ht="14.4" customHeight="1" thickBot="1">
      <c r="D30" s="63"/>
      <c r="E30" s="227"/>
      <c r="F30" s="195"/>
      <c r="G30" s="178"/>
      <c r="H30" s="10"/>
      <c r="I30" s="10"/>
      <c r="J30" s="256"/>
      <c r="L30" s="55"/>
      <c r="M30" s="55"/>
      <c r="N30" s="55"/>
      <c r="O30" s="55"/>
      <c r="P30" s="55"/>
      <c r="Q30" s="55"/>
      <c r="R30" s="70"/>
      <c r="S30" s="70"/>
      <c r="T30" s="55"/>
    </row>
    <row r="31" spans="1:20" ht="14.4" customHeight="1" thickBot="1">
      <c r="D31" s="63"/>
      <c r="E31" s="227"/>
      <c r="F31" s="195"/>
      <c r="G31" s="178"/>
      <c r="H31" s="10"/>
      <c r="I31" s="10"/>
      <c r="J31" s="141"/>
      <c r="L31" s="55"/>
      <c r="M31" s="55"/>
      <c r="N31" s="55"/>
      <c r="O31" s="55"/>
      <c r="P31" s="55"/>
      <c r="Q31" s="55"/>
      <c r="R31" s="70"/>
      <c r="S31" s="70"/>
      <c r="T31" s="55"/>
    </row>
    <row r="32" spans="1:20" ht="14.4" customHeight="1" thickBot="1">
      <c r="D32" s="63"/>
      <c r="E32" s="227"/>
      <c r="F32" s="195"/>
      <c r="G32" s="178"/>
      <c r="H32" s="68"/>
      <c r="I32" s="10"/>
      <c r="J32" s="140"/>
      <c r="K32" s="68"/>
      <c r="L32" s="70"/>
      <c r="M32" s="70"/>
      <c r="N32" s="70"/>
      <c r="O32" s="70"/>
      <c r="P32" s="70"/>
      <c r="Q32" s="70"/>
      <c r="R32" s="70"/>
      <c r="S32" s="70"/>
      <c r="T32" s="55"/>
    </row>
    <row r="33" spans="4:20" ht="14.4" customHeight="1" thickBot="1">
      <c r="D33" s="63"/>
      <c r="E33" s="227"/>
      <c r="F33" s="195"/>
      <c r="G33" s="178"/>
      <c r="H33" s="67"/>
      <c r="I33" s="10"/>
      <c r="J33" s="10"/>
      <c r="K33" s="67"/>
      <c r="L33" s="70"/>
      <c r="M33" s="70"/>
      <c r="N33" s="70"/>
      <c r="O33" s="64"/>
      <c r="P33" s="70"/>
      <c r="Q33" s="70"/>
      <c r="R33" s="70"/>
      <c r="S33" s="70"/>
      <c r="T33" s="55"/>
    </row>
    <row r="34" spans="4:20" ht="14.4" customHeight="1" thickBot="1">
      <c r="D34" s="63"/>
      <c r="E34" s="193"/>
      <c r="F34" s="195"/>
      <c r="G34" s="181"/>
      <c r="H34" s="67"/>
      <c r="I34" s="96"/>
      <c r="J34" s="68"/>
      <c r="K34" s="67"/>
      <c r="L34" s="70"/>
      <c r="M34" s="70"/>
      <c r="N34" s="70"/>
      <c r="O34" s="64"/>
      <c r="P34" s="70"/>
      <c r="Q34" s="70"/>
      <c r="R34" s="70"/>
      <c r="S34" s="70"/>
      <c r="T34" s="55"/>
    </row>
    <row r="35" spans="4:20" ht="14.4" customHeight="1" thickBot="1">
      <c r="D35" s="63"/>
      <c r="E35" s="193"/>
      <c r="F35" s="195"/>
      <c r="G35" s="182"/>
      <c r="H35" s="67"/>
      <c r="I35" s="97"/>
      <c r="J35" s="10"/>
      <c r="K35" s="67"/>
      <c r="L35" s="70"/>
      <c r="M35" s="70"/>
      <c r="N35" s="70"/>
      <c r="O35" s="70"/>
      <c r="P35" s="70"/>
      <c r="Q35" s="70"/>
      <c r="R35" s="70"/>
      <c r="S35" s="70"/>
    </row>
    <row r="36" spans="4:20" ht="14.4" customHeight="1" thickBot="1">
      <c r="D36" s="63"/>
      <c r="E36" s="193"/>
      <c r="F36" s="195"/>
      <c r="G36" s="182"/>
      <c r="H36" s="67"/>
      <c r="I36" s="98"/>
      <c r="J36" s="10"/>
      <c r="L36" s="70"/>
      <c r="M36" s="70"/>
      <c r="N36" s="70"/>
      <c r="O36" s="70"/>
      <c r="P36" s="70"/>
      <c r="Q36" s="70"/>
      <c r="R36" s="70"/>
      <c r="S36" s="70"/>
    </row>
    <row r="37" spans="4:20" ht="14.4" customHeight="1" thickBot="1">
      <c r="D37" s="63"/>
      <c r="E37" s="193"/>
      <c r="F37" s="195"/>
      <c r="G37" s="182"/>
      <c r="H37" s="67"/>
      <c r="I37" s="98"/>
      <c r="J37" s="10"/>
      <c r="L37" s="70"/>
      <c r="M37" s="70"/>
      <c r="N37" s="70"/>
      <c r="O37" s="70"/>
      <c r="P37" s="70"/>
      <c r="Q37" s="70"/>
      <c r="R37" s="70"/>
      <c r="S37" s="70"/>
    </row>
    <row r="38" spans="4:20" ht="14.4" customHeight="1" thickBot="1">
      <c r="D38" s="63"/>
      <c r="E38" s="193"/>
      <c r="F38" s="195"/>
      <c r="G38" s="182"/>
      <c r="H38" s="67"/>
      <c r="I38" s="98"/>
      <c r="J38" s="10"/>
    </row>
    <row r="39" spans="4:20" ht="14.4" customHeight="1" thickBot="1">
      <c r="D39" s="63"/>
      <c r="E39" s="193"/>
      <c r="F39" s="195"/>
      <c r="G39" s="182"/>
      <c r="H39" s="88"/>
      <c r="I39" s="98"/>
      <c r="J39" s="140"/>
      <c r="K39" s="68"/>
    </row>
    <row r="40" spans="4:20" ht="14.4" customHeight="1" thickBot="1">
      <c r="D40" s="63"/>
      <c r="E40" s="193"/>
      <c r="F40" s="195"/>
      <c r="G40" s="182"/>
      <c r="H40" s="88"/>
      <c r="I40" s="98"/>
      <c r="J40" s="10"/>
      <c r="K40" s="67"/>
    </row>
    <row r="41" spans="4:20" ht="14.4" customHeight="1" thickBot="1">
      <c r="D41" s="63"/>
      <c r="E41" s="193"/>
      <c r="F41" s="195"/>
      <c r="G41" s="183"/>
      <c r="H41" s="10"/>
      <c r="I41" s="98"/>
      <c r="J41" s="68"/>
      <c r="K41" s="67"/>
    </row>
    <row r="42" spans="4:20" ht="14.4" customHeight="1" thickBot="1">
      <c r="D42" s="63"/>
      <c r="E42" s="193"/>
      <c r="F42" s="195"/>
      <c r="G42" s="183"/>
      <c r="H42" s="10"/>
      <c r="I42" s="10"/>
      <c r="J42" s="10"/>
      <c r="K42" s="67"/>
    </row>
    <row r="43" spans="4:20" ht="14.4" customHeight="1" thickBot="1">
      <c r="D43" s="63"/>
      <c r="E43" s="193"/>
      <c r="F43" s="195"/>
      <c r="G43" s="178"/>
      <c r="H43" s="10"/>
      <c r="I43" s="10"/>
      <c r="J43" s="10"/>
    </row>
    <row r="44" spans="4:20" ht="14.4" customHeight="1" thickBot="1">
      <c r="D44" s="63"/>
      <c r="E44" s="193"/>
      <c r="F44" s="195"/>
      <c r="G44" s="178"/>
      <c r="H44" s="10"/>
      <c r="I44" s="10"/>
      <c r="J44" s="10"/>
    </row>
    <row r="45" spans="4:20" ht="14" customHeight="1" thickBot="1">
      <c r="D45" s="63"/>
      <c r="E45" s="193"/>
      <c r="F45" s="195"/>
      <c r="G45" s="178"/>
      <c r="H45" s="10"/>
      <c r="I45" s="10"/>
      <c r="J45" s="10"/>
    </row>
    <row r="46" spans="4:20" ht="14" customHeight="1" thickBot="1">
      <c r="D46" s="63"/>
      <c r="E46" s="193"/>
      <c r="F46" s="195"/>
      <c r="G46" s="178"/>
      <c r="H46" s="10"/>
      <c r="I46" s="10"/>
      <c r="J46" s="10"/>
    </row>
    <row r="47" spans="4:20" ht="14" customHeight="1" thickBot="1">
      <c r="D47" s="63"/>
      <c r="E47" s="193"/>
      <c r="F47" s="195"/>
      <c r="G47" s="178"/>
      <c r="H47" s="10"/>
      <c r="I47" s="10"/>
      <c r="J47" s="10"/>
    </row>
    <row r="48" spans="4:20" ht="14" customHeight="1" thickBot="1">
      <c r="D48" s="63"/>
      <c r="E48" s="193"/>
      <c r="F48" s="195"/>
      <c r="G48" s="178"/>
      <c r="H48" s="10"/>
      <c r="I48" s="10"/>
      <c r="J48" s="10"/>
    </row>
    <row r="49" spans="4:11" ht="14" customHeight="1" thickBot="1">
      <c r="D49" s="63"/>
      <c r="E49" s="193"/>
      <c r="F49" s="195"/>
      <c r="G49" s="178"/>
      <c r="H49" s="10"/>
      <c r="I49" s="10"/>
      <c r="J49" s="10"/>
    </row>
    <row r="50" spans="4:11" ht="14" customHeight="1" thickBot="1">
      <c r="D50" s="63"/>
      <c r="E50" s="193"/>
      <c r="F50" s="195"/>
      <c r="G50" s="178"/>
      <c r="H50" s="10"/>
      <c r="I50" s="10"/>
      <c r="J50" s="10"/>
      <c r="K50" s="59"/>
    </row>
    <row r="51" spans="4:11" ht="14" customHeight="1" thickBot="1">
      <c r="D51" s="63"/>
      <c r="E51" s="193"/>
      <c r="F51" s="195"/>
      <c r="G51" s="178"/>
      <c r="H51" s="10"/>
      <c r="I51" s="10"/>
      <c r="J51" s="10"/>
      <c r="K51" s="59"/>
    </row>
    <row r="52" spans="4:11" ht="14" customHeight="1" thickBot="1">
      <c r="D52" s="257"/>
      <c r="E52" s="193"/>
      <c r="F52" s="195"/>
      <c r="G52" s="178"/>
      <c r="H52" s="10"/>
      <c r="I52" s="10"/>
      <c r="J52" s="10"/>
    </row>
    <row r="53" spans="4:11" ht="14" customHeight="1" thickBot="1">
      <c r="D53" s="257"/>
      <c r="E53" s="193"/>
      <c r="F53" s="195"/>
      <c r="G53" s="178"/>
      <c r="H53" s="10"/>
      <c r="I53" s="10"/>
      <c r="J53" s="142"/>
    </row>
    <row r="54" spans="4:11" ht="15.65" customHeight="1" thickBot="1">
      <c r="D54" s="257"/>
      <c r="E54" s="193"/>
      <c r="F54" s="195"/>
      <c r="G54" s="178"/>
      <c r="H54" s="10"/>
      <c r="I54" s="10"/>
      <c r="J54" s="143"/>
      <c r="K54" s="68"/>
    </row>
    <row r="55" spans="4:11" ht="15.65" customHeight="1" thickBot="1">
      <c r="D55" s="257"/>
      <c r="E55" s="193"/>
      <c r="F55" s="195"/>
      <c r="G55" s="178"/>
      <c r="H55" s="53"/>
      <c r="I55" s="52"/>
      <c r="J55" s="10"/>
      <c r="K55" s="101"/>
    </row>
    <row r="56" spans="4:11" ht="15.65" customHeight="1" thickBot="1">
      <c r="D56" s="257"/>
      <c r="E56" s="193"/>
      <c r="F56" s="195"/>
      <c r="G56" s="178"/>
      <c r="H56" s="99"/>
      <c r="I56" s="52"/>
      <c r="J56" s="68"/>
      <c r="K56" s="101"/>
    </row>
    <row r="57" spans="4:11" ht="15.65" customHeight="1" thickBot="1">
      <c r="D57" s="257"/>
      <c r="E57" s="193"/>
      <c r="F57" s="195"/>
      <c r="H57" s="100"/>
      <c r="I57" s="52"/>
      <c r="J57" s="10"/>
      <c r="K57" s="101"/>
    </row>
    <row r="58" spans="4:11" ht="15.65" customHeight="1" thickBot="1">
      <c r="D58" s="257"/>
      <c r="E58" s="193"/>
      <c r="F58" s="195"/>
      <c r="H58" s="100"/>
      <c r="I58" s="52"/>
      <c r="J58" s="10"/>
    </row>
    <row r="59" spans="4:11" ht="15.65" customHeight="1" thickBot="1">
      <c r="D59" s="257"/>
      <c r="E59" s="193"/>
      <c r="F59" s="195"/>
      <c r="G59" s="185"/>
      <c r="H59" s="100"/>
      <c r="I59" s="52"/>
      <c r="J59" s="10"/>
    </row>
    <row r="60" spans="4:11" ht="15.65" customHeight="1" thickBot="1">
      <c r="D60" s="257"/>
      <c r="E60" s="193"/>
      <c r="F60" s="195"/>
      <c r="G60" s="186"/>
      <c r="H60" s="100"/>
      <c r="I60" s="52"/>
      <c r="J60" s="10"/>
      <c r="K60" s="2"/>
    </row>
    <row r="61" spans="4:11" ht="15.65" customHeight="1" thickBot="1">
      <c r="D61" s="257"/>
      <c r="E61" s="193"/>
      <c r="F61" s="195"/>
      <c r="G61" s="186"/>
      <c r="H61" s="53"/>
      <c r="I61" s="52"/>
      <c r="J61" s="10"/>
      <c r="K61" s="2"/>
    </row>
    <row r="62" spans="4:11" ht="16" customHeight="1" thickBot="1">
      <c r="D62" s="257"/>
      <c r="E62" s="193"/>
      <c r="F62" s="195"/>
      <c r="G62" s="186"/>
      <c r="H62" s="10"/>
      <c r="I62" s="52"/>
      <c r="J62" s="10"/>
      <c r="K62" s="79"/>
    </row>
    <row r="63" spans="4:11" ht="15" customHeight="1" thickBot="1">
      <c r="D63" s="257"/>
      <c r="E63" s="193"/>
      <c r="F63" s="195"/>
      <c r="G63" s="186"/>
      <c r="H63" s="10"/>
      <c r="I63" s="10"/>
      <c r="J63" s="86"/>
      <c r="K63" s="79"/>
    </row>
    <row r="64" spans="4:11" ht="16.5" customHeight="1" thickBot="1">
      <c r="D64" s="83"/>
      <c r="E64" s="193"/>
      <c r="F64" s="195"/>
      <c r="G64" s="187"/>
      <c r="H64" s="106"/>
      <c r="I64" s="106"/>
      <c r="J64" s="106"/>
      <c r="K64" s="79"/>
    </row>
    <row r="65" spans="4:11" ht="13.25" customHeight="1" thickBot="1">
      <c r="D65" s="83"/>
      <c r="E65" s="193"/>
      <c r="F65" s="195"/>
      <c r="G65" s="178"/>
      <c r="H65" s="86"/>
      <c r="I65" s="86"/>
      <c r="J65" s="86"/>
      <c r="K65" s="80"/>
    </row>
    <row r="66" spans="4:11" ht="13.25" customHeight="1" thickBot="1">
      <c r="D66" s="83"/>
      <c r="E66" s="193"/>
      <c r="F66" s="195"/>
      <c r="G66" s="178"/>
      <c r="H66" s="86"/>
      <c r="I66" s="86"/>
      <c r="J66" s="86"/>
    </row>
    <row r="67" spans="4:11" ht="15.65" customHeight="1" thickBot="1">
      <c r="D67" s="83"/>
      <c r="E67" s="193"/>
      <c r="F67" s="195"/>
      <c r="G67" s="188"/>
      <c r="H67" s="86"/>
      <c r="I67" s="86"/>
      <c r="J67" s="86"/>
    </row>
    <row r="68" spans="4:11" ht="15.65" customHeight="1" thickBot="1">
      <c r="D68" s="83"/>
      <c r="E68" s="193"/>
      <c r="F68" s="195"/>
      <c r="H68" s="10"/>
      <c r="I68" s="86"/>
      <c r="J68" s="10"/>
    </row>
    <row r="69" spans="4:11" ht="15.65" customHeight="1" thickBot="1">
      <c r="D69" s="83"/>
      <c r="E69" s="193"/>
      <c r="F69" s="195"/>
      <c r="H69" s="10"/>
      <c r="I69" s="10"/>
      <c r="J69" s="10"/>
    </row>
    <row r="70" spans="4:11" ht="15.65" customHeight="1" thickBot="1">
      <c r="D70" s="83"/>
      <c r="E70" s="193"/>
      <c r="F70" s="195"/>
      <c r="H70" s="10"/>
      <c r="I70" s="10"/>
      <c r="J70" s="10"/>
    </row>
    <row r="71" spans="4:11" ht="13" thickBot="1">
      <c r="D71" s="83"/>
      <c r="E71" s="193"/>
      <c r="F71" s="195"/>
      <c r="G71" s="178"/>
      <c r="H71" s="10"/>
      <c r="I71" s="10"/>
      <c r="J71" s="10"/>
    </row>
    <row r="72" spans="4:11" ht="15.65" customHeight="1" thickBot="1">
      <c r="D72" s="83"/>
      <c r="E72" s="193"/>
      <c r="F72" s="195"/>
      <c r="G72" s="178"/>
      <c r="H72" s="10"/>
      <c r="I72" s="10"/>
      <c r="J72" s="10"/>
    </row>
    <row r="73" spans="4:11" ht="15.65" customHeight="1" thickBot="1">
      <c r="D73" s="83"/>
      <c r="E73" s="193"/>
      <c r="F73" s="195"/>
      <c r="G73" s="178"/>
      <c r="H73" s="10"/>
      <c r="I73" s="10"/>
      <c r="J73" s="10"/>
    </row>
    <row r="74" spans="4:11" ht="15.65" customHeight="1" thickBot="1">
      <c r="D74" s="83"/>
      <c r="E74" s="193"/>
      <c r="F74" s="195"/>
      <c r="G74" s="178"/>
      <c r="H74" s="10"/>
      <c r="I74" s="10"/>
      <c r="J74" s="10"/>
    </row>
    <row r="75" spans="4:11" ht="15.65" customHeight="1" thickBot="1">
      <c r="D75" s="83"/>
      <c r="E75" s="193"/>
      <c r="F75" s="195"/>
      <c r="G75" s="178"/>
      <c r="H75" s="10"/>
      <c r="I75" s="10"/>
      <c r="J75" s="10"/>
    </row>
    <row r="76" spans="4:11" ht="13" thickBot="1">
      <c r="D76" s="83"/>
      <c r="E76" s="193"/>
      <c r="F76" s="195"/>
      <c r="G76" s="178"/>
      <c r="H76" s="10"/>
      <c r="I76" s="10"/>
      <c r="J76" s="10"/>
    </row>
    <row r="77" spans="4:11" ht="13" thickBot="1">
      <c r="D77" s="83"/>
      <c r="E77" s="193"/>
      <c r="F77" s="195"/>
      <c r="G77" s="178"/>
      <c r="H77" s="10"/>
      <c r="I77" s="10"/>
      <c r="J77" s="10"/>
    </row>
    <row r="78" spans="4:11" ht="15.65" customHeight="1" thickBot="1">
      <c r="D78" s="83"/>
      <c r="E78" s="193"/>
      <c r="F78" s="195"/>
      <c r="G78" s="178"/>
      <c r="H78" s="10"/>
      <c r="I78" s="10"/>
      <c r="J78" s="10"/>
    </row>
    <row r="79" spans="4:11" ht="15.65" customHeight="1" thickBot="1">
      <c r="D79" s="83"/>
      <c r="E79" s="193"/>
      <c r="F79" s="195"/>
      <c r="G79" s="178"/>
      <c r="H79" s="10"/>
      <c r="I79" s="10"/>
      <c r="J79" s="10"/>
    </row>
    <row r="80" spans="4:11" ht="15.65" customHeight="1" thickBot="1">
      <c r="D80" s="83"/>
      <c r="E80" s="193"/>
      <c r="F80" s="195"/>
      <c r="G80" s="178"/>
      <c r="H80" s="10"/>
      <c r="I80" s="10"/>
      <c r="J80" s="10"/>
    </row>
    <row r="81" spans="4:10" ht="13" thickBot="1">
      <c r="D81" s="83"/>
      <c r="E81" s="193"/>
      <c r="F81" s="195"/>
      <c r="G81" s="178"/>
      <c r="H81" s="10"/>
      <c r="I81" s="10"/>
      <c r="J81" s="10"/>
    </row>
    <row r="82" spans="4:10" ht="15.65" customHeight="1" thickBot="1">
      <c r="D82" s="83"/>
      <c r="E82" s="193"/>
      <c r="F82" s="195"/>
      <c r="G82" s="178"/>
      <c r="H82" s="10"/>
      <c r="I82" s="10"/>
      <c r="J82" s="10"/>
    </row>
    <row r="83" spans="4:10" ht="13" thickBot="1">
      <c r="D83" s="83"/>
      <c r="E83" s="193"/>
      <c r="F83" s="195"/>
      <c r="G83" s="178"/>
      <c r="H83" s="10"/>
      <c r="I83" s="10"/>
      <c r="J83" s="10"/>
    </row>
    <row r="84" spans="4:10" ht="13" thickBot="1">
      <c r="D84" s="83"/>
      <c r="E84" s="193"/>
      <c r="F84" s="195"/>
      <c r="G84" s="178"/>
      <c r="H84" s="10"/>
      <c r="I84" s="10"/>
      <c r="J84" s="10"/>
    </row>
    <row r="85" spans="4:10" ht="15.65" customHeight="1" thickBot="1">
      <c r="D85" s="83"/>
      <c r="E85" s="193"/>
      <c r="F85" s="195"/>
      <c r="G85" s="178"/>
      <c r="H85" s="10"/>
      <c r="I85" s="10"/>
      <c r="J85" s="10"/>
    </row>
    <row r="86" spans="4:10" ht="15.65" customHeight="1" thickBot="1">
      <c r="D86" s="83"/>
      <c r="E86" s="193"/>
      <c r="F86" s="195"/>
      <c r="G86" s="178"/>
      <c r="H86" s="10"/>
      <c r="I86" s="10"/>
      <c r="J86" s="10"/>
    </row>
    <row r="87" spans="4:10" ht="15.65" customHeight="1" thickBot="1">
      <c r="D87" s="83"/>
      <c r="E87" s="193"/>
      <c r="F87" s="195"/>
      <c r="G87" s="178"/>
      <c r="H87" s="10"/>
      <c r="I87" s="10"/>
      <c r="J87" s="10"/>
    </row>
    <row r="88" spans="4:10" ht="15.65" customHeight="1" thickBot="1">
      <c r="D88" s="83"/>
      <c r="E88" s="193"/>
      <c r="F88" s="195"/>
      <c r="G88" s="178"/>
      <c r="H88" s="10"/>
      <c r="I88" s="10"/>
      <c r="J88" s="10"/>
    </row>
    <row r="89" spans="4:10" ht="15.65" customHeight="1" thickBot="1">
      <c r="D89" s="83"/>
      <c r="E89" s="193"/>
      <c r="F89" s="195"/>
      <c r="G89" s="178"/>
      <c r="H89" s="10"/>
      <c r="I89" s="10"/>
      <c r="J89" s="10"/>
    </row>
    <row r="90" spans="4:10" ht="13" thickBot="1">
      <c r="D90" s="146"/>
      <c r="E90" s="193"/>
      <c r="F90" s="195"/>
      <c r="G90" s="178"/>
      <c r="H90" s="10"/>
      <c r="I90" s="10"/>
      <c r="J90" s="10"/>
    </row>
    <row r="91" spans="4:10" ht="15.65" customHeight="1" thickBot="1">
      <c r="D91" s="146"/>
      <c r="E91" s="193"/>
      <c r="F91" s="195"/>
      <c r="G91" s="178"/>
      <c r="H91" s="10"/>
      <c r="I91" s="10"/>
      <c r="J91" s="10"/>
    </row>
    <row r="92" spans="4:10" ht="15.65" customHeight="1" thickBot="1">
      <c r="D92" s="146"/>
      <c r="E92" s="193"/>
      <c r="F92" s="195"/>
      <c r="G92" s="178"/>
      <c r="H92" s="10"/>
      <c r="I92" s="10"/>
      <c r="J92" s="10"/>
    </row>
    <row r="93" spans="4:10" ht="15.65" customHeight="1" thickBot="1">
      <c r="D93" s="146"/>
      <c r="E93" s="193"/>
      <c r="F93" s="195"/>
      <c r="G93" s="178"/>
      <c r="H93" s="10"/>
      <c r="I93" s="10"/>
      <c r="J93" s="10"/>
    </row>
    <row r="94" spans="4:10" ht="15.65" customHeight="1" thickBot="1">
      <c r="D94" s="146"/>
      <c r="E94" s="193"/>
      <c r="F94" s="195"/>
      <c r="G94" s="178"/>
      <c r="H94" s="10"/>
      <c r="I94" s="10"/>
      <c r="J94" s="10"/>
    </row>
    <row r="95" spans="4:10" ht="15.65" customHeight="1" thickBot="1">
      <c r="D95" s="146"/>
      <c r="E95" s="193"/>
      <c r="F95" s="195"/>
      <c r="G95" s="178"/>
      <c r="H95" s="10"/>
      <c r="I95" s="10"/>
      <c r="J95" s="10"/>
    </row>
    <row r="96" spans="4:10" ht="15.65" customHeight="1" thickBot="1">
      <c r="D96" s="146"/>
      <c r="E96" s="193"/>
      <c r="F96" s="195"/>
      <c r="G96" s="178"/>
      <c r="H96" s="10"/>
      <c r="I96" s="10"/>
      <c r="J96" s="10"/>
    </row>
    <row r="97" spans="4:10" ht="15.65" customHeight="1" thickBot="1">
      <c r="D97" s="146"/>
      <c r="E97" s="193"/>
      <c r="F97" s="195"/>
      <c r="G97" s="178"/>
      <c r="H97" s="10"/>
      <c r="I97" s="10"/>
      <c r="J97" s="10"/>
    </row>
    <row r="98" spans="4:10" ht="15.65" customHeight="1" thickBot="1">
      <c r="D98" s="146"/>
      <c r="E98" s="193"/>
      <c r="F98" s="195"/>
      <c r="G98" s="178"/>
      <c r="H98" s="10"/>
      <c r="I98" s="10"/>
      <c r="J98" s="10"/>
    </row>
    <row r="99" spans="4:10" ht="15.65" customHeight="1" thickBot="1">
      <c r="D99" s="146"/>
      <c r="E99" s="193"/>
      <c r="F99" s="195"/>
      <c r="G99" s="178"/>
      <c r="H99" s="10"/>
      <c r="I99" s="10"/>
      <c r="J99" s="10"/>
    </row>
    <row r="100" spans="4:10" ht="15.65" customHeight="1" thickBot="1">
      <c r="D100" s="146"/>
      <c r="E100" s="193"/>
      <c r="F100" s="195"/>
      <c r="G100" s="178"/>
      <c r="H100" s="10"/>
      <c r="I100" s="10"/>
      <c r="J100" s="10"/>
    </row>
    <row r="101" spans="4:10" ht="15.65" customHeight="1" thickBot="1">
      <c r="D101" s="146"/>
      <c r="E101" s="193"/>
      <c r="F101" s="195"/>
      <c r="G101" s="178"/>
      <c r="H101" s="10"/>
      <c r="I101" s="10"/>
      <c r="J101" s="10"/>
    </row>
    <row r="102" spans="4:10" ht="15.65" customHeight="1" thickBot="1">
      <c r="D102" s="146"/>
      <c r="E102" s="193"/>
      <c r="F102" s="195"/>
      <c r="G102" s="178"/>
      <c r="H102" s="10"/>
      <c r="I102" s="10"/>
      <c r="J102" s="10"/>
    </row>
    <row r="103" spans="4:10" ht="15.65" customHeight="1" thickBot="1">
      <c r="D103" s="146"/>
      <c r="E103" s="193"/>
      <c r="F103" s="195"/>
      <c r="G103" s="178"/>
      <c r="H103" s="10"/>
      <c r="I103" s="10"/>
      <c r="J103" s="10"/>
    </row>
    <row r="104" spans="4:10" ht="15.65" customHeight="1" thickBot="1">
      <c r="D104" s="146"/>
      <c r="E104" s="193"/>
      <c r="F104" s="195"/>
      <c r="G104" s="178"/>
      <c r="H104" s="10"/>
      <c r="I104" s="10"/>
      <c r="J104" s="10"/>
    </row>
    <row r="105" spans="4:10" ht="15.65" customHeight="1" thickBot="1">
      <c r="D105" s="83"/>
      <c r="E105" s="193"/>
      <c r="F105" s="195"/>
      <c r="G105" s="178"/>
      <c r="H105" s="10"/>
      <c r="I105" s="10"/>
      <c r="J105" s="10"/>
    </row>
    <row r="106" spans="4:10" ht="15.65" customHeight="1" thickBot="1">
      <c r="D106" s="83"/>
      <c r="E106" s="193"/>
      <c r="F106" s="195"/>
      <c r="G106" s="178"/>
      <c r="H106" s="10"/>
      <c r="I106" s="10"/>
      <c r="J106" s="10"/>
    </row>
    <row r="107" spans="4:10" ht="15.65" customHeight="1" thickBot="1">
      <c r="D107" s="83"/>
      <c r="E107" s="193"/>
      <c r="F107" s="195"/>
      <c r="G107" s="178"/>
      <c r="H107" s="10"/>
      <c r="I107" s="10"/>
      <c r="J107" s="10"/>
    </row>
    <row r="108" spans="4:10" ht="15.65" customHeight="1" thickBot="1">
      <c r="D108" s="83"/>
      <c r="E108" s="193"/>
      <c r="F108" s="195"/>
      <c r="G108" s="178"/>
      <c r="H108" s="10"/>
      <c r="I108" s="10"/>
      <c r="J108" s="10"/>
    </row>
    <row r="109" spans="4:10" ht="15.65" customHeight="1" thickBot="1">
      <c r="D109" s="83"/>
      <c r="E109" s="193"/>
      <c r="F109" s="195"/>
      <c r="G109" s="178"/>
      <c r="H109" s="10"/>
      <c r="I109" s="10"/>
      <c r="J109" s="10"/>
    </row>
    <row r="110" spans="4:10" ht="15.65" customHeight="1" thickBot="1">
      <c r="D110" s="83"/>
      <c r="E110" s="193"/>
      <c r="F110" s="195"/>
      <c r="G110" s="178"/>
      <c r="H110" s="10"/>
      <c r="I110" s="10"/>
      <c r="J110" s="10"/>
    </row>
    <row r="111" spans="4:10" ht="15.65" customHeight="1" thickBot="1">
      <c r="D111" s="83"/>
      <c r="E111" s="193"/>
      <c r="F111" s="195"/>
      <c r="G111" s="178"/>
      <c r="H111" s="10"/>
      <c r="I111" s="10"/>
      <c r="J111" s="10"/>
    </row>
    <row r="112" spans="4:10" ht="15.65" customHeight="1" thickBot="1">
      <c r="D112" s="83"/>
      <c r="E112" s="193"/>
      <c r="F112" s="195"/>
      <c r="G112" s="178"/>
      <c r="H112" s="10"/>
      <c r="I112" s="10"/>
      <c r="J112" s="10"/>
    </row>
    <row r="113" spans="4:10" ht="16" customHeight="1" thickBot="1">
      <c r="D113" s="83"/>
      <c r="E113" s="193"/>
      <c r="F113" s="195"/>
      <c r="G113" s="178"/>
      <c r="H113" s="10"/>
      <c r="I113" s="10"/>
      <c r="J113" s="10"/>
    </row>
    <row r="114" spans="4:10" ht="15.65" customHeight="1" thickBot="1">
      <c r="D114" s="83"/>
      <c r="E114" s="193"/>
      <c r="F114" s="195"/>
      <c r="G114" s="178"/>
      <c r="H114" s="10"/>
      <c r="I114" s="10"/>
      <c r="J114" s="10"/>
    </row>
    <row r="115" spans="4:10" ht="15.65" customHeight="1" thickBot="1">
      <c r="D115" s="62"/>
      <c r="E115" s="193"/>
      <c r="F115" s="195"/>
      <c r="G115" s="178"/>
      <c r="H115" s="10"/>
      <c r="I115" s="10"/>
      <c r="J115" s="10"/>
    </row>
    <row r="116" spans="4:10" ht="15.65" customHeight="1" thickBot="1">
      <c r="D116" s="147"/>
      <c r="E116" s="193"/>
      <c r="F116" s="195"/>
      <c r="G116" s="178"/>
      <c r="H116" s="10"/>
      <c r="I116" s="10"/>
      <c r="J116" s="10"/>
    </row>
    <row r="117" spans="4:10" ht="15.65" customHeight="1" thickBot="1">
      <c r="D117" s="147"/>
      <c r="E117" s="193"/>
      <c r="F117" s="195"/>
      <c r="G117" s="178"/>
      <c r="H117" s="10"/>
      <c r="I117" s="10"/>
      <c r="J117" s="10"/>
    </row>
    <row r="118" spans="4:10" ht="15.65" customHeight="1" thickBot="1">
      <c r="D118" s="147"/>
      <c r="E118" s="193"/>
      <c r="F118" s="195"/>
      <c r="G118" s="178"/>
      <c r="H118" s="10"/>
      <c r="I118" s="10"/>
      <c r="J118" s="10"/>
    </row>
    <row r="119" spans="4:10" ht="15.65" customHeight="1" thickBot="1">
      <c r="D119" s="147"/>
      <c r="E119" s="193"/>
      <c r="F119" s="195"/>
      <c r="G119" s="178"/>
      <c r="H119" s="10"/>
      <c r="I119" s="10"/>
      <c r="J119" s="10"/>
    </row>
    <row r="120" spans="4:10" ht="15.65" customHeight="1" thickBot="1">
      <c r="D120" s="147"/>
      <c r="E120" s="193"/>
      <c r="F120" s="195"/>
      <c r="G120" s="178"/>
      <c r="H120" s="10"/>
      <c r="I120" s="10"/>
      <c r="J120" s="10"/>
    </row>
    <row r="121" spans="4:10" ht="15.65" customHeight="1" thickBot="1">
      <c r="D121" s="147"/>
      <c r="E121" s="193"/>
      <c r="F121" s="195"/>
      <c r="G121" s="178"/>
      <c r="H121" s="10"/>
      <c r="I121" s="10"/>
      <c r="J121" s="10"/>
    </row>
    <row r="122" spans="4:10" ht="15.65" customHeight="1" thickBot="1">
      <c r="D122" s="147"/>
      <c r="E122" s="193"/>
      <c r="F122" s="195"/>
      <c r="G122" s="178"/>
      <c r="H122" s="10"/>
      <c r="I122" s="10"/>
      <c r="J122" s="10"/>
    </row>
    <row r="123" spans="4:10" ht="15.65" customHeight="1" thickBot="1">
      <c r="D123" s="147"/>
      <c r="E123" s="193"/>
      <c r="F123" s="195"/>
      <c r="G123" s="178"/>
      <c r="H123" s="10"/>
      <c r="I123" s="10"/>
      <c r="J123" s="10"/>
    </row>
    <row r="124" spans="4:10" ht="13" thickBot="1">
      <c r="D124" s="147"/>
      <c r="E124" s="193"/>
      <c r="F124" s="195"/>
      <c r="G124" s="178"/>
      <c r="H124" s="10"/>
      <c r="I124" s="10"/>
      <c r="J124" s="10"/>
    </row>
    <row r="125" spans="4:10" ht="13" thickBot="1">
      <c r="D125" s="147"/>
      <c r="E125" s="193"/>
      <c r="F125" s="195"/>
      <c r="G125" s="178"/>
      <c r="H125" s="10"/>
      <c r="I125" s="10"/>
      <c r="J125" s="10"/>
    </row>
    <row r="126" spans="4:10" ht="13" thickBot="1">
      <c r="D126" s="83"/>
      <c r="E126" s="193"/>
      <c r="F126" s="195"/>
      <c r="G126" s="178"/>
      <c r="H126" s="10"/>
      <c r="I126" s="10"/>
      <c r="J126" s="10"/>
    </row>
    <row r="127" spans="4:10" ht="13" thickBot="1">
      <c r="D127" s="148"/>
      <c r="E127" s="193"/>
      <c r="F127" s="195"/>
      <c r="G127" s="178"/>
      <c r="H127" s="10"/>
      <c r="I127" s="10"/>
      <c r="J127" s="10"/>
    </row>
    <row r="128" spans="4:10" ht="13" thickBot="1">
      <c r="D128" s="148"/>
      <c r="E128" s="193"/>
      <c r="F128" s="195"/>
      <c r="G128" s="178"/>
      <c r="H128" s="10"/>
      <c r="I128" s="10"/>
      <c r="J128" s="10"/>
    </row>
    <row r="129" spans="4:10" ht="13" thickBot="1">
      <c r="D129" s="148"/>
      <c r="E129" s="193"/>
      <c r="F129" s="195"/>
      <c r="G129" s="178"/>
      <c r="H129" s="10"/>
      <c r="I129" s="10"/>
      <c r="J129" s="10"/>
    </row>
    <row r="130" spans="4:10" ht="13" thickBot="1">
      <c r="D130" s="148"/>
      <c r="E130" s="193"/>
      <c r="F130" s="195"/>
      <c r="G130" s="178"/>
      <c r="H130" s="10"/>
      <c r="I130" s="10"/>
      <c r="J130" s="10"/>
    </row>
    <row r="131" spans="4:10" ht="13" thickBot="1">
      <c r="D131" s="148"/>
      <c r="E131" s="193"/>
      <c r="F131" s="195"/>
      <c r="G131" s="178"/>
      <c r="H131" s="10"/>
      <c r="I131" s="10"/>
      <c r="J131" s="10"/>
    </row>
    <row r="132" spans="4:10" ht="15" customHeight="1" thickBot="1">
      <c r="D132" s="148"/>
      <c r="E132" s="193"/>
      <c r="F132" s="195"/>
      <c r="G132" s="178"/>
      <c r="H132" s="10"/>
      <c r="I132" s="10"/>
      <c r="J132" s="10"/>
    </row>
    <row r="133" spans="4:10" ht="13" thickBot="1">
      <c r="D133" s="148"/>
      <c r="E133" s="193"/>
      <c r="F133" s="195"/>
      <c r="G133" s="178"/>
      <c r="H133" s="10"/>
      <c r="I133" s="10"/>
      <c r="J133" s="10"/>
    </row>
    <row r="134" spans="4:10" ht="13" thickBot="1">
      <c r="D134" s="148"/>
      <c r="E134" s="193"/>
      <c r="F134" s="195"/>
      <c r="G134" s="178"/>
      <c r="H134" s="10"/>
      <c r="I134" s="10"/>
      <c r="J134" s="10"/>
    </row>
    <row r="135" spans="4:10" ht="13.5" thickBot="1">
      <c r="D135" s="149"/>
      <c r="E135" s="193"/>
      <c r="F135" s="195"/>
      <c r="G135" s="178"/>
      <c r="H135" s="10"/>
      <c r="I135" s="10"/>
      <c r="J135" s="10"/>
    </row>
    <row r="136" spans="4:10" ht="13" thickBot="1">
      <c r="D136" s="150"/>
      <c r="E136" s="193"/>
      <c r="F136" s="195"/>
      <c r="G136" s="189"/>
      <c r="H136" s="10"/>
      <c r="I136" s="10"/>
      <c r="J136" s="10"/>
    </row>
    <row r="137" spans="4:10" ht="13" thickBot="1">
      <c r="D137" s="151"/>
      <c r="E137" s="193"/>
      <c r="F137" s="195"/>
      <c r="G137" s="189"/>
      <c r="H137" s="10"/>
      <c r="I137" s="10"/>
      <c r="J137" s="10"/>
    </row>
    <row r="138" spans="4:10" ht="13" thickBot="1">
      <c r="D138" s="151"/>
      <c r="E138" s="193"/>
      <c r="F138" s="195"/>
      <c r="G138" s="189"/>
      <c r="H138" s="10"/>
      <c r="I138" s="10"/>
      <c r="J138" s="10"/>
    </row>
    <row r="139" spans="4:10" ht="13" thickBot="1">
      <c r="D139" s="148"/>
      <c r="E139" s="193"/>
      <c r="F139" s="195"/>
      <c r="G139" s="189"/>
      <c r="H139" s="10"/>
      <c r="I139" s="10"/>
      <c r="J139" s="10"/>
    </row>
    <row r="140" spans="4:10" ht="13" thickBot="1">
      <c r="D140" s="83"/>
      <c r="E140" s="193"/>
      <c r="F140" s="195"/>
      <c r="G140" s="189"/>
      <c r="H140" s="10"/>
      <c r="I140" s="10"/>
      <c r="J140" s="10"/>
    </row>
    <row r="141" spans="4:10" ht="13" thickBot="1">
      <c r="D141" s="83"/>
      <c r="E141" s="193"/>
      <c r="F141" s="195"/>
      <c r="G141" s="190"/>
      <c r="H141" s="10"/>
      <c r="I141" s="10"/>
      <c r="J141" s="10"/>
    </row>
    <row r="142" spans="4:10" ht="13" thickBot="1">
      <c r="D142" s="83"/>
      <c r="E142" s="193"/>
      <c r="F142" s="195"/>
      <c r="G142" s="191"/>
      <c r="H142" s="10"/>
      <c r="I142" s="10"/>
      <c r="J142" s="10"/>
    </row>
    <row r="143" spans="4:10" ht="16.5" customHeight="1" thickBot="1">
      <c r="D143" s="83"/>
      <c r="E143" s="193"/>
      <c r="F143" s="195"/>
      <c r="G143" s="191"/>
      <c r="H143" s="10"/>
      <c r="I143" s="10"/>
      <c r="J143" s="10"/>
    </row>
    <row r="144" spans="4:10" ht="13" thickBot="1">
      <c r="D144" s="83"/>
      <c r="E144" s="193"/>
      <c r="F144" s="195"/>
      <c r="G144" s="191"/>
      <c r="H144" s="10"/>
      <c r="I144" s="10"/>
      <c r="J144" s="10"/>
    </row>
    <row r="145" spans="4:10" ht="13" thickBot="1">
      <c r="D145" s="83"/>
      <c r="E145" s="193"/>
      <c r="F145" s="195"/>
      <c r="G145" s="191"/>
      <c r="H145" s="10"/>
      <c r="I145" s="10"/>
      <c r="J145" s="10"/>
    </row>
    <row r="146" spans="4:10" ht="13" thickBot="1">
      <c r="D146" s="83"/>
      <c r="E146" s="193"/>
      <c r="F146" s="195"/>
      <c r="G146" s="191"/>
      <c r="H146" s="10"/>
      <c r="I146" s="10"/>
      <c r="J146" s="10"/>
    </row>
    <row r="147" spans="4:10" ht="13" thickBot="1">
      <c r="D147" s="83"/>
      <c r="E147" s="193"/>
      <c r="F147" s="195"/>
      <c r="G147" s="191"/>
      <c r="H147" s="10"/>
      <c r="I147" s="10"/>
      <c r="J147" s="10"/>
    </row>
    <row r="148" spans="4:10" ht="13" thickBot="1">
      <c r="D148" s="83"/>
      <c r="E148" s="193"/>
      <c r="F148" s="195"/>
      <c r="G148" s="190"/>
      <c r="H148" s="10"/>
      <c r="I148" s="10"/>
      <c r="J148" s="10"/>
    </row>
    <row r="149" spans="4:10" ht="13" thickBot="1">
      <c r="D149" s="83"/>
      <c r="E149" s="193"/>
      <c r="F149" s="195"/>
      <c r="G149" s="190"/>
      <c r="H149" s="10"/>
      <c r="I149" s="10"/>
      <c r="J149" s="10"/>
    </row>
    <row r="150" spans="4:10" ht="13" thickBot="1">
      <c r="D150" s="83"/>
      <c r="E150" s="193"/>
      <c r="F150" s="195"/>
      <c r="G150" s="190"/>
      <c r="H150" s="10"/>
      <c r="I150" s="10"/>
      <c r="J150" s="10"/>
    </row>
    <row r="151" spans="4:10" ht="15.5" customHeight="1" thickBot="1">
      <c r="D151" s="83"/>
      <c r="E151" s="193"/>
      <c r="F151" s="195"/>
      <c r="G151" s="190"/>
      <c r="H151" s="10"/>
      <c r="I151" s="10"/>
      <c r="J151" s="10"/>
    </row>
    <row r="152" spans="4:10" ht="13" thickBot="1">
      <c r="D152" s="83"/>
      <c r="E152" s="193"/>
      <c r="F152" s="195"/>
      <c r="G152" s="190"/>
      <c r="H152" s="10"/>
      <c r="I152" s="10"/>
      <c r="J152" s="10"/>
    </row>
    <row r="153" spans="4:10" ht="13" thickBot="1">
      <c r="D153" s="83"/>
      <c r="E153" s="193"/>
      <c r="F153" s="195"/>
      <c r="G153" s="190"/>
      <c r="H153" s="10"/>
      <c r="I153" s="10"/>
      <c r="J153" s="10"/>
    </row>
    <row r="154" spans="4:10" ht="13" thickBot="1">
      <c r="D154" s="83"/>
      <c r="E154" s="193"/>
      <c r="F154" s="195"/>
      <c r="G154" s="189"/>
      <c r="H154" s="10"/>
      <c r="I154" s="10"/>
      <c r="J154" s="10"/>
    </row>
    <row r="155" spans="4:10" ht="13" thickBot="1">
      <c r="D155" s="83"/>
      <c r="E155" s="193"/>
      <c r="F155" s="195"/>
      <c r="G155" s="189"/>
      <c r="H155" s="10"/>
      <c r="I155" s="10"/>
      <c r="J155" s="10"/>
    </row>
    <row r="156" spans="4:10" ht="13" thickBot="1">
      <c r="D156" s="83"/>
      <c r="E156" s="193"/>
      <c r="F156" s="195"/>
      <c r="G156" s="178"/>
      <c r="H156" s="10"/>
      <c r="I156" s="10"/>
      <c r="J156" s="10"/>
    </row>
    <row r="157" spans="4:10" ht="13.25" customHeight="1" thickBot="1">
      <c r="D157" s="83"/>
      <c r="E157" s="193"/>
      <c r="F157" s="195"/>
      <c r="G157" s="178"/>
      <c r="H157" s="10"/>
      <c r="I157" s="10"/>
      <c r="J157" s="10"/>
    </row>
    <row r="158" spans="4:10" ht="13" thickBot="1">
      <c r="D158" s="83"/>
      <c r="E158" s="193"/>
      <c r="F158" s="195"/>
      <c r="G158" s="178"/>
      <c r="H158" s="10"/>
      <c r="I158" s="10"/>
      <c r="J158" s="10"/>
    </row>
    <row r="159" spans="4:10" ht="13.25" customHeight="1" thickBot="1">
      <c r="D159" s="83"/>
      <c r="E159" s="193"/>
      <c r="F159" s="195"/>
      <c r="G159" s="178"/>
      <c r="H159" s="10"/>
      <c r="I159" s="10"/>
      <c r="J159" s="10"/>
    </row>
    <row r="160" spans="4:10" ht="13" thickBot="1">
      <c r="D160" s="83"/>
      <c r="E160" s="193"/>
      <c r="F160" s="195"/>
      <c r="G160" s="178"/>
      <c r="H160" s="10"/>
      <c r="I160" s="10"/>
      <c r="J160" s="10"/>
    </row>
    <row r="161" spans="4:10" ht="13" thickBot="1">
      <c r="D161" s="83"/>
      <c r="E161" s="193"/>
      <c r="F161" s="195"/>
      <c r="G161" s="178"/>
      <c r="H161" s="10"/>
      <c r="I161" s="10"/>
      <c r="J161" s="10"/>
    </row>
    <row r="162" spans="4:10" ht="13" thickBot="1">
      <c r="D162" s="83"/>
      <c r="E162" s="193"/>
      <c r="F162" s="195"/>
      <c r="G162" s="178"/>
      <c r="H162" s="10"/>
      <c r="I162" s="10"/>
      <c r="J162" s="10"/>
    </row>
    <row r="163" spans="4:10" ht="13" thickBot="1">
      <c r="D163" s="83"/>
      <c r="E163" s="193"/>
      <c r="F163" s="195"/>
      <c r="G163" s="178"/>
      <c r="H163" s="10"/>
      <c r="I163" s="10"/>
      <c r="J163" s="10"/>
    </row>
    <row r="164" spans="4:10" ht="13" thickBot="1">
      <c r="D164" s="83"/>
      <c r="E164" s="193"/>
      <c r="F164" s="195"/>
      <c r="G164" s="178"/>
      <c r="H164" s="10"/>
      <c r="I164" s="10"/>
      <c r="J164" s="10"/>
    </row>
    <row r="165" spans="4:10" ht="13.25" customHeight="1" thickBot="1">
      <c r="D165" s="83"/>
      <c r="E165" s="193"/>
      <c r="F165" s="195"/>
      <c r="G165" s="178"/>
      <c r="H165" s="10"/>
      <c r="I165" s="10"/>
      <c r="J165" s="10"/>
    </row>
    <row r="166" spans="4:10" ht="13.25" customHeight="1" thickBot="1">
      <c r="D166" s="83"/>
      <c r="E166" s="193"/>
      <c r="F166" s="195"/>
      <c r="G166" s="178"/>
      <c r="H166" s="10"/>
      <c r="I166" s="10"/>
      <c r="J166" s="10"/>
    </row>
    <row r="167" spans="4:10" ht="16" customHeight="1" thickBot="1">
      <c r="D167" s="83"/>
      <c r="E167" s="193"/>
      <c r="F167" s="195"/>
      <c r="G167" s="178"/>
      <c r="H167" s="10"/>
      <c r="I167" s="10"/>
      <c r="J167" s="10"/>
    </row>
    <row r="168" spans="4:10" ht="14" customHeight="1" thickBot="1">
      <c r="D168" s="83"/>
      <c r="E168" s="193"/>
      <c r="F168" s="195"/>
      <c r="G168" s="178"/>
      <c r="H168" s="10"/>
      <c r="I168" s="10"/>
      <c r="J168" s="10"/>
    </row>
    <row r="169" spans="4:10" ht="13" thickBot="1">
      <c r="D169" s="83"/>
      <c r="E169" s="193"/>
      <c r="F169" s="195"/>
      <c r="G169" s="178"/>
      <c r="H169" s="10"/>
      <c r="I169" s="10"/>
      <c r="J169" s="10"/>
    </row>
    <row r="170" spans="4:10" ht="13" thickBot="1">
      <c r="D170" s="83"/>
      <c r="E170" s="193"/>
      <c r="F170" s="195"/>
      <c r="G170" s="178"/>
      <c r="H170" s="10"/>
      <c r="I170" s="10"/>
      <c r="J170" s="10"/>
    </row>
    <row r="171" spans="4:10" ht="13" thickBot="1">
      <c r="D171" s="83"/>
      <c r="E171" s="193"/>
      <c r="F171" s="195"/>
      <c r="G171" s="178"/>
      <c r="H171" s="10"/>
      <c r="I171" s="10"/>
      <c r="J171" s="10"/>
    </row>
    <row r="172" spans="4:10" ht="13.25" customHeight="1" thickBot="1">
      <c r="D172" s="83"/>
      <c r="E172" s="193"/>
      <c r="F172" s="195"/>
      <c r="G172" s="178"/>
      <c r="H172" s="10"/>
      <c r="I172" s="10"/>
      <c r="J172" s="10"/>
    </row>
    <row r="173" spans="4:10" ht="13.25" customHeight="1" thickBot="1">
      <c r="D173" s="83"/>
      <c r="E173" s="193"/>
      <c r="F173" s="195"/>
      <c r="G173" s="178"/>
      <c r="H173" s="10"/>
      <c r="I173" s="10"/>
      <c r="J173" s="10"/>
    </row>
    <row r="174" spans="4:10" ht="13.25" customHeight="1" thickBot="1">
      <c r="D174" s="83"/>
      <c r="E174" s="193"/>
      <c r="F174" s="195"/>
      <c r="G174" s="178"/>
      <c r="H174" s="10"/>
      <c r="I174" s="10"/>
      <c r="J174" s="10"/>
    </row>
    <row r="175" spans="4:10" ht="18" customHeight="1" thickBot="1">
      <c r="D175" s="83"/>
      <c r="E175" s="193"/>
      <c r="F175" s="195"/>
      <c r="G175" s="178"/>
      <c r="H175" s="10"/>
      <c r="I175" s="10"/>
      <c r="J175" s="10"/>
    </row>
    <row r="176" spans="4:10" ht="13.25" customHeight="1" thickBot="1">
      <c r="D176" s="83"/>
      <c r="E176" s="193"/>
      <c r="F176" s="195"/>
      <c r="G176" s="178"/>
      <c r="H176" s="10"/>
      <c r="I176" s="10"/>
      <c r="J176" s="10"/>
    </row>
    <row r="177" spans="4:10" ht="13.25" customHeight="1" thickBot="1">
      <c r="D177" s="83"/>
      <c r="E177" s="193"/>
      <c r="F177" s="195"/>
      <c r="G177" s="178"/>
      <c r="H177" s="10"/>
      <c r="I177" s="10"/>
      <c r="J177" s="10"/>
    </row>
    <row r="178" spans="4:10" ht="13" thickBot="1">
      <c r="D178" s="83"/>
      <c r="E178" s="193"/>
      <c r="F178" s="195"/>
      <c r="G178" s="178"/>
      <c r="H178" s="10"/>
      <c r="I178" s="10"/>
      <c r="J178" s="10"/>
    </row>
    <row r="179" spans="4:10" ht="13.25" customHeight="1" thickBot="1">
      <c r="D179" s="83"/>
      <c r="E179" s="193"/>
      <c r="F179" s="195"/>
      <c r="G179" s="178"/>
      <c r="H179" s="10"/>
      <c r="I179" s="10"/>
      <c r="J179" s="10"/>
    </row>
    <row r="180" spans="4:10" ht="15" customHeight="1" thickBot="1">
      <c r="D180" s="83"/>
      <c r="E180" s="193"/>
      <c r="F180" s="195"/>
      <c r="G180" s="178"/>
      <c r="H180" s="10"/>
      <c r="I180" s="10"/>
      <c r="J180" s="10"/>
    </row>
    <row r="181" spans="4:10" ht="13" thickBot="1">
      <c r="D181" s="83"/>
      <c r="E181" s="193"/>
      <c r="F181" s="195"/>
      <c r="G181" s="178"/>
      <c r="H181" s="10"/>
      <c r="I181" s="10"/>
      <c r="J181" s="10"/>
    </row>
    <row r="182" spans="4:10" ht="13.25" customHeight="1" thickBot="1">
      <c r="D182" s="83"/>
      <c r="E182" s="193"/>
      <c r="F182" s="195"/>
      <c r="G182" s="178"/>
      <c r="H182" s="10"/>
      <c r="I182" s="10"/>
      <c r="J182" s="10"/>
    </row>
    <row r="183" spans="4:10" ht="13" thickBot="1">
      <c r="D183" s="83"/>
      <c r="E183" s="193"/>
      <c r="F183" s="195"/>
      <c r="G183" s="178"/>
      <c r="H183" s="10"/>
      <c r="I183" s="10"/>
      <c r="J183" s="10"/>
    </row>
    <row r="184" spans="4:10" ht="13" thickBot="1">
      <c r="D184" s="83"/>
      <c r="E184" s="193"/>
      <c r="F184" s="195"/>
      <c r="G184" s="178"/>
      <c r="H184" s="10"/>
      <c r="I184" s="10"/>
      <c r="J184" s="10"/>
    </row>
    <row r="185" spans="4:10" ht="13" thickBot="1">
      <c r="D185" s="83"/>
      <c r="E185" s="193"/>
      <c r="F185" s="195"/>
      <c r="G185" s="178"/>
      <c r="H185" s="10"/>
      <c r="I185" s="10"/>
      <c r="J185" s="10"/>
    </row>
    <row r="186" spans="4:10" ht="13" thickBot="1">
      <c r="D186" s="83"/>
      <c r="E186" s="193"/>
      <c r="F186" s="195"/>
      <c r="G186" s="178"/>
      <c r="H186" s="10"/>
      <c r="I186" s="10"/>
      <c r="J186" s="10"/>
    </row>
    <row r="187" spans="4:10" ht="13" thickBot="1">
      <c r="D187" s="83"/>
      <c r="E187" s="193"/>
      <c r="F187" s="195"/>
      <c r="G187" s="178"/>
      <c r="H187" s="10"/>
      <c r="I187" s="10"/>
      <c r="J187" s="10"/>
    </row>
    <row r="188" spans="4:10" ht="13" thickBot="1">
      <c r="D188" s="83"/>
      <c r="E188" s="193"/>
      <c r="F188" s="195"/>
      <c r="G188" s="178"/>
      <c r="H188" s="10"/>
      <c r="I188" s="10"/>
      <c r="J188" s="10"/>
    </row>
    <row r="189" spans="4:10" ht="13" thickBot="1">
      <c r="D189" s="83"/>
      <c r="E189" s="193"/>
      <c r="F189" s="195"/>
      <c r="G189" s="178"/>
      <c r="H189" s="10"/>
      <c r="I189" s="10"/>
      <c r="J189" s="10"/>
    </row>
    <row r="190" spans="4:10" ht="13" thickBot="1">
      <c r="D190" s="83"/>
      <c r="E190" s="193"/>
      <c r="F190" s="195"/>
      <c r="G190" s="178"/>
      <c r="H190" s="10"/>
      <c r="I190" s="10"/>
      <c r="J190" s="10"/>
    </row>
    <row r="191" spans="4:10" ht="13" thickBot="1">
      <c r="D191" s="83"/>
      <c r="E191" s="193"/>
      <c r="F191" s="195"/>
      <c r="G191" s="178"/>
      <c r="H191" s="10"/>
      <c r="I191" s="10"/>
      <c r="J191" s="10"/>
    </row>
    <row r="192" spans="4:10" ht="13" thickBot="1">
      <c r="D192" s="83"/>
      <c r="E192" s="193"/>
      <c r="F192" s="195"/>
      <c r="G192" s="178"/>
      <c r="I192" s="10"/>
    </row>
    <row r="193" spans="4:7" ht="13" thickBot="1">
      <c r="D193" s="42"/>
      <c r="E193" s="193"/>
      <c r="F193" s="195"/>
      <c r="G193" s="178"/>
    </row>
    <row r="194" spans="4:7" ht="13" thickBot="1">
      <c r="D194" s="42"/>
      <c r="E194" s="193"/>
      <c r="F194" s="195"/>
      <c r="G194" s="178"/>
    </row>
    <row r="195" spans="4:7" ht="13" thickBot="1">
      <c r="D195" s="42"/>
      <c r="E195" s="193"/>
      <c r="F195" s="195"/>
    </row>
    <row r="196" spans="4:7" ht="13" thickBot="1">
      <c r="D196" s="42"/>
      <c r="E196" s="193"/>
      <c r="F196" s="195"/>
    </row>
    <row r="197" spans="4:7" ht="13" thickBot="1">
      <c r="D197" s="42"/>
      <c r="E197" s="193"/>
      <c r="F197" s="195"/>
    </row>
    <row r="198" spans="4:7" ht="13" thickBot="1">
      <c r="D198" s="42"/>
      <c r="E198" s="193"/>
      <c r="F198" s="195"/>
    </row>
    <row r="199" spans="4:7" ht="13" thickBot="1">
      <c r="D199" s="42"/>
      <c r="E199" s="193"/>
      <c r="F199" s="195"/>
    </row>
    <row r="200" spans="4:7" ht="13" thickBot="1">
      <c r="D200" s="42"/>
      <c r="E200" s="193"/>
      <c r="F200" s="195"/>
    </row>
    <row r="201" spans="4:7" ht="13" thickBot="1">
      <c r="D201" s="42"/>
      <c r="E201" s="193"/>
      <c r="F201" s="195"/>
    </row>
    <row r="202" spans="4:7" ht="13" thickBot="1">
      <c r="D202" s="42"/>
      <c r="E202" s="193"/>
      <c r="F202" s="195"/>
    </row>
    <row r="203" spans="4:7" ht="13" thickBot="1">
      <c r="D203" s="42"/>
      <c r="E203" s="193"/>
      <c r="F203" s="195"/>
    </row>
    <row r="204" spans="4:7" ht="13" thickBot="1">
      <c r="D204" s="42"/>
      <c r="E204" s="193"/>
      <c r="F204" s="195"/>
    </row>
    <row r="205" spans="4:7" ht="13" thickBot="1">
      <c r="D205" s="42"/>
      <c r="E205" s="193"/>
      <c r="F205" s="195"/>
    </row>
    <row r="206" spans="4:7" ht="13" thickBot="1">
      <c r="D206" s="42"/>
      <c r="E206" s="193"/>
      <c r="F206" s="195"/>
    </row>
    <row r="207" spans="4:7" ht="13" thickBot="1">
      <c r="D207" s="42"/>
      <c r="E207" s="193"/>
      <c r="F207" s="195"/>
    </row>
    <row r="208" spans="4:7" ht="13" thickBot="1">
      <c r="D208" s="42"/>
      <c r="E208" s="193"/>
      <c r="F208" s="195"/>
    </row>
    <row r="209" spans="4:6" ht="13" thickBot="1">
      <c r="D209" s="42"/>
      <c r="E209" s="193"/>
      <c r="F209" s="195"/>
    </row>
    <row r="210" spans="4:6" ht="13" thickBot="1">
      <c r="D210" s="42"/>
      <c r="E210" s="193"/>
      <c r="F210" s="195"/>
    </row>
    <row r="211" spans="4:6" ht="13" thickBot="1">
      <c r="D211" s="42"/>
      <c r="E211" s="193"/>
      <c r="F211" s="195"/>
    </row>
    <row r="212" spans="4:6" ht="13" thickBot="1">
      <c r="D212" s="42"/>
      <c r="E212" s="193"/>
      <c r="F212" s="195"/>
    </row>
    <row r="213" spans="4:6" ht="13" thickBot="1">
      <c r="D213" s="42"/>
      <c r="E213" s="193"/>
      <c r="F213" s="195"/>
    </row>
    <row r="214" spans="4:6" ht="13" thickBot="1">
      <c r="D214" s="42"/>
      <c r="E214" s="193"/>
      <c r="F214" s="195"/>
    </row>
    <row r="215" spans="4:6" ht="13" thickBot="1">
      <c r="D215" s="42"/>
      <c r="E215" s="193"/>
      <c r="F215" s="195"/>
    </row>
    <row r="216" spans="4:6" ht="13" thickBot="1">
      <c r="D216" s="42"/>
      <c r="E216" s="193"/>
      <c r="F216" s="195"/>
    </row>
    <row r="217" spans="4:6" ht="13" thickBot="1">
      <c r="D217" s="42"/>
      <c r="E217" s="193"/>
      <c r="F217" s="195"/>
    </row>
    <row r="218" spans="4:6" ht="13" thickBot="1">
      <c r="D218" s="42"/>
      <c r="E218" s="193"/>
      <c r="F218" s="195"/>
    </row>
    <row r="219" spans="4:6" ht="13" thickBot="1">
      <c r="D219" s="42"/>
      <c r="E219" s="193"/>
      <c r="F219" s="195"/>
    </row>
    <row r="220" spans="4:6" ht="13" thickBot="1">
      <c r="D220" s="42"/>
      <c r="E220" s="193"/>
      <c r="F220" s="195"/>
    </row>
    <row r="221" spans="4:6" ht="13" thickBot="1">
      <c r="D221" s="42"/>
      <c r="E221" s="193"/>
      <c r="F221" s="195"/>
    </row>
    <row r="222" spans="4:6" ht="13" thickBot="1">
      <c r="D222" s="42"/>
      <c r="E222" s="193"/>
      <c r="F222" s="195"/>
    </row>
    <row r="223" spans="4:6" ht="13" thickBot="1">
      <c r="D223" s="42"/>
      <c r="E223" s="193"/>
      <c r="F223" s="195"/>
    </row>
    <row r="224" spans="4:6" ht="13" thickBot="1">
      <c r="D224" s="42"/>
      <c r="E224" s="193"/>
      <c r="F224" s="195"/>
    </row>
    <row r="225" spans="4:6" ht="13" thickBot="1">
      <c r="D225" s="42"/>
      <c r="E225" s="193"/>
      <c r="F225" s="195"/>
    </row>
    <row r="226" spans="4:6" ht="13" thickBot="1">
      <c r="D226" s="42"/>
      <c r="E226" s="193"/>
      <c r="F226" s="195"/>
    </row>
    <row r="227" spans="4:6" ht="13" thickBot="1">
      <c r="D227" s="42"/>
      <c r="E227" s="193"/>
      <c r="F227" s="195"/>
    </row>
    <row r="228" spans="4:6" ht="13" thickBot="1">
      <c r="D228" s="42"/>
      <c r="E228" s="193"/>
      <c r="F228" s="195"/>
    </row>
    <row r="229" spans="4:6" ht="13" thickBot="1">
      <c r="D229" s="42"/>
      <c r="E229" s="193"/>
      <c r="F229" s="195"/>
    </row>
    <row r="230" spans="4:6" ht="13" thickBot="1">
      <c r="D230" s="42"/>
      <c r="E230" s="193"/>
      <c r="F230" s="195"/>
    </row>
    <row r="231" spans="4:6" ht="13" thickBot="1">
      <c r="D231" s="42"/>
      <c r="E231" s="193"/>
      <c r="F231" s="195"/>
    </row>
    <row r="232" spans="4:6" ht="13" thickBot="1">
      <c r="D232" s="42"/>
      <c r="E232" s="193"/>
      <c r="F232" s="195"/>
    </row>
    <row r="233" spans="4:6" ht="13" thickBot="1">
      <c r="D233" s="42"/>
      <c r="E233" s="193"/>
      <c r="F233" s="195"/>
    </row>
    <row r="234" spans="4:6" ht="13" thickBot="1">
      <c r="D234" s="42"/>
      <c r="E234" s="193"/>
      <c r="F234" s="195"/>
    </row>
    <row r="235" spans="4:6" ht="13" thickBot="1">
      <c r="D235" s="42"/>
      <c r="E235" s="193"/>
      <c r="F235" s="195"/>
    </row>
    <row r="236" spans="4:6" ht="13" thickBot="1">
      <c r="D236" s="42"/>
      <c r="E236" s="193"/>
      <c r="F236" s="195"/>
    </row>
    <row r="237" spans="4:6" ht="13" thickBot="1">
      <c r="D237" s="42"/>
      <c r="E237" s="193"/>
      <c r="F237" s="195"/>
    </row>
    <row r="238" spans="4:6" ht="13" thickBot="1">
      <c r="D238" s="42"/>
      <c r="E238" s="193"/>
      <c r="F238" s="195"/>
    </row>
    <row r="239" spans="4:6" ht="13" thickBot="1">
      <c r="D239" s="42"/>
      <c r="E239" s="193"/>
      <c r="F239" s="195"/>
    </row>
    <row r="240" spans="4:6" ht="13" thickBot="1">
      <c r="D240" s="42"/>
      <c r="E240" s="193"/>
      <c r="F240" s="195"/>
    </row>
    <row r="241" spans="4:6" ht="13" thickBot="1">
      <c r="D241" s="42"/>
      <c r="E241" s="193"/>
      <c r="F241" s="195"/>
    </row>
    <row r="242" spans="4:6" ht="13" thickBot="1">
      <c r="D242" s="42"/>
      <c r="E242" s="193"/>
      <c r="F242" s="195"/>
    </row>
    <row r="243" spans="4:6" ht="13" thickBot="1">
      <c r="D243" s="42"/>
      <c r="E243" s="193"/>
      <c r="F243" s="195"/>
    </row>
    <row r="244" spans="4:6" ht="13" thickBot="1">
      <c r="D244" s="42"/>
      <c r="E244" s="193"/>
      <c r="F244" s="195"/>
    </row>
    <row r="245" spans="4:6" ht="13" thickBot="1">
      <c r="D245" s="42"/>
      <c r="E245" s="193"/>
      <c r="F245" s="195"/>
    </row>
    <row r="246" spans="4:6" ht="13" thickBot="1">
      <c r="D246" s="42"/>
      <c r="E246" s="193"/>
      <c r="F246" s="195"/>
    </row>
    <row r="247" spans="4:6" ht="13" thickBot="1">
      <c r="D247" s="42"/>
      <c r="E247" s="193"/>
      <c r="F247" s="195"/>
    </row>
    <row r="248" spans="4:6" ht="13" thickBot="1">
      <c r="D248" s="42"/>
      <c r="E248" s="193"/>
      <c r="F248" s="195"/>
    </row>
    <row r="249" spans="4:6" ht="13" thickBot="1">
      <c r="D249" s="42"/>
      <c r="E249" s="193"/>
      <c r="F249" s="195"/>
    </row>
    <row r="250" spans="4:6" ht="13" thickBot="1">
      <c r="D250" s="42"/>
      <c r="E250" s="193"/>
      <c r="F250" s="195"/>
    </row>
    <row r="251" spans="4:6" ht="13" thickBot="1">
      <c r="D251" s="42"/>
      <c r="E251" s="193"/>
      <c r="F251" s="195"/>
    </row>
    <row r="252" spans="4:6" ht="13" thickBot="1">
      <c r="D252" s="42"/>
      <c r="E252" s="193"/>
      <c r="F252" s="195"/>
    </row>
    <row r="253" spans="4:6" ht="13" thickBot="1">
      <c r="D253" s="42"/>
      <c r="E253" s="193"/>
      <c r="F253" s="195"/>
    </row>
    <row r="254" spans="4:6" ht="13" thickBot="1">
      <c r="D254" s="42"/>
      <c r="E254" s="193"/>
      <c r="F254" s="195"/>
    </row>
    <row r="255" spans="4:6" ht="13" thickBot="1">
      <c r="D255" s="42"/>
      <c r="E255" s="193"/>
      <c r="F255" s="195"/>
    </row>
    <row r="256" spans="4:6" ht="13" thickBot="1">
      <c r="D256" s="42"/>
      <c r="E256" s="193"/>
      <c r="F256" s="195"/>
    </row>
    <row r="257" spans="4:6" ht="13" thickBot="1">
      <c r="D257" s="42"/>
      <c r="E257" s="193"/>
      <c r="F257" s="195"/>
    </row>
    <row r="258" spans="4:6" ht="13" thickBot="1">
      <c r="D258" s="42"/>
      <c r="E258" s="193"/>
      <c r="F258" s="195"/>
    </row>
    <row r="259" spans="4:6" ht="13" thickBot="1">
      <c r="D259" s="42"/>
      <c r="E259" s="193"/>
      <c r="F259" s="195"/>
    </row>
    <row r="260" spans="4:6" ht="13" thickBot="1">
      <c r="D260" s="42"/>
      <c r="E260" s="193"/>
      <c r="F260" s="195"/>
    </row>
    <row r="261" spans="4:6" ht="13" thickBot="1">
      <c r="D261" s="42"/>
      <c r="E261" s="193"/>
      <c r="F261" s="195"/>
    </row>
    <row r="262" spans="4:6" ht="13" thickBot="1">
      <c r="D262" s="42"/>
      <c r="E262" s="193"/>
      <c r="F262" s="195"/>
    </row>
    <row r="263" spans="4:6" ht="13" thickBot="1">
      <c r="D263" s="42"/>
      <c r="E263" s="193"/>
      <c r="F263" s="195"/>
    </row>
    <row r="264" spans="4:6" ht="13" thickBot="1">
      <c r="D264" s="42"/>
      <c r="E264" s="193"/>
      <c r="F264" s="195"/>
    </row>
    <row r="265" spans="4:6" ht="13" thickBot="1">
      <c r="D265" s="42"/>
      <c r="E265" s="193"/>
      <c r="F265" s="195"/>
    </row>
    <row r="266" spans="4:6" ht="13" thickBot="1">
      <c r="D266" s="42"/>
      <c r="E266" s="193"/>
      <c r="F266" s="195"/>
    </row>
    <row r="267" spans="4:6" ht="13" thickBot="1">
      <c r="D267" s="42"/>
      <c r="E267" s="193"/>
      <c r="F267" s="195"/>
    </row>
    <row r="268" spans="4:6" ht="13" thickBot="1">
      <c r="D268" s="42"/>
      <c r="E268" s="193"/>
      <c r="F268" s="195"/>
    </row>
    <row r="269" spans="4:6" ht="13" thickBot="1">
      <c r="D269" s="42"/>
      <c r="E269" s="193"/>
      <c r="F269" s="195"/>
    </row>
    <row r="270" spans="4:6" ht="13" thickBot="1">
      <c r="D270" s="42"/>
      <c r="E270" s="193"/>
      <c r="F270" s="195"/>
    </row>
    <row r="271" spans="4:6" ht="13" thickBot="1">
      <c r="D271" s="42"/>
      <c r="E271" s="193"/>
      <c r="F271" s="195"/>
    </row>
    <row r="272" spans="4:6" ht="13" thickBot="1">
      <c r="D272" s="42"/>
      <c r="E272" s="193"/>
      <c r="F272" s="195"/>
    </row>
    <row r="273" spans="4:6" ht="13" thickBot="1">
      <c r="D273" s="42"/>
      <c r="E273" s="193"/>
      <c r="F273" s="195"/>
    </row>
    <row r="274" spans="4:6" ht="13" thickBot="1">
      <c r="D274" s="42"/>
      <c r="E274" s="193"/>
      <c r="F274" s="195"/>
    </row>
    <row r="275" spans="4:6" ht="13" thickBot="1">
      <c r="D275" s="42"/>
      <c r="E275" s="193"/>
      <c r="F275" s="195"/>
    </row>
    <row r="276" spans="4:6" ht="13" thickBot="1">
      <c r="D276" s="42"/>
      <c r="E276" s="193"/>
      <c r="F276" s="195"/>
    </row>
    <row r="277" spans="4:6" ht="13" thickBot="1">
      <c r="D277" s="42"/>
      <c r="E277" s="193"/>
      <c r="F277" s="195"/>
    </row>
    <row r="278" spans="4:6" ht="13" thickBot="1">
      <c r="D278" s="42"/>
      <c r="E278" s="193"/>
      <c r="F278" s="195"/>
    </row>
    <row r="279" spans="4:6" ht="13" thickBot="1">
      <c r="D279" s="42"/>
      <c r="E279" s="193"/>
      <c r="F279" s="195"/>
    </row>
    <row r="280" spans="4:6" ht="13" thickBot="1">
      <c r="D280" s="42"/>
      <c r="E280" s="193"/>
      <c r="F280" s="195"/>
    </row>
    <row r="281" spans="4:6" ht="13" thickBot="1">
      <c r="D281" s="42"/>
      <c r="E281" s="193"/>
      <c r="F281" s="195"/>
    </row>
    <row r="282" spans="4:6" ht="13" thickBot="1">
      <c r="D282" s="42"/>
      <c r="E282" s="193"/>
      <c r="F282" s="195"/>
    </row>
    <row r="283" spans="4:6" ht="13" thickBot="1">
      <c r="D283" s="42"/>
      <c r="E283" s="193"/>
      <c r="F283" s="195"/>
    </row>
    <row r="284" spans="4:6" ht="13" thickBot="1">
      <c r="D284" s="42"/>
      <c r="E284" s="193"/>
      <c r="F284" s="195"/>
    </row>
    <row r="285" spans="4:6" ht="13" thickBot="1">
      <c r="D285" s="42"/>
      <c r="E285" s="193"/>
      <c r="F285" s="195"/>
    </row>
    <row r="286" spans="4:6" ht="13" thickBot="1">
      <c r="D286" s="42"/>
      <c r="E286" s="193"/>
      <c r="F286" s="195"/>
    </row>
    <row r="287" spans="4:6" ht="13" thickBot="1">
      <c r="D287" s="42"/>
      <c r="E287" s="193"/>
      <c r="F287" s="195"/>
    </row>
    <row r="288" spans="4:6" ht="13" thickBot="1">
      <c r="D288" s="42"/>
      <c r="E288" s="193"/>
      <c r="F288" s="195"/>
    </row>
    <row r="289" spans="4:6" ht="13" thickBot="1">
      <c r="D289" s="42"/>
      <c r="E289" s="193"/>
      <c r="F289" s="195"/>
    </row>
    <row r="290" spans="4:6" ht="13" thickBot="1">
      <c r="D290" s="42"/>
      <c r="E290" s="193"/>
      <c r="F290" s="195"/>
    </row>
    <row r="291" spans="4:6" ht="13" thickBot="1">
      <c r="D291" s="42"/>
      <c r="E291" s="193"/>
      <c r="F291" s="195"/>
    </row>
    <row r="292" spans="4:6" ht="13" thickBot="1">
      <c r="D292" s="42"/>
      <c r="E292" s="193"/>
      <c r="F292" s="195"/>
    </row>
    <row r="293" spans="4:6" ht="13" thickBot="1">
      <c r="D293" s="42"/>
      <c r="E293" s="193"/>
      <c r="F293" s="195"/>
    </row>
    <row r="294" spans="4:6" ht="13" thickBot="1">
      <c r="D294" s="42"/>
      <c r="E294" s="193"/>
      <c r="F294" s="195"/>
    </row>
    <row r="295" spans="4:6" ht="13" thickBot="1">
      <c r="D295" s="42"/>
      <c r="E295" s="193"/>
      <c r="F295" s="195"/>
    </row>
    <row r="296" spans="4:6" ht="13" thickBot="1">
      <c r="D296" s="42"/>
      <c r="E296" s="193"/>
      <c r="F296" s="195"/>
    </row>
    <row r="297" spans="4:6" ht="13" thickBot="1">
      <c r="D297" s="42"/>
      <c r="E297" s="193"/>
      <c r="F297" s="195"/>
    </row>
    <row r="298" spans="4:6" ht="13" thickBot="1">
      <c r="D298" s="42"/>
      <c r="E298" s="193"/>
      <c r="F298" s="195"/>
    </row>
    <row r="299" spans="4:6" ht="13" thickBot="1">
      <c r="D299" s="42"/>
      <c r="E299" s="193"/>
      <c r="F299" s="195"/>
    </row>
    <row r="300" spans="4:6" ht="13" thickBot="1">
      <c r="D300" s="42"/>
      <c r="E300" s="193"/>
      <c r="F300" s="195"/>
    </row>
    <row r="301" spans="4:6" ht="13" thickBot="1">
      <c r="D301" s="42"/>
      <c r="E301" s="193"/>
      <c r="F301" s="195"/>
    </row>
    <row r="302" spans="4:6" ht="13" thickBot="1">
      <c r="D302" s="42"/>
      <c r="E302" s="193"/>
      <c r="F302" s="195"/>
    </row>
    <row r="303" spans="4:6" ht="13" thickBot="1">
      <c r="D303" s="42"/>
      <c r="E303" s="193"/>
      <c r="F303" s="195"/>
    </row>
    <row r="304" spans="4:6" ht="13" thickBot="1">
      <c r="D304" s="42"/>
      <c r="E304" s="193"/>
      <c r="F304" s="195"/>
    </row>
    <row r="305" spans="4:6" ht="13" thickBot="1">
      <c r="D305" s="42"/>
      <c r="E305" s="193"/>
      <c r="F305" s="195"/>
    </row>
    <row r="306" spans="4:6" ht="13" thickBot="1">
      <c r="D306" s="42"/>
      <c r="E306" s="193"/>
      <c r="F306" s="195"/>
    </row>
    <row r="307" spans="4:6" ht="13" thickBot="1">
      <c r="D307" s="42"/>
      <c r="E307" s="193"/>
      <c r="F307" s="195"/>
    </row>
    <row r="308" spans="4:6" ht="13" thickBot="1">
      <c r="D308" s="42"/>
      <c r="E308" s="193"/>
      <c r="F308" s="195"/>
    </row>
    <row r="309" spans="4:6" ht="13" thickBot="1">
      <c r="D309" s="42"/>
      <c r="E309" s="193"/>
      <c r="F309" s="195"/>
    </row>
    <row r="310" spans="4:6" ht="13" thickBot="1">
      <c r="D310" s="42"/>
      <c r="E310" s="193"/>
      <c r="F310" s="195"/>
    </row>
    <row r="311" spans="4:6" ht="13" thickBot="1">
      <c r="D311" s="42"/>
      <c r="E311" s="193"/>
      <c r="F311" s="195"/>
    </row>
    <row r="312" spans="4:6" ht="13" thickBot="1">
      <c r="D312" s="42"/>
      <c r="E312" s="193"/>
      <c r="F312" s="195"/>
    </row>
    <row r="313" spans="4:6" ht="13" thickBot="1">
      <c r="D313" s="42"/>
      <c r="E313" s="193"/>
      <c r="F313" s="195"/>
    </row>
    <row r="314" spans="4:6" ht="13" thickBot="1">
      <c r="D314" s="42"/>
      <c r="E314" s="193"/>
      <c r="F314" s="195"/>
    </row>
    <row r="315" spans="4:6" ht="13" thickBot="1">
      <c r="D315" s="42"/>
      <c r="E315" s="193"/>
      <c r="F315" s="195"/>
    </row>
    <row r="316" spans="4:6" ht="13" thickBot="1">
      <c r="D316" s="42"/>
      <c r="E316" s="193"/>
      <c r="F316" s="195"/>
    </row>
    <row r="317" spans="4:6" ht="13" thickBot="1">
      <c r="D317" s="42"/>
      <c r="E317" s="193"/>
      <c r="F317" s="195"/>
    </row>
    <row r="318" spans="4:6" ht="13" thickBot="1">
      <c r="D318" s="42"/>
      <c r="E318" s="193"/>
      <c r="F318" s="195"/>
    </row>
    <row r="319" spans="4:6" ht="13" thickBot="1">
      <c r="D319" s="42"/>
      <c r="E319" s="193"/>
      <c r="F319" s="195"/>
    </row>
    <row r="320" spans="4:6" ht="13" thickBot="1">
      <c r="D320" s="42"/>
      <c r="E320" s="193"/>
      <c r="F320" s="195"/>
    </row>
    <row r="321" spans="4:6" ht="13" thickBot="1">
      <c r="D321" s="42"/>
      <c r="E321" s="193"/>
      <c r="F321" s="195"/>
    </row>
    <row r="322" spans="4:6" ht="13" thickBot="1">
      <c r="D322" s="42"/>
      <c r="E322" s="193"/>
      <c r="F322" s="195"/>
    </row>
    <row r="323" spans="4:6" ht="13" thickBot="1">
      <c r="D323" s="42"/>
      <c r="E323" s="193"/>
      <c r="F323" s="195"/>
    </row>
    <row r="324" spans="4:6" ht="13" thickBot="1">
      <c r="D324" s="42"/>
      <c r="E324" s="193"/>
      <c r="F324" s="195"/>
    </row>
    <row r="325" spans="4:6" ht="13" thickBot="1">
      <c r="D325" s="42"/>
      <c r="E325" s="193"/>
      <c r="F325" s="195"/>
    </row>
    <row r="326" spans="4:6" ht="13" thickBot="1">
      <c r="D326" s="42"/>
      <c r="E326" s="193"/>
      <c r="F326" s="195"/>
    </row>
    <row r="327" spans="4:6" ht="13" thickBot="1">
      <c r="D327" s="42"/>
      <c r="E327" s="193"/>
      <c r="F327" s="195"/>
    </row>
    <row r="328" spans="4:6" ht="13" thickBot="1">
      <c r="D328" s="42"/>
      <c r="E328" s="193"/>
      <c r="F328" s="195"/>
    </row>
    <row r="329" spans="4:6" ht="13" thickBot="1">
      <c r="D329" s="42"/>
      <c r="E329" s="193"/>
      <c r="F329" s="195"/>
    </row>
    <row r="330" spans="4:6" ht="13" thickBot="1">
      <c r="D330" s="42"/>
      <c r="E330" s="193"/>
      <c r="F330" s="195"/>
    </row>
    <row r="331" spans="4:6" ht="13" thickBot="1">
      <c r="D331" s="42"/>
      <c r="E331" s="193"/>
      <c r="F331" s="195"/>
    </row>
    <row r="332" spans="4:6" ht="13" thickBot="1">
      <c r="D332" s="42"/>
      <c r="E332" s="193"/>
      <c r="F332" s="195"/>
    </row>
    <row r="333" spans="4:6" ht="13" thickBot="1">
      <c r="D333" s="42"/>
      <c r="E333" s="193"/>
      <c r="F333" s="195"/>
    </row>
    <row r="334" spans="4:6" ht="13" thickBot="1">
      <c r="D334" s="42"/>
      <c r="E334" s="193"/>
      <c r="F334" s="195"/>
    </row>
    <row r="335" spans="4:6" ht="13" thickBot="1">
      <c r="D335" s="42"/>
      <c r="E335" s="193"/>
      <c r="F335" s="195"/>
    </row>
    <row r="336" spans="4:6" ht="13" thickBot="1">
      <c r="D336" s="42"/>
      <c r="E336" s="193"/>
      <c r="F336" s="195"/>
    </row>
    <row r="337" spans="4:6" ht="13" thickBot="1">
      <c r="D337" s="42"/>
      <c r="E337" s="193"/>
      <c r="F337" s="195"/>
    </row>
    <row r="338" spans="4:6" ht="13" thickBot="1">
      <c r="D338" s="42"/>
      <c r="E338" s="193"/>
      <c r="F338" s="195"/>
    </row>
    <row r="339" spans="4:6" ht="13" thickBot="1">
      <c r="D339" s="42"/>
      <c r="E339" s="193"/>
      <c r="F339" s="195"/>
    </row>
    <row r="340" spans="4:6" ht="13" thickBot="1">
      <c r="D340" s="42"/>
      <c r="E340" s="193"/>
      <c r="F340" s="195"/>
    </row>
    <row r="341" spans="4:6" ht="13" thickBot="1">
      <c r="D341" s="42"/>
      <c r="E341" s="193"/>
      <c r="F341" s="195"/>
    </row>
    <row r="342" spans="4:6" ht="13" thickBot="1">
      <c r="D342" s="42"/>
      <c r="E342" s="193"/>
      <c r="F342" s="195"/>
    </row>
    <row r="343" spans="4:6" ht="13" thickBot="1">
      <c r="D343" s="42"/>
      <c r="E343" s="193"/>
      <c r="F343" s="195"/>
    </row>
    <row r="344" spans="4:6" ht="13" thickBot="1">
      <c r="D344" s="42"/>
      <c r="E344" s="193"/>
      <c r="F344" s="195"/>
    </row>
    <row r="345" spans="4:6" ht="13" thickBot="1">
      <c r="D345" s="42"/>
      <c r="E345" s="193"/>
      <c r="F345" s="195"/>
    </row>
    <row r="346" spans="4:6" ht="13" thickBot="1">
      <c r="D346" s="42"/>
      <c r="E346" s="193"/>
      <c r="F346" s="195"/>
    </row>
    <row r="347" spans="4:6" ht="13" thickBot="1">
      <c r="D347" s="42"/>
      <c r="E347" s="193"/>
      <c r="F347" s="195"/>
    </row>
    <row r="348" spans="4:6" ht="13" thickBot="1">
      <c r="D348" s="42"/>
      <c r="E348" s="193"/>
      <c r="F348" s="195"/>
    </row>
    <row r="349" spans="4:6" ht="13" thickBot="1">
      <c r="D349" s="42"/>
      <c r="E349" s="193"/>
      <c r="F349" s="195"/>
    </row>
    <row r="350" spans="4:6" ht="13" thickBot="1">
      <c r="D350" s="42"/>
      <c r="E350" s="193"/>
      <c r="F350" s="195"/>
    </row>
    <row r="351" spans="4:6" ht="13" thickBot="1">
      <c r="D351" s="42"/>
      <c r="E351" s="193"/>
      <c r="F351" s="195"/>
    </row>
    <row r="352" spans="4:6" ht="13" thickBot="1">
      <c r="D352" s="42"/>
      <c r="E352" s="193"/>
      <c r="F352" s="195"/>
    </row>
    <row r="353" spans="4:6" ht="13" thickBot="1">
      <c r="D353" s="42"/>
      <c r="E353" s="193"/>
      <c r="F353" s="195"/>
    </row>
    <row r="354" spans="4:6" ht="13" thickBot="1">
      <c r="D354" s="42"/>
      <c r="E354" s="193"/>
      <c r="F354" s="195"/>
    </row>
    <row r="355" spans="4:6" ht="13" thickBot="1">
      <c r="D355" s="42"/>
      <c r="E355" s="193"/>
      <c r="F355" s="195"/>
    </row>
    <row r="356" spans="4:6" ht="13" thickBot="1">
      <c r="D356" s="42"/>
      <c r="E356" s="193"/>
      <c r="F356" s="195"/>
    </row>
    <row r="357" spans="4:6" ht="13" thickBot="1">
      <c r="D357" s="42"/>
      <c r="E357" s="193"/>
      <c r="F357" s="195"/>
    </row>
    <row r="358" spans="4:6" ht="13" thickBot="1">
      <c r="D358" s="42"/>
      <c r="E358" s="193"/>
      <c r="F358" s="195"/>
    </row>
    <row r="359" spans="4:6" ht="13" thickBot="1">
      <c r="D359" s="42"/>
      <c r="E359" s="193"/>
      <c r="F359" s="195"/>
    </row>
    <row r="360" spans="4:6" ht="13" thickBot="1">
      <c r="D360" s="42"/>
      <c r="E360" s="193"/>
      <c r="F360" s="195"/>
    </row>
    <row r="361" spans="4:6" ht="13" thickBot="1">
      <c r="D361" s="42"/>
      <c r="E361" s="193"/>
      <c r="F361" s="195"/>
    </row>
    <row r="362" spans="4:6" ht="13" thickBot="1">
      <c r="D362" s="42"/>
      <c r="E362" s="193"/>
      <c r="F362" s="195"/>
    </row>
    <row r="363" spans="4:6" ht="13" thickBot="1">
      <c r="D363" s="42"/>
      <c r="E363" s="193"/>
      <c r="F363" s="195"/>
    </row>
    <row r="364" spans="4:6" ht="13" thickBot="1">
      <c r="D364" s="42"/>
      <c r="E364" s="193"/>
      <c r="F364" s="195"/>
    </row>
    <row r="365" spans="4:6" ht="13" thickBot="1">
      <c r="D365" s="42"/>
      <c r="E365" s="193"/>
      <c r="F365" s="195"/>
    </row>
    <row r="366" spans="4:6" ht="13" thickBot="1">
      <c r="D366" s="42"/>
      <c r="E366" s="193"/>
      <c r="F366" s="195"/>
    </row>
    <row r="367" spans="4:6" ht="13" thickBot="1">
      <c r="D367" s="42"/>
      <c r="E367" s="193"/>
      <c r="F367" s="195"/>
    </row>
    <row r="368" spans="4:6" ht="13" thickBot="1">
      <c r="D368" s="42"/>
      <c r="E368" s="193"/>
      <c r="F368" s="195"/>
    </row>
    <row r="369" spans="4:6" ht="13" thickBot="1">
      <c r="D369" s="42"/>
      <c r="E369" s="193"/>
      <c r="F369" s="195"/>
    </row>
    <row r="370" spans="4:6" ht="13" thickBot="1">
      <c r="D370" s="42"/>
      <c r="E370" s="193"/>
      <c r="F370" s="195"/>
    </row>
    <row r="371" spans="4:6" ht="13" thickBot="1">
      <c r="D371" s="42"/>
      <c r="E371" s="193"/>
      <c r="F371" s="195"/>
    </row>
    <row r="372" spans="4:6" ht="13" thickBot="1">
      <c r="D372" s="42"/>
      <c r="E372" s="193"/>
      <c r="F372" s="195"/>
    </row>
    <row r="373" spans="4:6" ht="13" thickBot="1">
      <c r="D373" s="42"/>
      <c r="E373" s="193"/>
      <c r="F373" s="195"/>
    </row>
    <row r="374" spans="4:6" ht="13" thickBot="1">
      <c r="D374" s="42"/>
      <c r="E374" s="193"/>
      <c r="F374" s="195"/>
    </row>
    <row r="375" spans="4:6" ht="13" thickBot="1">
      <c r="D375" s="42"/>
      <c r="E375" s="193"/>
      <c r="F375" s="195"/>
    </row>
    <row r="376" spans="4:6" ht="13" thickBot="1">
      <c r="D376" s="42"/>
      <c r="E376" s="193"/>
      <c r="F376" s="195"/>
    </row>
    <row r="377" spans="4:6" ht="13" thickBot="1">
      <c r="D377" s="42"/>
      <c r="E377" s="193"/>
      <c r="F377" s="195"/>
    </row>
    <row r="378" spans="4:6" ht="13" thickBot="1">
      <c r="D378" s="42"/>
      <c r="E378" s="193"/>
      <c r="F378" s="195"/>
    </row>
    <row r="379" spans="4:6" ht="13" thickBot="1">
      <c r="D379" s="42"/>
      <c r="E379" s="193"/>
      <c r="F379" s="195"/>
    </row>
    <row r="380" spans="4:6" ht="13" thickBot="1">
      <c r="D380" s="42"/>
      <c r="E380" s="193"/>
      <c r="F380" s="195"/>
    </row>
    <row r="381" spans="4:6" ht="13" thickBot="1">
      <c r="D381" s="42"/>
      <c r="E381" s="193"/>
      <c r="F381" s="195"/>
    </row>
    <row r="382" spans="4:6" ht="13" thickBot="1">
      <c r="D382" s="42"/>
      <c r="E382" s="193"/>
      <c r="F382" s="195"/>
    </row>
    <row r="383" spans="4:6" ht="13" thickBot="1">
      <c r="D383" s="42"/>
      <c r="E383" s="193"/>
      <c r="F383" s="195"/>
    </row>
    <row r="384" spans="4:6" ht="13" thickBot="1">
      <c r="D384" s="42"/>
      <c r="E384" s="193"/>
      <c r="F384" s="195"/>
    </row>
    <row r="385" spans="4:6" ht="13" thickBot="1">
      <c r="D385" s="42"/>
      <c r="E385" s="193"/>
      <c r="F385" s="195"/>
    </row>
    <row r="386" spans="4:6" ht="13" thickBot="1">
      <c r="D386" s="42"/>
      <c r="E386" s="193"/>
      <c r="F386" s="195"/>
    </row>
    <row r="387" spans="4:6" ht="13" thickBot="1">
      <c r="D387" s="42"/>
      <c r="E387" s="193"/>
      <c r="F387" s="195"/>
    </row>
    <row r="388" spans="4:6" ht="13" thickBot="1">
      <c r="D388" s="42"/>
      <c r="E388" s="193"/>
      <c r="F388" s="195"/>
    </row>
    <row r="389" spans="4:6" ht="13" thickBot="1">
      <c r="D389" s="42"/>
      <c r="E389" s="193"/>
      <c r="F389" s="195"/>
    </row>
    <row r="390" spans="4:6" ht="13" thickBot="1">
      <c r="D390" s="42"/>
      <c r="E390" s="193"/>
      <c r="F390" s="195"/>
    </row>
    <row r="391" spans="4:6" ht="13" thickBot="1">
      <c r="D391" s="42"/>
      <c r="E391" s="193"/>
      <c r="F391" s="195"/>
    </row>
    <row r="392" spans="4:6" ht="13" thickBot="1">
      <c r="D392" s="42"/>
      <c r="E392" s="193"/>
      <c r="F392" s="195"/>
    </row>
    <row r="393" spans="4:6" ht="13" thickBot="1">
      <c r="D393" s="42"/>
      <c r="E393" s="193"/>
      <c r="F393" s="195"/>
    </row>
    <row r="394" spans="4:6" ht="13" thickBot="1">
      <c r="D394" s="42"/>
      <c r="E394" s="193"/>
      <c r="F394" s="195"/>
    </row>
    <row r="395" spans="4:6" ht="13" thickBot="1">
      <c r="D395" s="42"/>
      <c r="E395" s="193"/>
      <c r="F395" s="195"/>
    </row>
    <row r="396" spans="4:6" ht="13" thickBot="1">
      <c r="D396" s="42"/>
      <c r="E396" s="193"/>
      <c r="F396" s="195"/>
    </row>
    <row r="397" spans="4:6" ht="13" thickBot="1">
      <c r="D397" s="42"/>
      <c r="E397" s="193"/>
      <c r="F397" s="195"/>
    </row>
    <row r="398" spans="4:6" ht="13" thickBot="1">
      <c r="D398" s="42"/>
      <c r="E398" s="193"/>
      <c r="F398" s="195"/>
    </row>
    <row r="399" spans="4:6" ht="13" thickBot="1">
      <c r="D399" s="42"/>
      <c r="E399" s="193"/>
      <c r="F399" s="195"/>
    </row>
    <row r="400" spans="4:6" ht="13" thickBot="1">
      <c r="D400" s="42"/>
      <c r="E400" s="193"/>
      <c r="F400" s="195"/>
    </row>
    <row r="401" spans="4:6" ht="13" thickBot="1">
      <c r="D401" s="42"/>
      <c r="E401" s="193"/>
      <c r="F401" s="195"/>
    </row>
    <row r="402" spans="4:6" ht="13" thickBot="1">
      <c r="D402" s="42"/>
      <c r="E402" s="193"/>
      <c r="F402" s="195"/>
    </row>
    <row r="403" spans="4:6" ht="13" thickBot="1">
      <c r="D403" s="42"/>
      <c r="E403" s="193"/>
      <c r="F403" s="195"/>
    </row>
    <row r="404" spans="4:6" ht="13" thickBot="1">
      <c r="D404" s="42"/>
      <c r="E404" s="193"/>
      <c r="F404" s="195"/>
    </row>
    <row r="405" spans="4:6" ht="13" thickBot="1">
      <c r="D405" s="42"/>
      <c r="E405" s="193"/>
      <c r="F405" s="195"/>
    </row>
    <row r="406" spans="4:6" ht="13" thickBot="1">
      <c r="D406" s="42"/>
      <c r="E406" s="193"/>
      <c r="F406" s="195"/>
    </row>
    <row r="407" spans="4:6" ht="13" thickBot="1">
      <c r="D407" s="42"/>
      <c r="E407" s="193"/>
      <c r="F407" s="195"/>
    </row>
    <row r="408" spans="4:6" ht="13" thickBot="1">
      <c r="D408" s="42"/>
      <c r="E408" s="193"/>
      <c r="F408" s="195"/>
    </row>
    <row r="409" spans="4:6" ht="13" thickBot="1">
      <c r="D409" s="42"/>
      <c r="E409" s="193"/>
      <c r="F409" s="195"/>
    </row>
    <row r="410" spans="4:6" ht="13" thickBot="1">
      <c r="D410" s="42"/>
      <c r="E410" s="193"/>
      <c r="F410" s="195"/>
    </row>
    <row r="411" spans="4:6" ht="13" thickBot="1">
      <c r="D411" s="42"/>
      <c r="E411" s="193"/>
      <c r="F411" s="195"/>
    </row>
    <row r="412" spans="4:6" ht="13" thickBot="1">
      <c r="D412" s="42"/>
      <c r="E412" s="193"/>
      <c r="F412" s="195"/>
    </row>
    <row r="413" spans="4:6" ht="13" thickBot="1">
      <c r="D413" s="42"/>
      <c r="E413" s="193"/>
      <c r="F413" s="195"/>
    </row>
    <row r="414" spans="4:6" ht="13" thickBot="1">
      <c r="D414" s="42"/>
      <c r="E414" s="193"/>
      <c r="F414" s="195"/>
    </row>
    <row r="415" spans="4:6" ht="13" thickBot="1">
      <c r="D415" s="42"/>
      <c r="E415" s="193"/>
      <c r="F415" s="195"/>
    </row>
    <row r="416" spans="4:6" ht="13" thickBot="1">
      <c r="D416" s="42"/>
      <c r="E416" s="193"/>
      <c r="F416" s="195"/>
    </row>
    <row r="417" spans="4:6" ht="13" thickBot="1">
      <c r="D417" s="42"/>
      <c r="E417" s="193"/>
      <c r="F417" s="195"/>
    </row>
    <row r="418" spans="4:6" ht="13" thickBot="1">
      <c r="D418" s="42"/>
      <c r="E418" s="193"/>
      <c r="F418" s="195"/>
    </row>
    <row r="419" spans="4:6" ht="13" thickBot="1">
      <c r="D419" s="42"/>
      <c r="E419" s="193"/>
      <c r="F419" s="195"/>
    </row>
    <row r="420" spans="4:6" ht="13" thickBot="1">
      <c r="D420" s="42"/>
      <c r="E420" s="193"/>
      <c r="F420" s="195"/>
    </row>
    <row r="421" spans="4:6" ht="13" thickBot="1">
      <c r="D421" s="42"/>
      <c r="E421" s="193"/>
      <c r="F421" s="195"/>
    </row>
    <row r="422" spans="4:6" ht="13" thickBot="1">
      <c r="D422" s="42"/>
      <c r="E422" s="193"/>
      <c r="F422" s="195"/>
    </row>
    <row r="423" spans="4:6" ht="13" thickBot="1">
      <c r="D423" s="42"/>
      <c r="E423" s="193"/>
      <c r="F423" s="195"/>
    </row>
    <row r="424" spans="4:6" ht="13" thickBot="1">
      <c r="D424" s="42"/>
      <c r="E424" s="193"/>
      <c r="F424" s="195"/>
    </row>
    <row r="425" spans="4:6" ht="13" thickBot="1">
      <c r="D425" s="42"/>
      <c r="E425" s="193"/>
      <c r="F425" s="195"/>
    </row>
    <row r="426" spans="4:6" ht="13" thickBot="1">
      <c r="D426" s="42"/>
      <c r="E426" s="193"/>
      <c r="F426" s="195"/>
    </row>
    <row r="427" spans="4:6" ht="13" thickBot="1">
      <c r="D427" s="42"/>
      <c r="E427" s="193"/>
      <c r="F427" s="195"/>
    </row>
    <row r="428" spans="4:6" ht="13" thickBot="1">
      <c r="D428" s="42"/>
      <c r="E428" s="193"/>
      <c r="F428" s="195"/>
    </row>
    <row r="429" spans="4:6" ht="13" thickBot="1">
      <c r="D429" s="42"/>
      <c r="E429" s="193"/>
      <c r="F429" s="195"/>
    </row>
    <row r="430" spans="4:6" ht="13" thickBot="1">
      <c r="D430" s="42"/>
      <c r="E430" s="193"/>
      <c r="F430" s="195"/>
    </row>
    <row r="431" spans="4:6" ht="13" thickBot="1">
      <c r="D431" s="42"/>
      <c r="E431" s="193"/>
      <c r="F431" s="195"/>
    </row>
    <row r="432" spans="4:6" ht="13" thickBot="1">
      <c r="D432" s="42"/>
      <c r="E432" s="193"/>
      <c r="F432" s="195"/>
    </row>
    <row r="433" spans="4:6" ht="13" thickBot="1">
      <c r="D433" s="42"/>
      <c r="E433" s="193"/>
      <c r="F433" s="195"/>
    </row>
    <row r="434" spans="4:6" ht="13" thickBot="1">
      <c r="D434" s="42"/>
      <c r="E434" s="193"/>
      <c r="F434" s="195"/>
    </row>
    <row r="435" spans="4:6" ht="13" thickBot="1">
      <c r="D435" s="42"/>
      <c r="E435" s="193"/>
      <c r="F435" s="195"/>
    </row>
    <row r="436" spans="4:6" ht="13" thickBot="1">
      <c r="D436" s="42"/>
      <c r="E436" s="193"/>
      <c r="F436" s="195"/>
    </row>
    <row r="437" spans="4:6" ht="13" thickBot="1">
      <c r="D437" s="42"/>
      <c r="E437" s="193"/>
      <c r="F437" s="195"/>
    </row>
    <row r="438" spans="4:6" ht="13" thickBot="1">
      <c r="D438" s="42"/>
      <c r="E438" s="193"/>
      <c r="F438" s="195"/>
    </row>
    <row r="439" spans="4:6" ht="13" thickBot="1">
      <c r="D439" s="42"/>
      <c r="E439" s="193"/>
      <c r="F439" s="195"/>
    </row>
    <row r="440" spans="4:6" ht="13" thickBot="1">
      <c r="D440" s="42"/>
      <c r="E440" s="193"/>
      <c r="F440" s="195"/>
    </row>
    <row r="441" spans="4:6" ht="13" thickBot="1">
      <c r="D441" s="42"/>
      <c r="E441" s="193"/>
      <c r="F441" s="195"/>
    </row>
    <row r="442" spans="4:6" ht="13" thickBot="1">
      <c r="D442" s="42"/>
      <c r="E442" s="193"/>
      <c r="F442" s="195"/>
    </row>
    <row r="443" spans="4:6" ht="13" thickBot="1">
      <c r="D443" s="42"/>
      <c r="E443" s="193"/>
      <c r="F443" s="195"/>
    </row>
    <row r="444" spans="4:6" ht="13" thickBot="1">
      <c r="D444" s="42"/>
      <c r="E444" s="193"/>
      <c r="F444" s="195"/>
    </row>
    <row r="445" spans="4:6" ht="13" thickBot="1">
      <c r="D445" s="42"/>
      <c r="E445" s="193"/>
      <c r="F445" s="195"/>
    </row>
    <row r="446" spans="4:6" ht="13" thickBot="1">
      <c r="D446" s="42"/>
      <c r="E446" s="193"/>
      <c r="F446" s="195"/>
    </row>
    <row r="447" spans="4:6" ht="13" thickBot="1">
      <c r="D447" s="42"/>
      <c r="E447" s="193"/>
      <c r="F447" s="195"/>
    </row>
    <row r="448" spans="4:6" ht="13" thickBot="1">
      <c r="D448" s="42"/>
      <c r="E448" s="193"/>
      <c r="F448" s="195"/>
    </row>
    <row r="449" spans="4:6" ht="13" thickBot="1">
      <c r="D449" s="42"/>
      <c r="E449" s="193"/>
      <c r="F449" s="195"/>
    </row>
    <row r="450" spans="4:6" ht="13" thickBot="1">
      <c r="D450" s="42"/>
      <c r="E450" s="193"/>
      <c r="F450" s="195"/>
    </row>
    <row r="451" spans="4:6" ht="13" thickBot="1">
      <c r="D451" s="42"/>
      <c r="E451" s="193"/>
      <c r="F451" s="195"/>
    </row>
    <row r="452" spans="4:6" ht="13" thickBot="1">
      <c r="D452" s="42"/>
      <c r="E452" s="193"/>
      <c r="F452" s="195"/>
    </row>
    <row r="453" spans="4:6" ht="13" thickBot="1">
      <c r="D453" s="42"/>
      <c r="E453" s="193"/>
      <c r="F453" s="195"/>
    </row>
    <row r="454" spans="4:6" ht="13" thickBot="1">
      <c r="D454" s="42"/>
      <c r="E454" s="193"/>
      <c r="F454" s="195"/>
    </row>
    <row r="455" spans="4:6" ht="13" thickBot="1">
      <c r="D455" s="42"/>
      <c r="E455" s="193"/>
      <c r="F455" s="195"/>
    </row>
    <row r="456" spans="4:6" ht="13" thickBot="1">
      <c r="D456" s="42"/>
      <c r="E456" s="193"/>
      <c r="F456" s="195"/>
    </row>
    <row r="457" spans="4:6" ht="13" thickBot="1">
      <c r="D457" s="42"/>
      <c r="E457" s="193"/>
      <c r="F457" s="195"/>
    </row>
    <row r="458" spans="4:6" ht="13" thickBot="1">
      <c r="D458" s="42"/>
      <c r="E458" s="193"/>
      <c r="F458" s="195"/>
    </row>
    <row r="459" spans="4:6" ht="13" thickBot="1">
      <c r="D459" s="42"/>
      <c r="E459" s="193"/>
      <c r="F459" s="195"/>
    </row>
    <row r="460" spans="4:6" ht="13" thickBot="1">
      <c r="D460" s="42"/>
      <c r="E460" s="193"/>
      <c r="F460" s="195"/>
    </row>
    <row r="461" spans="4:6" ht="13" thickBot="1">
      <c r="D461" s="42"/>
      <c r="E461" s="193"/>
      <c r="F461" s="195"/>
    </row>
    <row r="462" spans="4:6" ht="13" thickBot="1">
      <c r="D462" s="42"/>
      <c r="E462" s="193"/>
      <c r="F462" s="195"/>
    </row>
    <row r="463" spans="4:6" ht="13" thickBot="1">
      <c r="D463" s="42"/>
      <c r="E463" s="193"/>
      <c r="F463" s="195"/>
    </row>
    <row r="464" spans="4:6" ht="13" thickBot="1">
      <c r="D464" s="42"/>
      <c r="E464" s="193"/>
      <c r="F464" s="195"/>
    </row>
    <row r="465" spans="4:6" ht="13" thickBot="1">
      <c r="D465" s="42"/>
      <c r="E465" s="193"/>
      <c r="F465" s="195"/>
    </row>
    <row r="466" spans="4:6" ht="13" thickBot="1">
      <c r="D466" s="42"/>
      <c r="E466" s="193"/>
      <c r="F466" s="195"/>
    </row>
    <row r="467" spans="4:6" ht="13" thickBot="1">
      <c r="D467" s="42"/>
      <c r="E467" s="193"/>
      <c r="F467" s="195"/>
    </row>
    <row r="468" spans="4:6" ht="13" thickBot="1">
      <c r="D468" s="42"/>
      <c r="E468" s="193"/>
      <c r="F468" s="195"/>
    </row>
    <row r="469" spans="4:6" ht="13" thickBot="1">
      <c r="D469" s="42"/>
      <c r="E469" s="193"/>
      <c r="F469" s="195"/>
    </row>
    <row r="470" spans="4:6" ht="13" thickBot="1">
      <c r="D470" s="42"/>
      <c r="E470" s="193"/>
      <c r="F470" s="195"/>
    </row>
    <row r="471" spans="4:6" ht="13" thickBot="1">
      <c r="D471" s="42"/>
      <c r="E471" s="193"/>
      <c r="F471" s="195"/>
    </row>
    <row r="472" spans="4:6" ht="13" thickBot="1">
      <c r="D472" s="42"/>
      <c r="E472" s="193"/>
      <c r="F472" s="195"/>
    </row>
    <row r="473" spans="4:6" ht="13" thickBot="1">
      <c r="D473" s="42"/>
      <c r="E473" s="193"/>
      <c r="F473" s="195"/>
    </row>
    <row r="474" spans="4:6" ht="13" thickBot="1">
      <c r="D474" s="42"/>
      <c r="E474" s="193"/>
      <c r="F474" s="195"/>
    </row>
    <row r="475" spans="4:6" ht="13" thickBot="1">
      <c r="D475" s="42"/>
      <c r="E475" s="193"/>
      <c r="F475" s="195"/>
    </row>
    <row r="476" spans="4:6" ht="13" thickBot="1">
      <c r="D476" s="42"/>
      <c r="E476" s="193"/>
      <c r="F476" s="195"/>
    </row>
    <row r="477" spans="4:6" ht="13" thickBot="1">
      <c r="D477" s="42"/>
      <c r="E477" s="193"/>
      <c r="F477" s="195"/>
    </row>
    <row r="478" spans="4:6" ht="13" thickBot="1">
      <c r="D478" s="42"/>
      <c r="E478" s="193"/>
      <c r="F478" s="195"/>
    </row>
    <row r="479" spans="4:6" ht="13" thickBot="1">
      <c r="D479" s="42"/>
      <c r="E479" s="193"/>
      <c r="F479" s="195"/>
    </row>
    <row r="480" spans="4:6" ht="13" thickBot="1">
      <c r="D480" s="42"/>
      <c r="E480" s="193"/>
      <c r="F480" s="195"/>
    </row>
    <row r="481" spans="4:6" ht="13" thickBot="1">
      <c r="D481" s="42"/>
      <c r="E481" s="193"/>
      <c r="F481" s="195"/>
    </row>
    <row r="482" spans="4:6" ht="13" thickBot="1">
      <c r="D482" s="42"/>
      <c r="E482" s="193"/>
      <c r="F482" s="195"/>
    </row>
    <row r="483" spans="4:6" ht="13" thickBot="1">
      <c r="D483" s="42"/>
      <c r="E483" s="193"/>
      <c r="F483" s="195"/>
    </row>
    <row r="484" spans="4:6" ht="13" thickBot="1">
      <c r="D484" s="42"/>
      <c r="E484" s="193"/>
      <c r="F484" s="195"/>
    </row>
    <row r="485" spans="4:6" ht="13" thickBot="1">
      <c r="D485" s="42"/>
      <c r="E485" s="193"/>
      <c r="F485" s="195"/>
    </row>
    <row r="486" spans="4:6" ht="13" thickBot="1">
      <c r="D486" s="42"/>
      <c r="E486" s="193"/>
      <c r="F486" s="195"/>
    </row>
    <row r="487" spans="4:6" ht="13" thickBot="1">
      <c r="D487" s="42"/>
      <c r="E487" s="193"/>
      <c r="F487" s="195"/>
    </row>
    <row r="488" spans="4:6" ht="13" thickBot="1">
      <c r="D488" s="42"/>
      <c r="E488" s="193"/>
      <c r="F488" s="195"/>
    </row>
    <row r="489" spans="4:6" ht="13" thickBot="1">
      <c r="D489" s="42"/>
      <c r="E489" s="193"/>
      <c r="F489" s="195"/>
    </row>
    <row r="490" spans="4:6" ht="13" thickBot="1">
      <c r="D490" s="42"/>
      <c r="E490" s="193"/>
      <c r="F490" s="195"/>
    </row>
    <row r="491" spans="4:6" ht="13" thickBot="1">
      <c r="D491" s="42"/>
      <c r="E491" s="193"/>
      <c r="F491" s="195"/>
    </row>
    <row r="492" spans="4:6" ht="13" thickBot="1">
      <c r="D492" s="42"/>
      <c r="E492" s="193"/>
      <c r="F492" s="195"/>
    </row>
    <row r="493" spans="4:6" ht="13" thickBot="1">
      <c r="D493" s="42"/>
      <c r="E493" s="193"/>
      <c r="F493" s="195"/>
    </row>
    <row r="494" spans="4:6" ht="13" thickBot="1">
      <c r="D494" s="42"/>
      <c r="E494" s="193"/>
      <c r="F494" s="195"/>
    </row>
    <row r="495" spans="4:6" ht="13" thickBot="1">
      <c r="D495" s="42"/>
      <c r="E495" s="193"/>
      <c r="F495" s="195"/>
    </row>
    <row r="496" spans="4:6" ht="13" thickBot="1">
      <c r="D496" s="42"/>
      <c r="E496" s="193"/>
      <c r="F496" s="195"/>
    </row>
    <row r="497" spans="4:6" ht="13" thickBot="1">
      <c r="D497" s="42"/>
      <c r="E497" s="193"/>
      <c r="F497" s="195"/>
    </row>
    <row r="498" spans="4:6" ht="13" thickBot="1">
      <c r="D498" s="42"/>
      <c r="E498" s="193"/>
      <c r="F498" s="195"/>
    </row>
    <row r="499" spans="4:6" ht="13" thickBot="1">
      <c r="D499" s="42"/>
      <c r="E499" s="193"/>
      <c r="F499" s="195"/>
    </row>
    <row r="500" spans="4:6" ht="13" thickBot="1">
      <c r="D500" s="42"/>
      <c r="E500" s="193"/>
      <c r="F500" s="195"/>
    </row>
    <row r="501" spans="4:6" ht="13" thickBot="1">
      <c r="D501" s="42"/>
      <c r="E501" s="193"/>
      <c r="F501" s="195"/>
    </row>
    <row r="502" spans="4:6" ht="13" thickBot="1">
      <c r="D502" s="42"/>
      <c r="E502" s="193"/>
      <c r="F502" s="195"/>
    </row>
    <row r="503" spans="4:6" ht="13" thickBot="1">
      <c r="D503" s="42"/>
      <c r="E503" s="193"/>
      <c r="F503" s="195"/>
    </row>
    <row r="504" spans="4:6" ht="13" thickBot="1">
      <c r="D504" s="42"/>
      <c r="E504" s="193"/>
      <c r="F504" s="195"/>
    </row>
    <row r="505" spans="4:6" ht="13" thickBot="1">
      <c r="D505" s="42"/>
      <c r="E505" s="193"/>
      <c r="F505" s="195"/>
    </row>
    <row r="506" spans="4:6" ht="13" thickBot="1">
      <c r="D506" s="42"/>
      <c r="E506" s="193"/>
      <c r="F506" s="195"/>
    </row>
    <row r="507" spans="4:6" ht="13" thickBot="1">
      <c r="D507" s="42"/>
      <c r="E507" s="193"/>
      <c r="F507" s="195"/>
    </row>
    <row r="508" spans="4:6" ht="13" thickBot="1">
      <c r="D508" s="42"/>
      <c r="E508" s="193"/>
      <c r="F508" s="195"/>
    </row>
    <row r="509" spans="4:6" ht="13" thickBot="1">
      <c r="D509" s="42"/>
      <c r="E509" s="193"/>
      <c r="F509" s="195"/>
    </row>
    <row r="510" spans="4:6" ht="13" thickBot="1">
      <c r="D510" s="42"/>
      <c r="E510" s="193"/>
      <c r="F510" s="195"/>
    </row>
    <row r="511" spans="4:6" ht="13" thickBot="1">
      <c r="D511" s="42"/>
      <c r="E511" s="193"/>
      <c r="F511" s="195"/>
    </row>
    <row r="512" spans="4:6" ht="13" thickBot="1">
      <c r="D512" s="42"/>
      <c r="E512" s="193"/>
      <c r="F512" s="195"/>
    </row>
    <row r="513" spans="4:6" ht="13" thickBot="1">
      <c r="D513" s="42"/>
      <c r="E513" s="193"/>
      <c r="F513" s="195"/>
    </row>
    <row r="514" spans="4:6" ht="13" thickBot="1">
      <c r="D514" s="42"/>
      <c r="E514" s="193"/>
      <c r="F514" s="195"/>
    </row>
    <row r="515" spans="4:6" ht="13" thickBot="1">
      <c r="D515" s="42"/>
      <c r="E515" s="193"/>
      <c r="F515" s="195"/>
    </row>
    <row r="516" spans="4:6" ht="13" thickBot="1">
      <c r="D516" s="42"/>
      <c r="E516" s="193"/>
      <c r="F516" s="195"/>
    </row>
    <row r="517" spans="4:6" ht="13" thickBot="1">
      <c r="D517" s="42"/>
      <c r="E517" s="193"/>
      <c r="F517" s="195"/>
    </row>
    <row r="518" spans="4:6" ht="13" thickBot="1">
      <c r="D518" s="42"/>
      <c r="E518" s="193"/>
      <c r="F518" s="195"/>
    </row>
    <row r="519" spans="4:6" ht="13" thickBot="1">
      <c r="D519" s="42"/>
      <c r="E519" s="193"/>
      <c r="F519" s="195"/>
    </row>
    <row r="520" spans="4:6" ht="13" thickBot="1">
      <c r="D520" s="42"/>
      <c r="E520" s="193"/>
      <c r="F520" s="195"/>
    </row>
    <row r="521" spans="4:6" ht="13" thickBot="1">
      <c r="D521" s="42"/>
      <c r="E521" s="193"/>
      <c r="F521" s="195"/>
    </row>
    <row r="522" spans="4:6" ht="13" thickBot="1">
      <c r="D522" s="42"/>
      <c r="E522" s="193"/>
      <c r="F522" s="195"/>
    </row>
    <row r="523" spans="4:6" ht="13" thickBot="1">
      <c r="D523" s="42"/>
      <c r="E523" s="193"/>
      <c r="F523" s="195"/>
    </row>
    <row r="524" spans="4:6" ht="13" thickBot="1">
      <c r="D524" s="42"/>
      <c r="E524" s="193"/>
      <c r="F524" s="195"/>
    </row>
    <row r="525" spans="4:6" ht="13" thickBot="1">
      <c r="D525" s="42"/>
      <c r="E525" s="193"/>
      <c r="F525" s="195"/>
    </row>
    <row r="526" spans="4:6" ht="13" thickBot="1">
      <c r="D526" s="42"/>
      <c r="E526" s="193"/>
      <c r="F526" s="195"/>
    </row>
    <row r="527" spans="4:6" ht="13" thickBot="1">
      <c r="D527" s="42"/>
      <c r="E527" s="193"/>
      <c r="F527" s="195"/>
    </row>
    <row r="528" spans="4:6" ht="13" thickBot="1">
      <c r="D528" s="42"/>
      <c r="E528" s="193"/>
      <c r="F528" s="195"/>
    </row>
    <row r="529" spans="4:6" ht="13" thickBot="1">
      <c r="D529" s="42"/>
      <c r="E529" s="193"/>
      <c r="F529" s="195"/>
    </row>
    <row r="530" spans="4:6" ht="13" thickBot="1">
      <c r="D530" s="42"/>
      <c r="E530" s="193"/>
      <c r="F530" s="195"/>
    </row>
    <row r="531" spans="4:6" ht="13" thickBot="1">
      <c r="D531" s="42"/>
      <c r="E531" s="193"/>
      <c r="F531" s="195"/>
    </row>
    <row r="532" spans="4:6" ht="13" thickBot="1">
      <c r="D532" s="42"/>
      <c r="E532" s="193"/>
      <c r="F532" s="195"/>
    </row>
    <row r="533" spans="4:6" ht="13" thickBot="1">
      <c r="D533" s="42"/>
      <c r="E533" s="193"/>
      <c r="F533" s="195"/>
    </row>
    <row r="534" spans="4:6" ht="13" thickBot="1">
      <c r="D534" s="42"/>
      <c r="E534" s="193"/>
      <c r="F534" s="195"/>
    </row>
    <row r="535" spans="4:6" ht="13" thickBot="1">
      <c r="D535" s="42"/>
      <c r="E535" s="193"/>
      <c r="F535" s="195"/>
    </row>
    <row r="536" spans="4:6" ht="13" thickBot="1">
      <c r="D536" s="42"/>
      <c r="E536" s="193"/>
      <c r="F536" s="195"/>
    </row>
    <row r="537" spans="4:6" ht="13" thickBot="1">
      <c r="D537" s="42"/>
      <c r="E537" s="193"/>
      <c r="F537" s="195"/>
    </row>
    <row r="538" spans="4:6" ht="13" thickBot="1">
      <c r="D538" s="42"/>
      <c r="E538" s="193"/>
      <c r="F538" s="195"/>
    </row>
    <row r="539" spans="4:6" ht="13" thickBot="1">
      <c r="D539" s="42"/>
      <c r="E539" s="193"/>
      <c r="F539" s="195"/>
    </row>
    <row r="540" spans="4:6" ht="13" thickBot="1">
      <c r="D540" s="42"/>
      <c r="E540" s="193"/>
      <c r="F540" s="195"/>
    </row>
    <row r="541" spans="4:6" ht="13" thickBot="1">
      <c r="D541" s="42"/>
      <c r="E541" s="193"/>
      <c r="F541" s="195"/>
    </row>
    <row r="542" spans="4:6" ht="13" thickBot="1">
      <c r="D542" s="42"/>
      <c r="E542" s="193"/>
      <c r="F542" s="195"/>
    </row>
    <row r="543" spans="4:6" ht="13" thickBot="1">
      <c r="D543" s="42"/>
      <c r="E543" s="193"/>
      <c r="F543" s="195"/>
    </row>
    <row r="544" spans="4:6" ht="13" thickBot="1">
      <c r="D544" s="42"/>
      <c r="E544" s="193"/>
      <c r="F544" s="195"/>
    </row>
    <row r="545" spans="4:6" ht="13" thickBot="1">
      <c r="D545" s="42"/>
      <c r="E545" s="193"/>
      <c r="F545" s="195"/>
    </row>
    <row r="546" spans="4:6" ht="13" thickBot="1">
      <c r="D546" s="42"/>
      <c r="E546" s="193"/>
      <c r="F546" s="195"/>
    </row>
    <row r="547" spans="4:6" ht="13" thickBot="1">
      <c r="D547" s="42"/>
      <c r="E547" s="193"/>
      <c r="F547" s="195"/>
    </row>
    <row r="548" spans="4:6" ht="13" thickBot="1">
      <c r="D548" s="42"/>
      <c r="E548" s="193"/>
      <c r="F548" s="195"/>
    </row>
    <row r="549" spans="4:6" ht="13" thickBot="1">
      <c r="D549" s="42"/>
      <c r="E549" s="193"/>
      <c r="F549" s="195"/>
    </row>
    <row r="550" spans="4:6" ht="13" thickBot="1">
      <c r="D550" s="42"/>
      <c r="E550" s="193"/>
      <c r="F550" s="195"/>
    </row>
    <row r="551" spans="4:6" ht="13" thickBot="1">
      <c r="D551" s="42"/>
      <c r="E551" s="193"/>
      <c r="F551" s="195"/>
    </row>
    <row r="552" spans="4:6" ht="13" thickBot="1">
      <c r="D552" s="42"/>
      <c r="E552" s="193"/>
      <c r="F552" s="195"/>
    </row>
    <row r="553" spans="4:6" ht="13" thickBot="1">
      <c r="D553" s="42"/>
      <c r="E553" s="193"/>
      <c r="F553" s="195"/>
    </row>
    <row r="554" spans="4:6" ht="13" thickBot="1">
      <c r="D554" s="42"/>
      <c r="E554" s="193"/>
      <c r="F554" s="195"/>
    </row>
    <row r="555" spans="4:6" ht="13" thickBot="1">
      <c r="D555" s="42"/>
      <c r="E555" s="193"/>
      <c r="F555" s="195"/>
    </row>
    <row r="556" spans="4:6" ht="13" thickBot="1">
      <c r="D556" s="42"/>
      <c r="E556" s="193"/>
      <c r="F556" s="195"/>
    </row>
    <row r="557" spans="4:6" ht="13" thickBot="1">
      <c r="D557" s="42"/>
      <c r="E557" s="193"/>
      <c r="F557" s="195"/>
    </row>
    <row r="558" spans="4:6" ht="13" thickBot="1">
      <c r="D558" s="42"/>
      <c r="E558" s="193"/>
      <c r="F558" s="195"/>
    </row>
    <row r="559" spans="4:6" ht="13" thickBot="1">
      <c r="D559" s="42"/>
      <c r="E559" s="193"/>
      <c r="F559" s="195"/>
    </row>
    <row r="560" spans="4:6" ht="13" thickBot="1">
      <c r="D560" s="42"/>
      <c r="E560" s="193"/>
      <c r="F560" s="195"/>
    </row>
    <row r="561" spans="4:6" ht="13" thickBot="1">
      <c r="D561" s="42"/>
      <c r="E561" s="193"/>
      <c r="F561" s="195"/>
    </row>
    <row r="562" spans="4:6" ht="13" thickBot="1">
      <c r="D562" s="42"/>
      <c r="E562" s="193"/>
      <c r="F562" s="195"/>
    </row>
    <row r="563" spans="4:6" ht="13" thickBot="1">
      <c r="D563" s="42"/>
      <c r="E563" s="193"/>
      <c r="F563" s="195"/>
    </row>
    <row r="564" spans="4:6" ht="13" thickBot="1">
      <c r="D564" s="42"/>
      <c r="E564" s="193"/>
      <c r="F564" s="195"/>
    </row>
    <row r="565" spans="4:6" ht="13" thickBot="1">
      <c r="D565" s="42"/>
      <c r="E565" s="193"/>
      <c r="F565" s="195"/>
    </row>
    <row r="566" spans="4:6" ht="13" thickBot="1">
      <c r="D566" s="42"/>
      <c r="E566" s="193"/>
      <c r="F566" s="195"/>
    </row>
    <row r="567" spans="4:6" ht="13" thickBot="1">
      <c r="D567" s="42"/>
      <c r="E567" s="193"/>
      <c r="F567" s="195"/>
    </row>
    <row r="568" spans="4:6" ht="13" thickBot="1">
      <c r="D568" s="42"/>
      <c r="E568" s="193"/>
      <c r="F568" s="195"/>
    </row>
    <row r="569" spans="4:6" ht="13" thickBot="1">
      <c r="D569" s="42"/>
      <c r="E569" s="193"/>
      <c r="F569" s="195"/>
    </row>
    <row r="570" spans="4:6" ht="13" thickBot="1">
      <c r="D570" s="42"/>
      <c r="E570" s="193"/>
      <c r="F570" s="195"/>
    </row>
    <row r="571" spans="4:6" ht="13" thickBot="1">
      <c r="D571" s="42"/>
      <c r="E571" s="193"/>
      <c r="F571" s="195"/>
    </row>
    <row r="572" spans="4:6" ht="13" thickBot="1">
      <c r="D572" s="42"/>
      <c r="E572" s="193"/>
      <c r="F572" s="195"/>
    </row>
    <row r="573" spans="4:6" ht="13" thickBot="1">
      <c r="D573" s="42"/>
      <c r="E573" s="193"/>
      <c r="F573" s="195"/>
    </row>
    <row r="574" spans="4:6" ht="13" thickBot="1">
      <c r="D574" s="42"/>
      <c r="E574" s="193"/>
      <c r="F574" s="195"/>
    </row>
    <row r="575" spans="4:6" ht="13" thickBot="1">
      <c r="D575" s="42"/>
      <c r="E575" s="193"/>
      <c r="F575" s="195"/>
    </row>
    <row r="576" spans="4:6" ht="13" thickBot="1">
      <c r="D576" s="42"/>
      <c r="E576" s="193"/>
      <c r="F576" s="195"/>
    </row>
    <row r="577" spans="4:6" ht="13" thickBot="1">
      <c r="D577" s="42"/>
      <c r="E577" s="193"/>
      <c r="F577" s="195"/>
    </row>
    <row r="578" spans="4:6" ht="13" thickBot="1">
      <c r="D578" s="42"/>
      <c r="E578" s="193"/>
      <c r="F578" s="195"/>
    </row>
    <row r="579" spans="4:6" ht="13" thickBot="1">
      <c r="D579" s="42"/>
      <c r="E579" s="193"/>
      <c r="F579" s="195"/>
    </row>
    <row r="580" spans="4:6" ht="13" thickBot="1">
      <c r="D580" s="42"/>
      <c r="E580" s="193"/>
      <c r="F580" s="195"/>
    </row>
    <row r="581" spans="4:6" ht="13" thickBot="1">
      <c r="D581" s="42"/>
      <c r="E581" s="193"/>
      <c r="F581" s="195"/>
    </row>
    <row r="582" spans="4:6" ht="13" thickBot="1">
      <c r="D582" s="42"/>
      <c r="E582" s="193"/>
      <c r="F582" s="195"/>
    </row>
    <row r="583" spans="4:6" ht="13" thickBot="1">
      <c r="D583" s="42"/>
      <c r="E583" s="193"/>
      <c r="F583" s="195"/>
    </row>
    <row r="584" spans="4:6" ht="13" thickBot="1">
      <c r="D584" s="42"/>
      <c r="E584" s="193"/>
      <c r="F584" s="195"/>
    </row>
    <row r="585" spans="4:6" ht="13" thickBot="1">
      <c r="D585" s="42"/>
      <c r="E585" s="193"/>
      <c r="F585" s="195"/>
    </row>
    <row r="586" spans="4:6" ht="13" thickBot="1">
      <c r="D586" s="42"/>
      <c r="E586" s="193"/>
      <c r="F586" s="195"/>
    </row>
    <row r="587" spans="4:6" ht="13" thickBot="1">
      <c r="D587" s="42"/>
      <c r="E587" s="193"/>
      <c r="F587" s="195"/>
    </row>
    <row r="588" spans="4:6" ht="13" thickBot="1">
      <c r="D588" s="42"/>
      <c r="E588" s="193"/>
      <c r="F588" s="195"/>
    </row>
    <row r="589" spans="4:6" ht="13" thickBot="1">
      <c r="D589" s="42"/>
      <c r="E589" s="193"/>
      <c r="F589" s="195"/>
    </row>
    <row r="590" spans="4:6" ht="13" thickBot="1">
      <c r="D590" s="42"/>
      <c r="E590" s="193"/>
      <c r="F590" s="195"/>
    </row>
    <row r="591" spans="4:6" ht="13" thickBot="1">
      <c r="D591" s="42"/>
      <c r="E591" s="193"/>
      <c r="F591" s="195"/>
    </row>
    <row r="592" spans="4:6" ht="13" thickBot="1">
      <c r="D592" s="42"/>
      <c r="E592" s="193"/>
      <c r="F592" s="195"/>
    </row>
    <row r="593" spans="4:6" ht="13" thickBot="1">
      <c r="D593" s="42"/>
      <c r="E593" s="193"/>
      <c r="F593" s="195"/>
    </row>
    <row r="594" spans="4:6" ht="13" thickBot="1">
      <c r="D594" s="42"/>
      <c r="E594" s="193"/>
      <c r="F594" s="195"/>
    </row>
    <row r="595" spans="4:6" ht="13" thickBot="1">
      <c r="D595" s="42"/>
      <c r="E595" s="193"/>
      <c r="F595" s="195"/>
    </row>
    <row r="596" spans="4:6" ht="13" thickBot="1">
      <c r="D596" s="42"/>
      <c r="E596" s="193"/>
      <c r="F596" s="195"/>
    </row>
    <row r="597" spans="4:6" ht="13" thickBot="1">
      <c r="D597" s="42"/>
      <c r="E597" s="193"/>
      <c r="F597" s="195"/>
    </row>
    <row r="598" spans="4:6" ht="13" thickBot="1">
      <c r="D598" s="42"/>
      <c r="E598" s="193"/>
      <c r="F598" s="195"/>
    </row>
    <row r="599" spans="4:6" ht="13" thickBot="1">
      <c r="D599" s="42"/>
      <c r="E599" s="193"/>
      <c r="F599" s="195"/>
    </row>
    <row r="600" spans="4:6" ht="13" thickBot="1">
      <c r="D600" s="42"/>
      <c r="E600" s="193"/>
      <c r="F600" s="195"/>
    </row>
    <row r="601" spans="4:6" ht="13" thickBot="1">
      <c r="D601" s="42"/>
      <c r="E601" s="193"/>
      <c r="F601" s="195"/>
    </row>
    <row r="602" spans="4:6" ht="13" thickBot="1">
      <c r="D602" s="42"/>
      <c r="E602" s="193"/>
      <c r="F602" s="195"/>
    </row>
    <row r="603" spans="4:6" ht="13" thickBot="1">
      <c r="D603" s="42"/>
      <c r="E603" s="193"/>
      <c r="F603" s="195"/>
    </row>
    <row r="604" spans="4:6" ht="13" thickBot="1">
      <c r="D604" s="42"/>
      <c r="E604" s="193"/>
      <c r="F604" s="195"/>
    </row>
    <row r="605" spans="4:6" ht="13" thickBot="1">
      <c r="D605" s="42"/>
      <c r="E605" s="193"/>
      <c r="F605" s="195"/>
    </row>
    <row r="606" spans="4:6" ht="13" thickBot="1">
      <c r="D606" s="42"/>
      <c r="E606" s="193"/>
      <c r="F606" s="195"/>
    </row>
    <row r="607" spans="4:6" ht="13" thickBot="1">
      <c r="D607" s="42"/>
      <c r="E607" s="193"/>
      <c r="F607" s="195"/>
    </row>
    <row r="608" spans="4:6" ht="13" thickBot="1">
      <c r="D608" s="42"/>
      <c r="E608" s="193"/>
      <c r="F608" s="195"/>
    </row>
    <row r="609" spans="4:6" ht="13" thickBot="1">
      <c r="D609" s="42"/>
      <c r="E609" s="193"/>
      <c r="F609" s="195"/>
    </row>
    <row r="610" spans="4:6" ht="13" thickBot="1">
      <c r="D610" s="42"/>
      <c r="E610" s="193"/>
      <c r="F610" s="195"/>
    </row>
    <row r="611" spans="4:6" ht="13" thickBot="1">
      <c r="D611" s="42"/>
      <c r="E611" s="193"/>
      <c r="F611" s="195"/>
    </row>
    <row r="612" spans="4:6" ht="13" thickBot="1">
      <c r="D612" s="42"/>
      <c r="E612" s="193"/>
      <c r="F612" s="195"/>
    </row>
    <row r="613" spans="4:6" ht="13" thickBot="1">
      <c r="D613" s="42"/>
      <c r="E613" s="193"/>
      <c r="F613" s="195"/>
    </row>
    <row r="614" spans="4:6" ht="13" thickBot="1">
      <c r="D614" s="42"/>
      <c r="E614" s="193"/>
      <c r="F614" s="195"/>
    </row>
    <row r="615" spans="4:6" ht="13" thickBot="1">
      <c r="D615" s="42"/>
      <c r="E615" s="193"/>
      <c r="F615" s="195"/>
    </row>
    <row r="616" spans="4:6" ht="13" thickBot="1">
      <c r="D616" s="42"/>
      <c r="E616" s="193"/>
      <c r="F616" s="195"/>
    </row>
    <row r="617" spans="4:6" ht="13" thickBot="1">
      <c r="D617" s="42"/>
      <c r="E617" s="193"/>
      <c r="F617" s="195"/>
    </row>
    <row r="618" spans="4:6" ht="13" thickBot="1">
      <c r="D618" s="42"/>
      <c r="E618" s="193"/>
      <c r="F618" s="195"/>
    </row>
    <row r="619" spans="4:6" ht="13" thickBot="1">
      <c r="D619" s="42"/>
      <c r="E619" s="193"/>
      <c r="F619" s="195"/>
    </row>
    <row r="620" spans="4:6" ht="13" thickBot="1">
      <c r="D620" s="42"/>
      <c r="E620" s="193"/>
      <c r="F620" s="195"/>
    </row>
    <row r="621" spans="4:6" ht="13" thickBot="1">
      <c r="D621" s="42"/>
      <c r="E621" s="193"/>
      <c r="F621" s="195"/>
    </row>
    <row r="622" spans="4:6" ht="13" thickBot="1">
      <c r="D622" s="42"/>
      <c r="E622" s="193"/>
      <c r="F622" s="195"/>
    </row>
    <row r="623" spans="4:6" ht="13" thickBot="1">
      <c r="D623" s="42"/>
      <c r="E623" s="193"/>
      <c r="F623" s="195"/>
    </row>
    <row r="624" spans="4:6" ht="13" thickBot="1">
      <c r="D624" s="42"/>
      <c r="E624" s="193"/>
      <c r="F624" s="195"/>
    </row>
    <row r="625" spans="4:6" ht="13" thickBot="1">
      <c r="D625" s="42"/>
      <c r="E625" s="193"/>
      <c r="F625" s="195"/>
    </row>
    <row r="626" spans="4:6" ht="13" thickBot="1">
      <c r="D626" s="42"/>
      <c r="E626" s="193"/>
      <c r="F626" s="195"/>
    </row>
    <row r="627" spans="4:6" ht="13" thickBot="1">
      <c r="D627" s="42"/>
      <c r="E627" s="193"/>
      <c r="F627" s="195"/>
    </row>
    <row r="628" spans="4:6" ht="13" thickBot="1">
      <c r="D628" s="42"/>
      <c r="E628" s="193"/>
      <c r="F628" s="195"/>
    </row>
    <row r="629" spans="4:6" ht="13" thickBot="1">
      <c r="D629" s="42"/>
      <c r="E629" s="193"/>
      <c r="F629" s="195"/>
    </row>
    <row r="630" spans="4:6" ht="13" thickBot="1">
      <c r="D630" s="42"/>
      <c r="E630" s="193"/>
      <c r="F630" s="195"/>
    </row>
    <row r="631" spans="4:6" ht="13" thickBot="1">
      <c r="D631" s="42"/>
      <c r="E631" s="193"/>
      <c r="F631" s="195"/>
    </row>
    <row r="632" spans="4:6" ht="13" thickBot="1">
      <c r="D632" s="42"/>
      <c r="E632" s="193"/>
      <c r="F632" s="195"/>
    </row>
    <row r="633" spans="4:6" ht="13" thickBot="1">
      <c r="D633" s="42"/>
      <c r="E633" s="193"/>
      <c r="F633" s="195"/>
    </row>
    <row r="634" spans="4:6" ht="13" thickBot="1">
      <c r="D634" s="42"/>
      <c r="E634" s="193"/>
      <c r="F634" s="195"/>
    </row>
    <row r="635" spans="4:6" ht="13" thickBot="1">
      <c r="D635" s="42"/>
      <c r="E635" s="193"/>
      <c r="F635" s="195"/>
    </row>
    <row r="636" spans="4:6" ht="13" thickBot="1">
      <c r="D636" s="42"/>
      <c r="E636" s="193"/>
      <c r="F636" s="195"/>
    </row>
    <row r="637" spans="4:6" ht="13" thickBot="1">
      <c r="D637" s="42"/>
      <c r="E637" s="193"/>
      <c r="F637" s="195"/>
    </row>
    <row r="638" spans="4:6" ht="13" thickBot="1">
      <c r="D638" s="42"/>
      <c r="E638" s="193"/>
      <c r="F638" s="195"/>
    </row>
    <row r="639" spans="4:6" ht="13" thickBot="1">
      <c r="D639" s="42"/>
      <c r="E639" s="193"/>
      <c r="F639" s="195"/>
    </row>
    <row r="640" spans="4:6" ht="13" thickBot="1">
      <c r="D640" s="42"/>
      <c r="E640" s="193"/>
      <c r="F640" s="195"/>
    </row>
    <row r="641" spans="4:6" ht="13" thickBot="1">
      <c r="D641" s="42"/>
      <c r="E641" s="193"/>
      <c r="F641" s="195"/>
    </row>
    <row r="642" spans="4:6" ht="13" thickBot="1">
      <c r="D642" s="42"/>
      <c r="E642" s="193"/>
      <c r="F642" s="195"/>
    </row>
    <row r="643" spans="4:6" ht="13" thickBot="1">
      <c r="D643" s="42"/>
      <c r="E643" s="193"/>
      <c r="F643" s="195"/>
    </row>
    <row r="644" spans="4:6" ht="13" thickBot="1">
      <c r="D644" s="42"/>
      <c r="E644" s="193"/>
      <c r="F644" s="195"/>
    </row>
    <row r="645" spans="4:6" ht="13" thickBot="1">
      <c r="D645" s="42"/>
      <c r="E645" s="193"/>
      <c r="F645" s="195"/>
    </row>
    <row r="646" spans="4:6" ht="13" thickBot="1">
      <c r="D646" s="42"/>
      <c r="E646" s="193"/>
      <c r="F646" s="195"/>
    </row>
    <row r="647" spans="4:6" ht="13" thickBot="1">
      <c r="D647" s="42"/>
      <c r="E647" s="193"/>
      <c r="F647" s="195"/>
    </row>
    <row r="648" spans="4:6" ht="13" thickBot="1">
      <c r="D648" s="42"/>
      <c r="E648" s="193"/>
      <c r="F648" s="195"/>
    </row>
    <row r="649" spans="4:6" ht="13" thickBot="1">
      <c r="D649" s="42"/>
      <c r="E649" s="193"/>
      <c r="F649" s="195"/>
    </row>
    <row r="650" spans="4:6" ht="13" thickBot="1">
      <c r="D650" s="42"/>
      <c r="E650" s="193"/>
      <c r="F650" s="195"/>
    </row>
    <row r="651" spans="4:6" ht="13" thickBot="1">
      <c r="D651" s="42"/>
      <c r="E651" s="193"/>
      <c r="F651" s="195"/>
    </row>
    <row r="652" spans="4:6" ht="13" thickBot="1">
      <c r="D652" s="42"/>
      <c r="E652" s="193"/>
      <c r="F652" s="195"/>
    </row>
    <row r="653" spans="4:6" ht="13" thickBot="1">
      <c r="D653" s="42"/>
      <c r="E653" s="193"/>
      <c r="F653" s="195"/>
    </row>
    <row r="654" spans="4:6" ht="13" thickBot="1">
      <c r="D654" s="42"/>
      <c r="E654" s="193"/>
      <c r="F654" s="195"/>
    </row>
    <row r="655" spans="4:6" ht="13" thickBot="1">
      <c r="D655" s="42"/>
      <c r="E655" s="193"/>
      <c r="F655" s="195"/>
    </row>
    <row r="656" spans="4:6" ht="13" thickBot="1">
      <c r="D656" s="42"/>
      <c r="E656" s="193"/>
      <c r="F656" s="195"/>
    </row>
    <row r="657" spans="4:6" ht="13" thickBot="1">
      <c r="D657" s="42"/>
      <c r="E657" s="193"/>
      <c r="F657" s="195"/>
    </row>
    <row r="658" spans="4:6" ht="13" thickBot="1">
      <c r="D658" s="42"/>
      <c r="E658" s="193"/>
      <c r="F658" s="195"/>
    </row>
    <row r="659" spans="4:6" ht="13" thickBot="1">
      <c r="D659" s="42"/>
      <c r="E659" s="193"/>
      <c r="F659" s="195"/>
    </row>
    <row r="660" spans="4:6" ht="13" thickBot="1">
      <c r="D660" s="42"/>
      <c r="E660" s="193"/>
      <c r="F660" s="195"/>
    </row>
    <row r="661" spans="4:6" ht="13" thickBot="1">
      <c r="D661" s="42"/>
      <c r="E661" s="193"/>
      <c r="F661" s="195"/>
    </row>
    <row r="662" spans="4:6" ht="13" thickBot="1">
      <c r="D662" s="42"/>
      <c r="E662" s="193"/>
      <c r="F662" s="195"/>
    </row>
    <row r="663" spans="4:6" ht="13" thickBot="1">
      <c r="D663" s="42"/>
      <c r="E663" s="193"/>
      <c r="F663" s="195"/>
    </row>
    <row r="664" spans="4:6" ht="13" thickBot="1">
      <c r="D664" s="42"/>
      <c r="E664" s="193"/>
      <c r="F664" s="195"/>
    </row>
    <row r="665" spans="4:6" ht="13" thickBot="1">
      <c r="D665" s="42"/>
      <c r="E665" s="193"/>
      <c r="F665" s="195"/>
    </row>
    <row r="666" spans="4:6" ht="13" thickBot="1">
      <c r="D666" s="42"/>
      <c r="E666" s="193"/>
      <c r="F666" s="195"/>
    </row>
    <row r="667" spans="4:6" ht="13" thickBot="1">
      <c r="D667" s="42"/>
      <c r="E667" s="193"/>
      <c r="F667" s="195"/>
    </row>
    <row r="668" spans="4:6" ht="13" thickBot="1">
      <c r="D668" s="42"/>
      <c r="E668" s="193"/>
      <c r="F668" s="195"/>
    </row>
    <row r="669" spans="4:6" ht="13" thickBot="1">
      <c r="D669" s="42"/>
      <c r="E669" s="193"/>
      <c r="F669" s="195"/>
    </row>
    <row r="670" spans="4:6" ht="13" thickBot="1">
      <c r="D670" s="42"/>
      <c r="E670" s="193"/>
      <c r="F670" s="195"/>
    </row>
    <row r="671" spans="4:6" ht="13" thickBot="1">
      <c r="D671" s="42"/>
      <c r="E671" s="193"/>
      <c r="F671" s="195"/>
    </row>
    <row r="672" spans="4:6" ht="13" thickBot="1">
      <c r="D672" s="42"/>
      <c r="E672" s="193"/>
      <c r="F672" s="195"/>
    </row>
    <row r="673" spans="4:6" ht="13" thickBot="1">
      <c r="D673" s="42"/>
      <c r="E673" s="193"/>
      <c r="F673" s="195"/>
    </row>
    <row r="674" spans="4:6" ht="13" thickBot="1">
      <c r="D674" s="42"/>
      <c r="E674" s="193"/>
      <c r="F674" s="195"/>
    </row>
    <row r="675" spans="4:6" ht="13" thickBot="1">
      <c r="D675" s="42"/>
      <c r="E675" s="193"/>
      <c r="F675" s="195"/>
    </row>
    <row r="676" spans="4:6" ht="13" thickBot="1">
      <c r="D676" s="42"/>
      <c r="E676" s="193"/>
      <c r="F676" s="195"/>
    </row>
    <row r="677" spans="4:6" ht="13" thickBot="1">
      <c r="D677" s="42"/>
      <c r="E677" s="193"/>
      <c r="F677" s="195"/>
    </row>
    <row r="678" spans="4:6" ht="13" thickBot="1">
      <c r="D678" s="42"/>
      <c r="E678" s="193"/>
      <c r="F678" s="195"/>
    </row>
    <row r="679" spans="4:6" ht="13" thickBot="1">
      <c r="D679" s="42"/>
      <c r="E679" s="193"/>
      <c r="F679" s="195"/>
    </row>
    <row r="680" spans="4:6" ht="13" thickBot="1">
      <c r="D680" s="42"/>
      <c r="E680" s="193"/>
      <c r="F680" s="195"/>
    </row>
    <row r="681" spans="4:6" ht="13" thickBot="1">
      <c r="D681" s="42"/>
      <c r="E681" s="193"/>
      <c r="F681" s="195"/>
    </row>
    <row r="682" spans="4:6" ht="13" thickBot="1">
      <c r="D682" s="42"/>
      <c r="E682" s="193"/>
      <c r="F682" s="195"/>
    </row>
    <row r="683" spans="4:6" ht="13" thickBot="1">
      <c r="D683" s="42"/>
      <c r="E683" s="193"/>
      <c r="F683" s="195"/>
    </row>
    <row r="684" spans="4:6" ht="13" thickBot="1">
      <c r="D684" s="42"/>
      <c r="E684" s="193"/>
      <c r="F684" s="195"/>
    </row>
    <row r="685" spans="4:6" ht="13" thickBot="1">
      <c r="D685" s="42"/>
      <c r="E685" s="193"/>
      <c r="F685" s="195"/>
    </row>
    <row r="686" spans="4:6" ht="13" thickBot="1">
      <c r="D686" s="42"/>
      <c r="E686" s="193"/>
      <c r="F686" s="195"/>
    </row>
    <row r="687" spans="4:6" ht="13" thickBot="1">
      <c r="D687" s="42"/>
      <c r="E687" s="193"/>
      <c r="F687" s="195"/>
    </row>
    <row r="688" spans="4:6" ht="13" thickBot="1">
      <c r="D688" s="42"/>
      <c r="E688" s="193"/>
      <c r="F688" s="195"/>
    </row>
    <row r="689" spans="4:6" ht="13" thickBot="1">
      <c r="D689" s="42"/>
      <c r="E689" s="193"/>
      <c r="F689" s="195"/>
    </row>
    <row r="690" spans="4:6" ht="13" thickBot="1">
      <c r="D690" s="42"/>
      <c r="E690" s="193"/>
      <c r="F690" s="195"/>
    </row>
    <row r="691" spans="4:6" ht="13" thickBot="1">
      <c r="D691" s="42"/>
      <c r="E691" s="193"/>
      <c r="F691" s="195"/>
    </row>
    <row r="692" spans="4:6" ht="13" thickBot="1">
      <c r="D692" s="42"/>
      <c r="E692" s="193"/>
      <c r="F692" s="195"/>
    </row>
    <row r="693" spans="4:6" ht="13" thickBot="1">
      <c r="D693" s="42"/>
      <c r="E693" s="193"/>
      <c r="F693" s="195"/>
    </row>
    <row r="694" spans="4:6" ht="13" thickBot="1">
      <c r="D694" s="42"/>
      <c r="E694" s="193"/>
      <c r="F694" s="195"/>
    </row>
    <row r="695" spans="4:6" ht="13" thickBot="1">
      <c r="D695" s="42"/>
      <c r="E695" s="193"/>
      <c r="F695" s="195"/>
    </row>
    <row r="696" spans="4:6" ht="13" thickBot="1">
      <c r="D696" s="42"/>
      <c r="E696" s="193"/>
      <c r="F696" s="195"/>
    </row>
    <row r="697" spans="4:6" ht="13" thickBot="1">
      <c r="D697" s="42"/>
      <c r="E697" s="193"/>
      <c r="F697" s="195"/>
    </row>
    <row r="698" spans="4:6" ht="13" thickBot="1">
      <c r="D698" s="42"/>
      <c r="E698" s="193"/>
      <c r="F698" s="195"/>
    </row>
    <row r="699" spans="4:6" ht="13" thickBot="1">
      <c r="D699" s="42"/>
      <c r="E699" s="193"/>
      <c r="F699" s="195"/>
    </row>
    <row r="700" spans="4:6" ht="13" thickBot="1">
      <c r="D700" s="42"/>
      <c r="E700" s="193"/>
      <c r="F700" s="195"/>
    </row>
    <row r="701" spans="4:6" ht="13" thickBot="1">
      <c r="D701" s="42"/>
      <c r="E701" s="193"/>
      <c r="F701" s="195"/>
    </row>
    <row r="702" spans="4:6" ht="13" thickBot="1">
      <c r="D702" s="42"/>
      <c r="E702" s="193"/>
      <c r="F702" s="195"/>
    </row>
    <row r="703" spans="4:6" ht="13" thickBot="1">
      <c r="D703" s="42"/>
      <c r="E703" s="193"/>
      <c r="F703" s="195"/>
    </row>
    <row r="704" spans="4:6" ht="13" thickBot="1">
      <c r="D704" s="42"/>
      <c r="E704" s="193"/>
      <c r="F704" s="195"/>
    </row>
    <row r="705" spans="4:6" ht="13" thickBot="1">
      <c r="D705" s="42"/>
      <c r="E705" s="193"/>
      <c r="F705" s="195"/>
    </row>
    <row r="706" spans="4:6" ht="13" thickBot="1">
      <c r="D706" s="42"/>
      <c r="E706" s="193"/>
      <c r="F706" s="195"/>
    </row>
    <row r="707" spans="4:6" ht="13" thickBot="1">
      <c r="D707" s="42"/>
      <c r="E707" s="193"/>
      <c r="F707" s="195"/>
    </row>
    <row r="708" spans="4:6" ht="13" thickBot="1">
      <c r="D708" s="42"/>
      <c r="E708" s="193"/>
      <c r="F708" s="195"/>
    </row>
    <row r="709" spans="4:6" ht="13" thickBot="1">
      <c r="D709" s="42"/>
      <c r="E709" s="193"/>
      <c r="F709" s="195"/>
    </row>
    <row r="710" spans="4:6" ht="13" thickBot="1">
      <c r="D710" s="42"/>
      <c r="E710" s="193"/>
      <c r="F710" s="195"/>
    </row>
    <row r="711" spans="4:6" ht="13" thickBot="1">
      <c r="D711" s="42"/>
      <c r="E711" s="193"/>
      <c r="F711" s="195"/>
    </row>
    <row r="712" spans="4:6" ht="13" thickBot="1">
      <c r="D712" s="42"/>
      <c r="E712" s="193"/>
      <c r="F712" s="195"/>
    </row>
    <row r="713" spans="4:6" ht="13" thickBot="1">
      <c r="D713" s="42"/>
      <c r="E713" s="193"/>
      <c r="F713" s="195"/>
    </row>
    <row r="714" spans="4:6" ht="13" thickBot="1">
      <c r="D714" s="42"/>
      <c r="E714" s="193"/>
      <c r="F714" s="195"/>
    </row>
    <row r="715" spans="4:6" ht="13" thickBot="1">
      <c r="D715" s="42"/>
      <c r="E715" s="193"/>
      <c r="F715" s="195"/>
    </row>
    <row r="716" spans="4:6" ht="13" thickBot="1">
      <c r="D716" s="42"/>
      <c r="E716" s="193"/>
      <c r="F716" s="195"/>
    </row>
    <row r="717" spans="4:6" ht="13" thickBot="1">
      <c r="D717" s="42"/>
      <c r="E717" s="193"/>
      <c r="F717" s="195"/>
    </row>
    <row r="718" spans="4:6" ht="13" thickBot="1">
      <c r="D718" s="42"/>
      <c r="E718" s="193"/>
      <c r="F718" s="195"/>
    </row>
    <row r="719" spans="4:6" ht="13" thickBot="1">
      <c r="D719" s="42"/>
      <c r="E719" s="193"/>
      <c r="F719" s="195"/>
    </row>
    <row r="720" spans="4:6" ht="13" thickBot="1">
      <c r="D720" s="42"/>
      <c r="E720" s="193"/>
      <c r="F720" s="195"/>
    </row>
    <row r="721" spans="4:6" ht="13" thickBot="1">
      <c r="D721" s="42"/>
      <c r="E721" s="193"/>
      <c r="F721" s="195"/>
    </row>
    <row r="722" spans="4:6" ht="13" thickBot="1">
      <c r="D722" s="42"/>
      <c r="E722" s="193"/>
      <c r="F722" s="195"/>
    </row>
    <row r="723" spans="4:6" ht="13" thickBot="1">
      <c r="D723" s="42"/>
      <c r="E723" s="193"/>
      <c r="F723" s="195"/>
    </row>
    <row r="724" spans="4:6" ht="13" thickBot="1">
      <c r="D724" s="42"/>
      <c r="E724" s="193"/>
      <c r="F724" s="195"/>
    </row>
    <row r="725" spans="4:6" ht="13" thickBot="1">
      <c r="D725" s="42"/>
      <c r="E725" s="193"/>
      <c r="F725" s="195"/>
    </row>
    <row r="726" spans="4:6" ht="13" thickBot="1">
      <c r="D726" s="42"/>
      <c r="E726" s="193"/>
      <c r="F726" s="195"/>
    </row>
    <row r="727" spans="4:6" ht="13" thickBot="1">
      <c r="D727" s="42"/>
      <c r="E727" s="193"/>
      <c r="F727" s="195"/>
    </row>
    <row r="728" spans="4:6" ht="13" thickBot="1">
      <c r="D728" s="42"/>
      <c r="E728" s="193"/>
      <c r="F728" s="195"/>
    </row>
    <row r="729" spans="4:6" ht="13" thickBot="1">
      <c r="D729" s="42"/>
      <c r="E729" s="193"/>
      <c r="F729" s="195"/>
    </row>
    <row r="730" spans="4:6" ht="13" thickBot="1">
      <c r="D730" s="42"/>
      <c r="E730" s="193"/>
      <c r="F730" s="195"/>
    </row>
    <row r="731" spans="4:6" ht="13" thickBot="1">
      <c r="D731" s="42"/>
      <c r="E731" s="193"/>
      <c r="F731" s="195"/>
    </row>
    <row r="732" spans="4:6" ht="13" thickBot="1">
      <c r="D732" s="42"/>
      <c r="E732" s="193"/>
      <c r="F732" s="195"/>
    </row>
    <row r="733" spans="4:6" ht="13" thickBot="1">
      <c r="D733" s="42"/>
      <c r="E733" s="193"/>
      <c r="F733" s="195"/>
    </row>
    <row r="734" spans="4:6" ht="13" thickBot="1">
      <c r="D734" s="42"/>
      <c r="E734" s="193"/>
      <c r="F734" s="195"/>
    </row>
    <row r="735" spans="4:6" ht="13" thickBot="1">
      <c r="D735" s="42"/>
      <c r="E735" s="193"/>
      <c r="F735" s="195"/>
    </row>
    <row r="736" spans="4:6" ht="13" thickBot="1">
      <c r="D736" s="42"/>
      <c r="E736" s="193"/>
      <c r="F736" s="195"/>
    </row>
    <row r="737" spans="4:6" ht="13" thickBot="1">
      <c r="D737" s="42"/>
      <c r="E737" s="193"/>
      <c r="F737" s="195"/>
    </row>
    <row r="738" spans="4:6" ht="13" thickBot="1">
      <c r="D738" s="42"/>
      <c r="E738" s="193"/>
      <c r="F738" s="195"/>
    </row>
    <row r="739" spans="4:6" ht="13" thickBot="1">
      <c r="D739" s="42"/>
      <c r="E739" s="193"/>
      <c r="F739" s="195"/>
    </row>
    <row r="740" spans="4:6" ht="13" thickBot="1">
      <c r="D740" s="42"/>
      <c r="E740" s="193"/>
      <c r="F740" s="195"/>
    </row>
    <row r="741" spans="4:6" ht="13" thickBot="1">
      <c r="D741" s="42"/>
      <c r="E741" s="193"/>
      <c r="F741" s="195"/>
    </row>
    <row r="742" spans="4:6" ht="13" thickBot="1">
      <c r="D742" s="42"/>
      <c r="E742" s="193"/>
      <c r="F742" s="195"/>
    </row>
    <row r="743" spans="4:6" ht="13" thickBot="1">
      <c r="D743" s="42"/>
      <c r="E743" s="193"/>
      <c r="F743" s="195"/>
    </row>
    <row r="744" spans="4:6" ht="13" thickBot="1">
      <c r="D744" s="42"/>
      <c r="E744" s="193"/>
      <c r="F744" s="195"/>
    </row>
    <row r="745" spans="4:6" ht="13" thickBot="1">
      <c r="D745" s="42"/>
      <c r="E745" s="193"/>
      <c r="F745" s="195"/>
    </row>
    <row r="746" spans="4:6" ht="13" thickBot="1">
      <c r="D746" s="42"/>
      <c r="E746" s="193"/>
      <c r="F746" s="195"/>
    </row>
    <row r="747" spans="4:6" ht="13" thickBot="1">
      <c r="D747" s="42"/>
      <c r="E747" s="193"/>
      <c r="F747" s="195"/>
    </row>
    <row r="748" spans="4:6" ht="13" thickBot="1">
      <c r="D748" s="42"/>
      <c r="E748" s="193"/>
      <c r="F748" s="195"/>
    </row>
    <row r="749" spans="4:6" ht="13" thickBot="1">
      <c r="D749" s="42"/>
      <c r="E749" s="193"/>
      <c r="F749" s="195"/>
    </row>
    <row r="750" spans="4:6" ht="13" thickBot="1">
      <c r="D750" s="42"/>
      <c r="E750" s="193"/>
      <c r="F750" s="195"/>
    </row>
    <row r="751" spans="4:6" ht="13" thickBot="1">
      <c r="D751" s="42"/>
      <c r="E751" s="193"/>
      <c r="F751" s="195"/>
    </row>
    <row r="752" spans="4:6" ht="13" thickBot="1">
      <c r="D752" s="42"/>
      <c r="E752" s="193"/>
      <c r="F752" s="195"/>
    </row>
    <row r="753" spans="4:6" ht="13" thickBot="1">
      <c r="D753" s="42"/>
      <c r="E753" s="193"/>
      <c r="F753" s="195"/>
    </row>
    <row r="754" spans="4:6" ht="13" thickBot="1">
      <c r="D754" s="42"/>
      <c r="E754" s="193"/>
      <c r="F754" s="195"/>
    </row>
    <row r="755" spans="4:6" ht="13" thickBot="1">
      <c r="D755" s="42"/>
      <c r="E755" s="193"/>
      <c r="F755" s="195"/>
    </row>
    <row r="756" spans="4:6" ht="13" thickBot="1">
      <c r="D756" s="42"/>
      <c r="E756" s="193"/>
      <c r="F756" s="195"/>
    </row>
    <row r="757" spans="4:6" ht="13" thickBot="1">
      <c r="D757" s="42"/>
      <c r="E757" s="193"/>
      <c r="F757" s="195"/>
    </row>
    <row r="758" spans="4:6" ht="13" thickBot="1">
      <c r="D758" s="42"/>
      <c r="E758" s="193"/>
      <c r="F758" s="195"/>
    </row>
    <row r="759" spans="4:6" ht="13" thickBot="1">
      <c r="D759" s="42"/>
      <c r="E759" s="193"/>
      <c r="F759" s="195"/>
    </row>
    <row r="760" spans="4:6" ht="13" thickBot="1">
      <c r="D760" s="42"/>
      <c r="E760" s="193"/>
      <c r="F760" s="195"/>
    </row>
    <row r="761" spans="4:6" ht="13" thickBot="1">
      <c r="D761" s="42"/>
      <c r="E761" s="193"/>
      <c r="F761" s="195"/>
    </row>
    <row r="762" spans="4:6" ht="13" thickBot="1">
      <c r="D762" s="42"/>
      <c r="E762" s="193"/>
      <c r="F762" s="195"/>
    </row>
    <row r="763" spans="4:6" ht="13" thickBot="1">
      <c r="D763" s="42"/>
      <c r="E763" s="193"/>
      <c r="F763" s="195"/>
    </row>
    <row r="764" spans="4:6" ht="13" thickBot="1">
      <c r="D764" s="42"/>
      <c r="E764" s="193"/>
      <c r="F764" s="195"/>
    </row>
    <row r="765" spans="4:6" ht="13" thickBot="1">
      <c r="D765" s="42"/>
      <c r="E765" s="193"/>
      <c r="F765" s="195"/>
    </row>
    <row r="766" spans="4:6" ht="13" thickBot="1">
      <c r="D766" s="42"/>
      <c r="E766" s="193"/>
      <c r="F766" s="195"/>
    </row>
    <row r="767" spans="4:6" ht="13" thickBot="1">
      <c r="D767" s="42"/>
      <c r="E767" s="193"/>
      <c r="F767" s="195"/>
    </row>
    <row r="768" spans="4:6" ht="13" thickBot="1">
      <c r="D768" s="42"/>
      <c r="E768" s="193"/>
      <c r="F768" s="195"/>
    </row>
    <row r="769" spans="4:6" ht="13" thickBot="1">
      <c r="D769" s="42"/>
      <c r="E769" s="193"/>
      <c r="F769" s="195"/>
    </row>
    <row r="770" spans="4:6" ht="13" thickBot="1">
      <c r="D770" s="42"/>
      <c r="E770" s="193"/>
      <c r="F770" s="195"/>
    </row>
    <row r="771" spans="4:6" ht="13" thickBot="1">
      <c r="D771" s="42"/>
      <c r="E771" s="193"/>
      <c r="F771" s="195"/>
    </row>
    <row r="772" spans="4:6" ht="13" thickBot="1">
      <c r="D772" s="42"/>
      <c r="E772" s="193"/>
      <c r="F772" s="195"/>
    </row>
    <row r="773" spans="4:6" ht="13" thickBot="1">
      <c r="D773" s="42"/>
      <c r="E773" s="231"/>
      <c r="F773" s="232"/>
    </row>
    <row r="774" spans="4:6">
      <c r="D774" s="42"/>
      <c r="E774" s="197"/>
      <c r="F774" s="198"/>
    </row>
    <row r="775" spans="4:6">
      <c r="D775" s="42"/>
      <c r="E775" s="197"/>
      <c r="F775" s="198"/>
    </row>
    <row r="776" spans="4:6">
      <c r="D776" s="42"/>
      <c r="E776" s="197"/>
      <c r="F776" s="198"/>
    </row>
    <row r="777" spans="4:6">
      <c r="D777" s="42"/>
      <c r="E777" s="197"/>
      <c r="F777" s="198"/>
    </row>
    <row r="778" spans="4:6">
      <c r="D778" s="42"/>
      <c r="E778" s="197"/>
      <c r="F778" s="198"/>
    </row>
    <row r="779" spans="4:6">
      <c r="D779" s="42"/>
      <c r="E779" s="197"/>
      <c r="F779" s="198"/>
    </row>
    <row r="780" spans="4:6">
      <c r="D780" s="42"/>
      <c r="E780" s="197"/>
      <c r="F780" s="198"/>
    </row>
    <row r="781" spans="4:6">
      <c r="D781" s="42"/>
      <c r="E781" s="197"/>
      <c r="F781" s="198"/>
    </row>
    <row r="782" spans="4:6">
      <c r="D782" s="42"/>
      <c r="E782" s="197"/>
      <c r="F782" s="198"/>
    </row>
    <row r="783" spans="4:6">
      <c r="D783" s="42"/>
      <c r="E783" s="197"/>
      <c r="F783" s="198"/>
    </row>
    <row r="784" spans="4:6">
      <c r="D784" s="42"/>
      <c r="E784" s="197"/>
      <c r="F784" s="198"/>
    </row>
    <row r="785" spans="4:6">
      <c r="D785" s="42"/>
      <c r="E785" s="197"/>
      <c r="F785" s="198"/>
    </row>
    <row r="786" spans="4:6">
      <c r="D786" s="42"/>
      <c r="E786" s="197"/>
      <c r="F786" s="198"/>
    </row>
    <row r="787" spans="4:6">
      <c r="D787" s="42"/>
      <c r="E787" s="197"/>
      <c r="F787" s="198"/>
    </row>
    <row r="788" spans="4:6">
      <c r="D788" s="42"/>
      <c r="E788" s="197"/>
      <c r="F788" s="198"/>
    </row>
    <row r="789" spans="4:6">
      <c r="D789" s="42"/>
      <c r="E789" s="197"/>
      <c r="F789" s="198"/>
    </row>
    <row r="790" spans="4:6">
      <c r="D790" s="42"/>
      <c r="E790" s="197"/>
      <c r="F790" s="198"/>
    </row>
    <row r="791" spans="4:6">
      <c r="D791" s="42"/>
      <c r="E791" s="197"/>
      <c r="F791" s="198"/>
    </row>
    <row r="792" spans="4:6">
      <c r="D792" s="42"/>
      <c r="E792" s="197"/>
      <c r="F792" s="198"/>
    </row>
    <row r="793" spans="4:6">
      <c r="D793" s="42"/>
      <c r="E793" s="197"/>
      <c r="F793" s="198"/>
    </row>
    <row r="794" spans="4:6">
      <c r="D794" s="42"/>
      <c r="E794" s="197"/>
      <c r="F794" s="198"/>
    </row>
    <row r="795" spans="4:6">
      <c r="D795" s="42"/>
      <c r="E795" s="197"/>
      <c r="F795" s="198"/>
    </row>
    <row r="796" spans="4:6">
      <c r="D796" s="42"/>
      <c r="E796" s="197"/>
      <c r="F796" s="198"/>
    </row>
    <row r="797" spans="4:6">
      <c r="D797" s="42"/>
      <c r="E797" s="197"/>
      <c r="F797" s="198"/>
    </row>
    <row r="798" spans="4:6">
      <c r="D798" s="42"/>
      <c r="E798" s="197"/>
      <c r="F798" s="198"/>
    </row>
    <row r="799" spans="4:6">
      <c r="D799" s="42"/>
      <c r="E799" s="197"/>
      <c r="F799" s="198"/>
    </row>
    <row r="800" spans="4:6">
      <c r="D800" s="42"/>
      <c r="E800" s="197"/>
      <c r="F800" s="198"/>
    </row>
    <row r="801" spans="4:6">
      <c r="D801" s="42"/>
      <c r="E801" s="197"/>
      <c r="F801" s="198"/>
    </row>
    <row r="802" spans="4:6">
      <c r="D802" s="42"/>
      <c r="E802" s="197"/>
      <c r="F802" s="198"/>
    </row>
    <row r="803" spans="4:6">
      <c r="D803" s="42"/>
      <c r="E803" s="197"/>
      <c r="F803" s="198"/>
    </row>
    <row r="804" spans="4:6">
      <c r="D804" s="42"/>
      <c r="E804" s="197"/>
      <c r="F804" s="198"/>
    </row>
    <row r="805" spans="4:6">
      <c r="D805" s="42"/>
      <c r="E805" s="197"/>
      <c r="F805" s="198"/>
    </row>
    <row r="806" spans="4:6">
      <c r="D806" s="42"/>
      <c r="E806" s="197"/>
      <c r="F806" s="198"/>
    </row>
    <row r="807" spans="4:6">
      <c r="D807" s="42"/>
      <c r="E807" s="197"/>
      <c r="F807" s="198"/>
    </row>
    <row r="808" spans="4:6">
      <c r="D808" s="42"/>
      <c r="E808" s="197"/>
      <c r="F808" s="198"/>
    </row>
    <row r="809" spans="4:6">
      <c r="D809" s="42"/>
      <c r="E809" s="197"/>
      <c r="F809" s="198"/>
    </row>
    <row r="810" spans="4:6">
      <c r="D810" s="42"/>
      <c r="E810" s="197"/>
      <c r="F810" s="198"/>
    </row>
    <row r="811" spans="4:6">
      <c r="D811" s="42"/>
      <c r="E811" s="197"/>
      <c r="F811" s="198"/>
    </row>
    <row r="812" spans="4:6">
      <c r="D812" s="42"/>
      <c r="E812" s="197"/>
      <c r="F812" s="198"/>
    </row>
    <row r="813" spans="4:6">
      <c r="D813" s="42"/>
      <c r="E813" s="197"/>
      <c r="F813" s="198"/>
    </row>
    <row r="814" spans="4:6">
      <c r="D814" s="42"/>
      <c r="E814" s="197"/>
      <c r="F814" s="198"/>
    </row>
    <row r="815" spans="4:6">
      <c r="D815" s="42"/>
      <c r="E815" s="197"/>
      <c r="F815" s="198"/>
    </row>
    <row r="816" spans="4:6">
      <c r="D816" s="42"/>
      <c r="E816" s="197"/>
      <c r="F816" s="198"/>
    </row>
    <row r="817" spans="4:6">
      <c r="D817" s="42"/>
      <c r="E817" s="197"/>
      <c r="F817" s="198"/>
    </row>
    <row r="818" spans="4:6">
      <c r="D818" s="42"/>
      <c r="E818" s="197"/>
      <c r="F818" s="198"/>
    </row>
    <row r="819" spans="4:6">
      <c r="D819" s="42"/>
      <c r="E819" s="197"/>
      <c r="F819" s="198"/>
    </row>
    <row r="820" spans="4:6">
      <c r="D820" s="42"/>
      <c r="E820" s="197"/>
      <c r="F820" s="198"/>
    </row>
    <row r="821" spans="4:6">
      <c r="D821" s="42"/>
      <c r="E821" s="197"/>
      <c r="F821" s="198"/>
    </row>
    <row r="822" spans="4:6">
      <c r="D822" s="42"/>
      <c r="E822" s="197"/>
      <c r="F822" s="198"/>
    </row>
    <row r="823" spans="4:6">
      <c r="D823" s="42"/>
      <c r="E823" s="197"/>
      <c r="F823" s="198"/>
    </row>
    <row r="824" spans="4:6">
      <c r="D824" s="42"/>
      <c r="E824" s="197"/>
      <c r="F824" s="198"/>
    </row>
    <row r="825" spans="4:6">
      <c r="D825" s="42"/>
      <c r="E825" s="197"/>
      <c r="F825" s="198"/>
    </row>
    <row r="826" spans="4:6">
      <c r="D826" s="42"/>
      <c r="E826" s="197"/>
      <c r="F826" s="198"/>
    </row>
    <row r="827" spans="4:6">
      <c r="D827" s="42"/>
      <c r="E827" s="197"/>
      <c r="F827" s="198"/>
    </row>
    <row r="828" spans="4:6">
      <c r="D828" s="42"/>
      <c r="E828" s="197"/>
      <c r="F828" s="198"/>
    </row>
    <row r="829" spans="4:6">
      <c r="D829" s="42"/>
      <c r="E829" s="197"/>
      <c r="F829" s="198"/>
    </row>
    <row r="830" spans="4:6">
      <c r="D830" s="42"/>
      <c r="E830" s="197"/>
      <c r="F830" s="198"/>
    </row>
    <row r="831" spans="4:6">
      <c r="D831" s="42"/>
      <c r="E831" s="197"/>
      <c r="F831" s="198"/>
    </row>
    <row r="832" spans="4:6">
      <c r="D832" s="42"/>
      <c r="E832" s="197"/>
      <c r="F832" s="198"/>
    </row>
    <row r="833" spans="4:6">
      <c r="D833" s="42"/>
      <c r="E833" s="197"/>
      <c r="F833" s="198"/>
    </row>
    <row r="834" spans="4:6">
      <c r="D834" s="42"/>
      <c r="E834" s="197"/>
      <c r="F834" s="198"/>
    </row>
    <row r="835" spans="4:6">
      <c r="D835" s="42"/>
      <c r="E835" s="197"/>
      <c r="F835" s="198"/>
    </row>
    <row r="836" spans="4:6">
      <c r="D836" s="42"/>
      <c r="E836" s="197"/>
      <c r="F836" s="198"/>
    </row>
    <row r="837" spans="4:6">
      <c r="D837" s="42"/>
      <c r="E837" s="197"/>
      <c r="F837" s="198"/>
    </row>
    <row r="838" spans="4:6">
      <c r="D838" s="42"/>
      <c r="E838" s="197"/>
      <c r="F838" s="198"/>
    </row>
    <row r="839" spans="4:6">
      <c r="D839" s="42"/>
      <c r="E839" s="197"/>
      <c r="F839" s="198"/>
    </row>
    <row r="840" spans="4:6">
      <c r="D840" s="42"/>
      <c r="E840" s="197"/>
      <c r="F840" s="198"/>
    </row>
    <row r="841" spans="4:6">
      <c r="D841" s="42"/>
      <c r="E841" s="197"/>
      <c r="F841" s="198"/>
    </row>
    <row r="842" spans="4:6">
      <c r="D842" s="42"/>
      <c r="E842" s="197"/>
      <c r="F842" s="198"/>
    </row>
    <row r="843" spans="4:6">
      <c r="D843" s="42"/>
      <c r="E843" s="197"/>
      <c r="F843" s="198"/>
    </row>
    <row r="844" spans="4:6">
      <c r="D844" s="42"/>
      <c r="E844" s="197"/>
      <c r="F844" s="198"/>
    </row>
    <row r="845" spans="4:6">
      <c r="D845" s="42"/>
      <c r="E845" s="197"/>
      <c r="F845" s="198"/>
    </row>
    <row r="846" spans="4:6">
      <c r="D846" s="42"/>
      <c r="E846" s="197"/>
      <c r="F846" s="198"/>
    </row>
    <row r="847" spans="4:6">
      <c r="D847" s="42"/>
      <c r="E847" s="197"/>
      <c r="F847" s="198"/>
    </row>
    <row r="848" spans="4:6">
      <c r="D848" s="42"/>
      <c r="E848" s="197"/>
      <c r="F848" s="198"/>
    </row>
    <row r="849" spans="4:6">
      <c r="D849" s="42"/>
      <c r="E849" s="197"/>
      <c r="F849" s="198"/>
    </row>
    <row r="850" spans="4:6">
      <c r="D850" s="42"/>
      <c r="E850" s="197"/>
      <c r="F850" s="198"/>
    </row>
    <row r="851" spans="4:6">
      <c r="D851" s="42"/>
      <c r="E851" s="197"/>
      <c r="F851" s="198"/>
    </row>
    <row r="852" spans="4:6">
      <c r="D852" s="42"/>
      <c r="E852" s="197"/>
      <c r="F852" s="198"/>
    </row>
    <row r="853" spans="4:6">
      <c r="D853" s="42"/>
      <c r="E853" s="197"/>
      <c r="F853" s="198"/>
    </row>
    <row r="854" spans="4:6">
      <c r="D854" s="42"/>
      <c r="E854" s="197"/>
      <c r="F854" s="198"/>
    </row>
    <row r="855" spans="4:6">
      <c r="D855" s="42"/>
      <c r="E855" s="197"/>
      <c r="F855" s="198"/>
    </row>
    <row r="856" spans="4:6">
      <c r="D856" s="42"/>
      <c r="E856" s="197"/>
      <c r="F856" s="198"/>
    </row>
    <row r="857" spans="4:6">
      <c r="D857" s="42"/>
      <c r="E857" s="197"/>
      <c r="F857" s="198"/>
    </row>
    <row r="858" spans="4:6">
      <c r="D858" s="42"/>
      <c r="E858" s="197"/>
      <c r="F858" s="198"/>
    </row>
    <row r="859" spans="4:6">
      <c r="D859" s="42"/>
      <c r="E859" s="197"/>
      <c r="F859" s="198"/>
    </row>
    <row r="860" spans="4:6">
      <c r="D860" s="42"/>
      <c r="E860" s="197"/>
      <c r="F860" s="198"/>
    </row>
    <row r="861" spans="4:6">
      <c r="D861" s="42"/>
      <c r="E861" s="197"/>
      <c r="F861" s="198"/>
    </row>
    <row r="862" spans="4:6">
      <c r="D862" s="42"/>
      <c r="E862" s="197"/>
      <c r="F862" s="198"/>
    </row>
    <row r="863" spans="4:6">
      <c r="D863" s="42"/>
      <c r="E863" s="197"/>
      <c r="F863" s="198"/>
    </row>
    <row r="864" spans="4:6">
      <c r="D864" s="42"/>
      <c r="E864" s="197"/>
      <c r="F864" s="198"/>
    </row>
    <row r="865" spans="4:6">
      <c r="D865" s="42"/>
      <c r="E865" s="197"/>
      <c r="F865" s="198"/>
    </row>
    <row r="866" spans="4:6">
      <c r="D866" s="29"/>
      <c r="E866" s="197"/>
      <c r="F866" s="198"/>
    </row>
    <row r="867" spans="4:6">
      <c r="D867" s="29"/>
      <c r="E867" s="197"/>
      <c r="F867" s="198"/>
    </row>
    <row r="868" spans="4:6">
      <c r="D868" s="29"/>
      <c r="E868" s="197"/>
      <c r="F868" s="198"/>
    </row>
    <row r="869" spans="4:6">
      <c r="D869" s="29"/>
      <c r="E869" s="197"/>
      <c r="F869" s="198"/>
    </row>
    <row r="870" spans="4:6">
      <c r="D870" s="29"/>
      <c r="E870" s="197"/>
      <c r="F870" s="198"/>
    </row>
    <row r="871" spans="4:6">
      <c r="D871" s="29"/>
      <c r="E871" s="197"/>
      <c r="F871" s="198"/>
    </row>
    <row r="872" spans="4:6">
      <c r="D872" s="29"/>
      <c r="E872" s="197"/>
      <c r="F872" s="198"/>
    </row>
    <row r="873" spans="4:6">
      <c r="D873" s="29"/>
      <c r="E873" s="197"/>
      <c r="F873" s="198"/>
    </row>
    <row r="874" spans="4:6">
      <c r="D874" s="29"/>
      <c r="E874" s="197"/>
      <c r="F874" s="198"/>
    </row>
    <row r="875" spans="4:6">
      <c r="D875" s="29"/>
      <c r="E875" s="197"/>
      <c r="F875" s="198"/>
    </row>
    <row r="876" spans="4:6">
      <c r="D876" s="29"/>
      <c r="E876" s="197"/>
      <c r="F876" s="198"/>
    </row>
    <row r="877" spans="4:6">
      <c r="D877" s="29"/>
      <c r="E877" s="197"/>
      <c r="F877" s="198"/>
    </row>
    <row r="878" spans="4:6">
      <c r="D878" s="29"/>
      <c r="E878" s="197"/>
      <c r="F878" s="198"/>
    </row>
    <row r="879" spans="4:6">
      <c r="D879" s="29"/>
      <c r="E879" s="197"/>
      <c r="F879" s="198"/>
    </row>
    <row r="880" spans="4:6">
      <c r="D880" s="29"/>
      <c r="E880" s="197"/>
      <c r="F880" s="198"/>
    </row>
    <row r="881" spans="4:6">
      <c r="D881" s="29"/>
      <c r="E881" s="197"/>
      <c r="F881" s="198"/>
    </row>
    <row r="882" spans="4:6">
      <c r="D882" s="29"/>
      <c r="E882" s="197"/>
      <c r="F882" s="198"/>
    </row>
    <row r="883" spans="4:6">
      <c r="D883" s="29"/>
      <c r="E883" s="197"/>
      <c r="F883" s="198"/>
    </row>
    <row r="884" spans="4:6">
      <c r="D884" s="29"/>
      <c r="E884" s="197"/>
      <c r="F884" s="198"/>
    </row>
    <row r="885" spans="4:6">
      <c r="D885" s="29"/>
      <c r="E885" s="197"/>
      <c r="F885" s="198"/>
    </row>
    <row r="886" spans="4:6">
      <c r="D886" s="29"/>
      <c r="E886" s="197"/>
      <c r="F886" s="198"/>
    </row>
    <row r="887" spans="4:6">
      <c r="D887" s="29"/>
      <c r="E887" s="197"/>
      <c r="F887" s="198"/>
    </row>
    <row r="888" spans="4:6">
      <c r="D888" s="29"/>
      <c r="E888" s="197"/>
      <c r="F888" s="198"/>
    </row>
    <row r="889" spans="4:6">
      <c r="D889" s="29"/>
      <c r="E889" s="197"/>
      <c r="F889" s="198"/>
    </row>
    <row r="890" spans="4:6">
      <c r="D890" s="29"/>
      <c r="E890" s="197"/>
      <c r="F890" s="198"/>
    </row>
    <row r="891" spans="4:6">
      <c r="D891" s="29"/>
      <c r="E891" s="197"/>
      <c r="F891" s="198"/>
    </row>
    <row r="892" spans="4:6">
      <c r="D892" s="29"/>
      <c r="E892" s="197"/>
      <c r="F892" s="198"/>
    </row>
    <row r="893" spans="4:6">
      <c r="D893" s="29"/>
      <c r="E893" s="197"/>
      <c r="F893" s="198"/>
    </row>
    <row r="894" spans="4:6">
      <c r="D894" s="29"/>
      <c r="E894" s="197"/>
      <c r="F894" s="198"/>
    </row>
    <row r="895" spans="4:6">
      <c r="D895" s="29"/>
      <c r="E895" s="197"/>
      <c r="F895" s="198"/>
    </row>
    <row r="896" spans="4:6">
      <c r="D896" s="29"/>
      <c r="E896" s="197"/>
      <c r="F896" s="198"/>
    </row>
    <row r="897" spans="4:6">
      <c r="D897" s="29"/>
      <c r="E897" s="197"/>
      <c r="F897" s="198"/>
    </row>
    <row r="898" spans="4:6">
      <c r="D898" s="29"/>
      <c r="E898" s="197"/>
      <c r="F898" s="198"/>
    </row>
    <row r="899" spans="4:6">
      <c r="D899" s="29"/>
      <c r="E899" s="197"/>
      <c r="F899" s="198"/>
    </row>
    <row r="900" spans="4:6">
      <c r="D900" s="29"/>
      <c r="E900" s="197"/>
      <c r="F900" s="198"/>
    </row>
    <row r="901" spans="4:6">
      <c r="D901" s="29"/>
      <c r="E901" s="197"/>
      <c r="F901" s="198"/>
    </row>
    <row r="902" spans="4:6">
      <c r="D902" s="29"/>
      <c r="E902" s="197"/>
      <c r="F902" s="198"/>
    </row>
    <row r="903" spans="4:6">
      <c r="D903" s="29"/>
      <c r="E903" s="197"/>
      <c r="F903" s="198"/>
    </row>
    <row r="904" spans="4:6">
      <c r="D904" s="29"/>
      <c r="E904" s="197"/>
      <c r="F904" s="198"/>
    </row>
    <row r="905" spans="4:6">
      <c r="D905" s="29"/>
      <c r="E905" s="197"/>
      <c r="F905" s="198"/>
    </row>
    <row r="906" spans="4:6">
      <c r="D906" s="29"/>
      <c r="E906" s="197"/>
      <c r="F906" s="198"/>
    </row>
    <row r="907" spans="4:6">
      <c r="D907" s="29"/>
      <c r="E907" s="197"/>
      <c r="F907" s="198"/>
    </row>
    <row r="908" spans="4:6">
      <c r="D908" s="29"/>
      <c r="E908" s="197"/>
      <c r="F908" s="198"/>
    </row>
    <row r="909" spans="4:6">
      <c r="D909" s="29"/>
      <c r="E909" s="197"/>
      <c r="F909" s="198"/>
    </row>
    <row r="910" spans="4:6">
      <c r="D910" s="29"/>
      <c r="E910" s="197"/>
      <c r="F910" s="198"/>
    </row>
    <row r="911" spans="4:6">
      <c r="D911" s="29"/>
      <c r="E911" s="197"/>
      <c r="F911" s="198"/>
    </row>
    <row r="912" spans="4:6">
      <c r="D912" s="29"/>
      <c r="E912" s="197"/>
      <c r="F912" s="198"/>
    </row>
    <row r="913" spans="4:6">
      <c r="D913" s="29"/>
      <c r="E913" s="197"/>
      <c r="F913" s="198"/>
    </row>
    <row r="914" spans="4:6">
      <c r="D914" s="29"/>
      <c r="E914" s="197"/>
      <c r="F914" s="198"/>
    </row>
    <row r="915" spans="4:6">
      <c r="D915" s="29"/>
      <c r="E915" s="197"/>
      <c r="F915" s="198"/>
    </row>
    <row r="916" spans="4:6">
      <c r="D916" s="29"/>
      <c r="E916" s="197"/>
      <c r="F916" s="198"/>
    </row>
    <row r="917" spans="4:6">
      <c r="D917" s="29"/>
      <c r="E917" s="197"/>
      <c r="F917" s="198"/>
    </row>
    <row r="918" spans="4:6">
      <c r="D918" s="29"/>
      <c r="E918" s="197"/>
      <c r="F918" s="198"/>
    </row>
    <row r="919" spans="4:6">
      <c r="D919" s="29"/>
      <c r="E919" s="197"/>
      <c r="F919" s="198"/>
    </row>
    <row r="920" spans="4:6">
      <c r="D920" s="29"/>
      <c r="E920" s="197"/>
      <c r="F920" s="198"/>
    </row>
    <row r="921" spans="4:6">
      <c r="D921" s="29"/>
      <c r="E921" s="197"/>
      <c r="F921" s="198"/>
    </row>
    <row r="922" spans="4:6">
      <c r="D922" s="29"/>
      <c r="E922" s="197"/>
      <c r="F922" s="198"/>
    </row>
    <row r="923" spans="4:6">
      <c r="D923" s="29"/>
      <c r="E923" s="197"/>
      <c r="F923" s="198"/>
    </row>
    <row r="924" spans="4:6">
      <c r="D924" s="29"/>
      <c r="E924" s="197"/>
      <c r="F924" s="198"/>
    </row>
    <row r="925" spans="4:6">
      <c r="D925" s="29"/>
      <c r="E925" s="197"/>
      <c r="F925" s="198"/>
    </row>
    <row r="926" spans="4:6">
      <c r="D926" s="29"/>
      <c r="E926" s="197"/>
      <c r="F926" s="198"/>
    </row>
    <row r="927" spans="4:6">
      <c r="D927" s="29"/>
      <c r="E927" s="197"/>
      <c r="F927" s="198"/>
    </row>
    <row r="928" spans="4:6">
      <c r="D928" s="29"/>
      <c r="E928" s="197"/>
      <c r="F928" s="198"/>
    </row>
    <row r="929" spans="4:6">
      <c r="D929" s="29"/>
      <c r="E929" s="197"/>
      <c r="F929" s="198"/>
    </row>
    <row r="930" spans="4:6">
      <c r="D930" s="29"/>
      <c r="E930" s="197"/>
      <c r="F930" s="198"/>
    </row>
    <row r="931" spans="4:6">
      <c r="D931" s="29"/>
      <c r="E931" s="197"/>
      <c r="F931" s="198"/>
    </row>
    <row r="932" spans="4:6">
      <c r="D932" s="29"/>
      <c r="E932" s="197"/>
      <c r="F932" s="198"/>
    </row>
    <row r="933" spans="4:6">
      <c r="D933" s="29"/>
      <c r="E933" s="197"/>
      <c r="F933" s="198"/>
    </row>
    <row r="934" spans="4:6">
      <c r="D934" s="29"/>
      <c r="E934" s="197"/>
      <c r="F934" s="198"/>
    </row>
    <row r="935" spans="4:6">
      <c r="D935" s="29"/>
      <c r="E935" s="197"/>
      <c r="F935" s="198"/>
    </row>
    <row r="936" spans="4:6">
      <c r="D936" s="29"/>
      <c r="E936" s="197"/>
      <c r="F936" s="198"/>
    </row>
    <row r="937" spans="4:6">
      <c r="D937" s="29"/>
      <c r="E937" s="197"/>
      <c r="F937" s="198"/>
    </row>
    <row r="938" spans="4:6">
      <c r="D938" s="29"/>
      <c r="E938" s="197"/>
      <c r="F938" s="198"/>
    </row>
    <row r="939" spans="4:6">
      <c r="D939" s="29"/>
      <c r="E939" s="197"/>
      <c r="F939" s="198"/>
    </row>
    <row r="940" spans="4:6">
      <c r="D940" s="29"/>
      <c r="E940" s="197"/>
      <c r="F940" s="198"/>
    </row>
    <row r="941" spans="4:6">
      <c r="D941" s="29"/>
      <c r="E941" s="197"/>
      <c r="F941" s="198"/>
    </row>
    <row r="942" spans="4:6">
      <c r="D942" s="29"/>
      <c r="E942" s="197"/>
      <c r="F942" s="198"/>
    </row>
    <row r="943" spans="4:6">
      <c r="D943" s="29"/>
      <c r="E943" s="197"/>
      <c r="F943" s="198"/>
    </row>
    <row r="944" spans="4:6">
      <c r="D944" s="29"/>
      <c r="E944" s="197"/>
      <c r="F944" s="198"/>
    </row>
    <row r="945" spans="4:6">
      <c r="D945" s="29"/>
      <c r="E945" s="197"/>
      <c r="F945" s="198"/>
    </row>
    <row r="946" spans="4:6">
      <c r="D946" s="29"/>
      <c r="E946" s="197"/>
      <c r="F946" s="198"/>
    </row>
    <row r="947" spans="4:6">
      <c r="D947" s="29"/>
      <c r="E947" s="197"/>
      <c r="F947" s="198"/>
    </row>
    <row r="948" spans="4:6">
      <c r="D948" s="29"/>
      <c r="E948" s="197"/>
      <c r="F948" s="198"/>
    </row>
    <row r="949" spans="4:6">
      <c r="D949" s="29"/>
      <c r="E949" s="197"/>
      <c r="F949" s="198"/>
    </row>
    <row r="950" spans="4:6">
      <c r="D950" s="29"/>
      <c r="E950" s="197"/>
      <c r="F950" s="198"/>
    </row>
    <row r="951" spans="4:6">
      <c r="D951" s="29"/>
      <c r="E951" s="197"/>
      <c r="F951" s="198"/>
    </row>
    <row r="952" spans="4:6">
      <c r="D952" s="29"/>
      <c r="E952" s="197"/>
      <c r="F952" s="198"/>
    </row>
    <row r="953" spans="4:6">
      <c r="D953" s="29"/>
      <c r="E953" s="197"/>
      <c r="F953" s="198"/>
    </row>
    <row r="954" spans="4:6">
      <c r="D954" s="29"/>
      <c r="E954" s="197"/>
      <c r="F954" s="198"/>
    </row>
    <row r="955" spans="4:6">
      <c r="D955" s="29"/>
      <c r="E955" s="197"/>
      <c r="F955" s="198"/>
    </row>
    <row r="956" spans="4:6">
      <c r="D956" s="29"/>
      <c r="E956" s="197"/>
      <c r="F956" s="198"/>
    </row>
    <row r="957" spans="4:6">
      <c r="D957" s="29"/>
      <c r="E957" s="197"/>
      <c r="F957" s="198"/>
    </row>
    <row r="958" spans="4:6">
      <c r="D958" s="29"/>
      <c r="E958" s="197"/>
      <c r="F958" s="198"/>
    </row>
    <row r="959" spans="4:6">
      <c r="D959" s="29"/>
      <c r="E959" s="197"/>
      <c r="F959" s="198"/>
    </row>
    <row r="960" spans="4:6">
      <c r="D960" s="29"/>
      <c r="E960" s="197"/>
      <c r="F960" s="198"/>
    </row>
    <row r="961" spans="4:6">
      <c r="D961" s="29"/>
      <c r="E961" s="197"/>
      <c r="F961" s="198"/>
    </row>
    <row r="962" spans="4:6">
      <c r="D962" s="29"/>
      <c r="E962" s="197"/>
      <c r="F962" s="198"/>
    </row>
    <row r="963" spans="4:6">
      <c r="D963" s="29"/>
      <c r="E963" s="197"/>
      <c r="F963" s="198"/>
    </row>
    <row r="964" spans="4:6">
      <c r="D964" s="29"/>
      <c r="E964" s="197"/>
      <c r="F964" s="198"/>
    </row>
    <row r="965" spans="4:6">
      <c r="D965" s="29"/>
      <c r="E965" s="197"/>
      <c r="F965" s="198"/>
    </row>
    <row r="966" spans="4:6">
      <c r="D966" s="29"/>
      <c r="E966" s="197"/>
      <c r="F966" s="198"/>
    </row>
    <row r="967" spans="4:6">
      <c r="D967" s="29"/>
      <c r="E967" s="197"/>
      <c r="F967" s="198"/>
    </row>
    <row r="968" spans="4:6">
      <c r="D968" s="29"/>
      <c r="E968" s="197"/>
      <c r="F968" s="198"/>
    </row>
    <row r="969" spans="4:6">
      <c r="D969" s="29"/>
      <c r="E969" s="197"/>
      <c r="F969" s="198"/>
    </row>
    <row r="970" spans="4:6">
      <c r="D970" s="29"/>
      <c r="E970" s="197"/>
      <c r="F970" s="198"/>
    </row>
    <row r="971" spans="4:6">
      <c r="D971" s="29"/>
      <c r="E971" s="197"/>
      <c r="F971" s="198"/>
    </row>
    <row r="972" spans="4:6">
      <c r="D972" s="29"/>
      <c r="E972" s="197"/>
      <c r="F972" s="198"/>
    </row>
    <row r="973" spans="4:6">
      <c r="D973" s="29"/>
      <c r="E973" s="197"/>
      <c r="F973" s="198"/>
    </row>
    <row r="974" spans="4:6">
      <c r="D974" s="29"/>
      <c r="E974" s="197"/>
      <c r="F974" s="198"/>
    </row>
    <row r="975" spans="4:6">
      <c r="D975" s="29"/>
      <c r="E975" s="197"/>
      <c r="F975" s="198"/>
    </row>
    <row r="976" spans="4:6">
      <c r="D976" s="29"/>
      <c r="E976" s="197"/>
      <c r="F976" s="198"/>
    </row>
    <row r="977" spans="4:6">
      <c r="D977" s="29"/>
      <c r="E977" s="197"/>
      <c r="F977" s="198"/>
    </row>
    <row r="978" spans="4:6">
      <c r="D978" s="29"/>
      <c r="E978" s="197"/>
      <c r="F978" s="198"/>
    </row>
    <row r="979" spans="4:6">
      <c r="D979" s="29"/>
      <c r="E979" s="197"/>
      <c r="F979" s="198"/>
    </row>
    <row r="980" spans="4:6">
      <c r="D980" s="29"/>
      <c r="E980" s="197"/>
      <c r="F980" s="198"/>
    </row>
    <row r="981" spans="4:6">
      <c r="D981" s="29"/>
      <c r="E981" s="197"/>
      <c r="F981" s="198"/>
    </row>
    <row r="982" spans="4:6">
      <c r="D982" s="29"/>
      <c r="E982" s="197"/>
      <c r="F982" s="198"/>
    </row>
    <row r="983" spans="4:6">
      <c r="D983" s="29"/>
      <c r="E983" s="197"/>
      <c r="F983" s="198"/>
    </row>
    <row r="984" spans="4:6">
      <c r="D984" s="29"/>
      <c r="E984" s="197"/>
      <c r="F984" s="198"/>
    </row>
    <row r="985" spans="4:6">
      <c r="D985" s="29"/>
      <c r="E985" s="197"/>
      <c r="F985" s="198"/>
    </row>
    <row r="986" spans="4:6">
      <c r="D986" s="29"/>
      <c r="E986" s="197"/>
      <c r="F986" s="198"/>
    </row>
    <row r="987" spans="4:6">
      <c r="D987" s="29"/>
      <c r="E987" s="197"/>
      <c r="F987" s="198"/>
    </row>
    <row r="988" spans="4:6">
      <c r="D988" s="29"/>
      <c r="E988" s="197"/>
      <c r="F988" s="198"/>
    </row>
    <row r="989" spans="4:6">
      <c r="D989" s="29"/>
      <c r="E989" s="197"/>
      <c r="F989" s="198"/>
    </row>
    <row r="990" spans="4:6">
      <c r="D990" s="29"/>
      <c r="E990" s="197"/>
      <c r="F990" s="198"/>
    </row>
    <row r="991" spans="4:6">
      <c r="D991" s="29"/>
      <c r="E991" s="197"/>
      <c r="F991" s="198"/>
    </row>
    <row r="992" spans="4:6">
      <c r="D992" s="29"/>
      <c r="E992" s="197"/>
      <c r="F992" s="198"/>
    </row>
    <row r="993" spans="4:6">
      <c r="D993" s="29"/>
      <c r="E993" s="197"/>
      <c r="F993" s="198"/>
    </row>
    <row r="994" spans="4:6">
      <c r="D994" s="29"/>
      <c r="E994" s="197"/>
      <c r="F994" s="198"/>
    </row>
    <row r="995" spans="4:6">
      <c r="D995" s="29"/>
      <c r="E995" s="197"/>
      <c r="F995" s="198"/>
    </row>
    <row r="996" spans="4:6">
      <c r="D996" s="29"/>
      <c r="E996" s="197"/>
      <c r="F996" s="198"/>
    </row>
    <row r="997" spans="4:6">
      <c r="D997" s="29"/>
      <c r="E997" s="197"/>
      <c r="F997" s="198"/>
    </row>
    <row r="998" spans="4:6">
      <c r="D998" s="29"/>
      <c r="E998" s="197"/>
      <c r="F998" s="198"/>
    </row>
    <row r="999" spans="4:6">
      <c r="D999" s="29"/>
      <c r="E999" s="197"/>
      <c r="F999" s="198"/>
    </row>
    <row r="1000" spans="4:6">
      <c r="D1000" s="29"/>
      <c r="E1000" s="197"/>
      <c r="F1000" s="198"/>
    </row>
    <row r="1001" spans="4:6">
      <c r="D1001" s="29"/>
      <c r="E1001" s="197"/>
      <c r="F1001" s="198"/>
    </row>
    <row r="1002" spans="4:6">
      <c r="D1002" s="29"/>
      <c r="E1002" s="197"/>
      <c r="F1002" s="198"/>
    </row>
    <row r="1003" spans="4:6">
      <c r="D1003" s="29"/>
      <c r="E1003" s="197"/>
      <c r="F1003" s="198"/>
    </row>
    <row r="1004" spans="4:6">
      <c r="D1004" s="29"/>
      <c r="E1004" s="197"/>
      <c r="F1004" s="198"/>
    </row>
    <row r="1005" spans="4:6">
      <c r="D1005" s="29"/>
      <c r="E1005" s="197"/>
      <c r="F1005" s="198"/>
    </row>
    <row r="1006" spans="4:6">
      <c r="D1006" s="29"/>
      <c r="E1006" s="197"/>
      <c r="F1006" s="198"/>
    </row>
    <row r="1007" spans="4:6">
      <c r="D1007" s="29"/>
      <c r="E1007" s="197"/>
      <c r="F1007" s="198"/>
    </row>
    <row r="1008" spans="4:6">
      <c r="D1008" s="29"/>
      <c r="E1008" s="197"/>
      <c r="F1008" s="198"/>
    </row>
    <row r="1009" spans="4:6">
      <c r="D1009" s="29"/>
      <c r="E1009" s="197"/>
      <c r="F1009" s="198"/>
    </row>
    <row r="1010" spans="4:6">
      <c r="D1010" s="29"/>
      <c r="E1010" s="197"/>
      <c r="F1010" s="198"/>
    </row>
    <row r="1011" spans="4:6">
      <c r="D1011" s="29"/>
      <c r="E1011" s="197"/>
      <c r="F1011" s="198"/>
    </row>
    <row r="1012" spans="4:6">
      <c r="D1012" s="29"/>
      <c r="E1012" s="197"/>
      <c r="F1012" s="198"/>
    </row>
    <row r="1013" spans="4:6">
      <c r="D1013" s="29"/>
      <c r="E1013" s="197"/>
      <c r="F1013" s="198"/>
    </row>
    <row r="1014" spans="4:6">
      <c r="D1014" s="29"/>
      <c r="E1014" s="197"/>
      <c r="F1014" s="198"/>
    </row>
    <row r="1015" spans="4:6">
      <c r="D1015" s="29"/>
      <c r="E1015" s="197"/>
      <c r="F1015" s="198"/>
    </row>
    <row r="1016" spans="4:6">
      <c r="D1016" s="29"/>
      <c r="E1016" s="197"/>
      <c r="F1016" s="198"/>
    </row>
    <row r="1017" spans="4:6">
      <c r="D1017" s="29"/>
      <c r="E1017" s="197"/>
      <c r="F1017" s="198"/>
    </row>
    <row r="1018" spans="4:6">
      <c r="D1018" s="29"/>
      <c r="E1018" s="197"/>
      <c r="F1018" s="198"/>
    </row>
    <row r="1019" spans="4:6">
      <c r="D1019" s="29"/>
      <c r="E1019" s="197"/>
      <c r="F1019" s="198"/>
    </row>
    <row r="1020" spans="4:6">
      <c r="D1020" s="29"/>
      <c r="E1020" s="197"/>
      <c r="F1020" s="198"/>
    </row>
    <row r="1021" spans="4:6">
      <c r="D1021" s="29"/>
      <c r="E1021" s="197"/>
      <c r="F1021" s="198"/>
    </row>
    <row r="1022" spans="4:6">
      <c r="D1022" s="29"/>
      <c r="E1022" s="197"/>
      <c r="F1022" s="198"/>
    </row>
    <row r="1023" spans="4:6">
      <c r="D1023" s="29"/>
      <c r="E1023" s="197"/>
      <c r="F1023" s="198"/>
    </row>
    <row r="1024" spans="4:6">
      <c r="D1024" s="29"/>
      <c r="E1024" s="197"/>
      <c r="F1024" s="198"/>
    </row>
    <row r="1025" spans="4:6">
      <c r="D1025" s="29"/>
      <c r="E1025" s="197"/>
      <c r="F1025" s="198"/>
    </row>
    <row r="1026" spans="4:6">
      <c r="D1026" s="29"/>
      <c r="E1026" s="197"/>
      <c r="F1026" s="198"/>
    </row>
    <row r="1027" spans="4:6">
      <c r="D1027" s="29"/>
      <c r="E1027" s="197"/>
      <c r="F1027" s="198"/>
    </row>
    <row r="1028" spans="4:6">
      <c r="D1028" s="29"/>
      <c r="E1028" s="197"/>
      <c r="F1028" s="198"/>
    </row>
    <row r="1029" spans="4:6">
      <c r="D1029" s="29"/>
      <c r="E1029" s="197"/>
      <c r="F1029" s="198"/>
    </row>
    <row r="1030" spans="4:6">
      <c r="D1030" s="29"/>
      <c r="E1030" s="197"/>
      <c r="F1030" s="198"/>
    </row>
    <row r="1031" spans="4:6">
      <c r="D1031" s="29"/>
      <c r="E1031" s="197"/>
      <c r="F1031" s="198"/>
    </row>
    <row r="1032" spans="4:6">
      <c r="D1032" s="29"/>
      <c r="E1032" s="197"/>
      <c r="F1032" s="198"/>
    </row>
    <row r="1033" spans="4:6">
      <c r="D1033" s="29"/>
      <c r="E1033" s="197"/>
      <c r="F1033" s="198"/>
    </row>
    <row r="1034" spans="4:6">
      <c r="D1034" s="29"/>
      <c r="E1034" s="197"/>
      <c r="F1034" s="198"/>
    </row>
    <row r="1035" spans="4:6">
      <c r="D1035" s="29"/>
      <c r="E1035" s="197"/>
      <c r="F1035" s="198"/>
    </row>
    <row r="1036" spans="4:6">
      <c r="D1036" s="29"/>
      <c r="E1036" s="197"/>
      <c r="F1036" s="198"/>
    </row>
    <row r="1037" spans="4:6">
      <c r="D1037" s="29"/>
      <c r="E1037" s="197"/>
      <c r="F1037" s="198"/>
    </row>
    <row r="1038" spans="4:6">
      <c r="D1038" s="29"/>
      <c r="E1038" s="197"/>
      <c r="F1038" s="198"/>
    </row>
    <row r="1039" spans="4:6">
      <c r="D1039" s="29"/>
      <c r="E1039" s="197"/>
      <c r="F1039" s="198"/>
    </row>
    <row r="1040" spans="4:6">
      <c r="D1040" s="29"/>
      <c r="E1040" s="197"/>
      <c r="F1040" s="198"/>
    </row>
    <row r="1041" spans="4:6">
      <c r="D1041" s="29"/>
      <c r="E1041" s="197"/>
      <c r="F1041" s="198"/>
    </row>
    <row r="1042" spans="4:6">
      <c r="D1042" s="29"/>
      <c r="E1042" s="197"/>
      <c r="F1042" s="198"/>
    </row>
    <row r="1043" spans="4:6">
      <c r="D1043" s="29"/>
      <c r="E1043" s="197"/>
      <c r="F1043" s="198"/>
    </row>
    <row r="1044" spans="4:6">
      <c r="D1044" s="29"/>
      <c r="E1044" s="197"/>
      <c r="F1044" s="198"/>
    </row>
    <row r="1045" spans="4:6">
      <c r="D1045" s="29"/>
      <c r="E1045" s="197"/>
      <c r="F1045" s="198"/>
    </row>
    <row r="1046" spans="4:6">
      <c r="D1046" s="29"/>
      <c r="E1046" s="197"/>
      <c r="F1046" s="198"/>
    </row>
    <row r="1047" spans="4:6">
      <c r="D1047" s="29"/>
      <c r="E1047" s="197"/>
      <c r="F1047" s="198"/>
    </row>
    <row r="1048" spans="4:6">
      <c r="D1048" s="29"/>
      <c r="E1048" s="197"/>
      <c r="F1048" s="198"/>
    </row>
    <row r="1049" spans="4:6">
      <c r="D1049" s="29"/>
      <c r="E1049" s="197"/>
      <c r="F1049" s="198"/>
    </row>
    <row r="1050" spans="4:6">
      <c r="D1050" s="29"/>
      <c r="E1050" s="197"/>
      <c r="F1050" s="198"/>
    </row>
    <row r="1051" spans="4:6">
      <c r="D1051" s="29"/>
      <c r="E1051" s="197"/>
      <c r="F1051" s="198"/>
    </row>
    <row r="1052" spans="4:6">
      <c r="D1052" s="29"/>
      <c r="E1052" s="197"/>
      <c r="F1052" s="198"/>
    </row>
    <row r="1053" spans="4:6">
      <c r="D1053" s="29"/>
      <c r="E1053" s="197"/>
      <c r="F1053" s="198"/>
    </row>
    <row r="1054" spans="4:6">
      <c r="D1054" s="29"/>
      <c r="E1054" s="197"/>
      <c r="F1054" s="198"/>
    </row>
    <row r="1055" spans="4:6">
      <c r="D1055" s="29"/>
      <c r="E1055" s="197"/>
      <c r="F1055" s="198"/>
    </row>
    <row r="1056" spans="4:6">
      <c r="D1056" s="29"/>
      <c r="E1056" s="197"/>
      <c r="F1056" s="198"/>
    </row>
    <row r="1057" spans="4:6">
      <c r="D1057" s="29"/>
      <c r="E1057" s="197"/>
      <c r="F1057" s="198"/>
    </row>
    <row r="1058" spans="4:6">
      <c r="D1058" s="29"/>
      <c r="E1058" s="197"/>
      <c r="F1058" s="198"/>
    </row>
    <row r="1059" spans="4:6">
      <c r="D1059" s="29"/>
      <c r="E1059" s="197"/>
      <c r="F1059" s="198"/>
    </row>
    <row r="1060" spans="4:6">
      <c r="D1060" s="29"/>
      <c r="E1060" s="197"/>
      <c r="F1060" s="198"/>
    </row>
    <row r="1061" spans="4:6">
      <c r="D1061" s="29"/>
      <c r="E1061" s="197"/>
      <c r="F1061" s="198"/>
    </row>
    <row r="1062" spans="4:6">
      <c r="D1062" s="29"/>
      <c r="E1062" s="197"/>
      <c r="F1062" s="198"/>
    </row>
    <row r="1063" spans="4:6">
      <c r="D1063" s="29"/>
      <c r="E1063" s="197"/>
      <c r="F1063" s="198"/>
    </row>
    <row r="1064" spans="4:6">
      <c r="D1064" s="29"/>
      <c r="E1064" s="197"/>
      <c r="F1064" s="198"/>
    </row>
    <row r="1065" spans="4:6">
      <c r="D1065" s="29"/>
      <c r="E1065" s="197"/>
      <c r="F1065" s="198"/>
    </row>
    <row r="1066" spans="4:6">
      <c r="D1066" s="29"/>
      <c r="E1066" s="197"/>
      <c r="F1066" s="198"/>
    </row>
    <row r="1067" spans="4:6">
      <c r="D1067" s="29"/>
      <c r="E1067" s="197"/>
      <c r="F1067" s="198"/>
    </row>
    <row r="1068" spans="4:6">
      <c r="D1068" s="29"/>
      <c r="E1068" s="197"/>
      <c r="F1068" s="198"/>
    </row>
    <row r="1069" spans="4:6">
      <c r="D1069" s="29"/>
      <c r="E1069" s="197"/>
      <c r="F1069" s="198"/>
    </row>
    <row r="1070" spans="4:6">
      <c r="D1070" s="29"/>
      <c r="E1070" s="197"/>
      <c r="F1070" s="198"/>
    </row>
    <row r="1071" spans="4:6">
      <c r="D1071" s="29"/>
      <c r="E1071" s="197"/>
      <c r="F1071" s="198"/>
    </row>
    <row r="1072" spans="4:6">
      <c r="D1072" s="29"/>
      <c r="E1072" s="197"/>
      <c r="F1072" s="198"/>
    </row>
    <row r="1073" spans="4:6">
      <c r="D1073" s="29"/>
      <c r="E1073" s="197"/>
      <c r="F1073" s="198"/>
    </row>
    <row r="1074" spans="4:6">
      <c r="D1074" s="29"/>
      <c r="E1074" s="197"/>
      <c r="F1074" s="198"/>
    </row>
    <row r="1075" spans="4:6">
      <c r="D1075" s="29"/>
      <c r="E1075" s="197"/>
      <c r="F1075" s="198"/>
    </row>
    <row r="1076" spans="4:6">
      <c r="D1076" s="29"/>
      <c r="E1076" s="197"/>
      <c r="F1076" s="198"/>
    </row>
    <row r="1077" spans="4:6">
      <c r="D1077" s="29"/>
      <c r="E1077" s="197"/>
      <c r="F1077" s="198"/>
    </row>
    <row r="1078" spans="4:6">
      <c r="D1078" s="29"/>
      <c r="E1078" s="197"/>
      <c r="F1078" s="198"/>
    </row>
    <row r="1079" spans="4:6">
      <c r="D1079" s="29"/>
      <c r="E1079" s="197"/>
      <c r="F1079" s="198"/>
    </row>
    <row r="1080" spans="4:6">
      <c r="D1080" s="29"/>
      <c r="E1080" s="197"/>
      <c r="F1080" s="198"/>
    </row>
    <row r="1081" spans="4:6">
      <c r="D1081" s="29"/>
      <c r="E1081" s="197"/>
      <c r="F1081" s="198"/>
    </row>
    <row r="1082" spans="4:6">
      <c r="D1082" s="29"/>
      <c r="E1082" s="197"/>
      <c r="F1082" s="198"/>
    </row>
    <row r="1083" spans="4:6">
      <c r="D1083" s="29"/>
      <c r="E1083" s="197"/>
      <c r="F1083" s="198"/>
    </row>
    <row r="1084" spans="4:6">
      <c r="D1084" s="29"/>
      <c r="E1084" s="197"/>
      <c r="F1084" s="198"/>
    </row>
    <row r="1085" spans="4:6">
      <c r="D1085" s="29"/>
      <c r="E1085" s="197"/>
      <c r="F1085" s="198"/>
    </row>
    <row r="1086" spans="4:6">
      <c r="D1086" s="29"/>
      <c r="E1086" s="197"/>
      <c r="F1086" s="198"/>
    </row>
    <row r="1087" spans="4:6">
      <c r="D1087" s="29"/>
      <c r="E1087" s="197"/>
      <c r="F1087" s="198"/>
    </row>
    <row r="1088" spans="4:6">
      <c r="D1088" s="29"/>
      <c r="E1088" s="197"/>
      <c r="F1088" s="198"/>
    </row>
    <row r="1089" spans="4:6">
      <c r="D1089" s="29"/>
      <c r="E1089" s="197"/>
      <c r="F1089" s="198"/>
    </row>
    <row r="1090" spans="4:6">
      <c r="D1090" s="29"/>
      <c r="E1090" s="197"/>
      <c r="F1090" s="198"/>
    </row>
    <row r="1091" spans="4:6">
      <c r="D1091" s="29"/>
      <c r="E1091" s="197"/>
      <c r="F1091" s="198"/>
    </row>
    <row r="1092" spans="4:6">
      <c r="D1092" s="29"/>
      <c r="E1092" s="197"/>
      <c r="F1092" s="198"/>
    </row>
    <row r="1093" spans="4:6">
      <c r="D1093" s="29"/>
      <c r="E1093" s="197"/>
      <c r="F1093" s="198"/>
    </row>
    <row r="1094" spans="4:6">
      <c r="D1094" s="29"/>
      <c r="E1094" s="197"/>
      <c r="F1094" s="198"/>
    </row>
    <row r="1095" spans="4:6">
      <c r="D1095" s="29"/>
      <c r="E1095" s="197"/>
      <c r="F1095" s="198"/>
    </row>
    <row r="1096" spans="4:6">
      <c r="D1096" s="29"/>
      <c r="E1096" s="197"/>
      <c r="F1096" s="198"/>
    </row>
    <row r="1097" spans="4:6">
      <c r="D1097" s="29"/>
      <c r="E1097" s="197"/>
      <c r="F1097" s="198"/>
    </row>
    <row r="1098" spans="4:6">
      <c r="D1098" s="29"/>
      <c r="E1098" s="197"/>
      <c r="F1098" s="198"/>
    </row>
    <row r="1099" spans="4:6">
      <c r="D1099" s="29"/>
      <c r="E1099" s="197"/>
      <c r="F1099" s="198"/>
    </row>
    <row r="1100" spans="4:6">
      <c r="D1100" s="29"/>
      <c r="E1100" s="197"/>
      <c r="F1100" s="198"/>
    </row>
    <row r="1101" spans="4:6">
      <c r="D1101" s="29"/>
      <c r="E1101" s="197"/>
      <c r="F1101" s="198"/>
    </row>
    <row r="1102" spans="4:6">
      <c r="D1102" s="29"/>
      <c r="E1102" s="197"/>
      <c r="F1102" s="198"/>
    </row>
    <row r="1103" spans="4:6">
      <c r="D1103" s="29"/>
      <c r="E1103" s="197"/>
      <c r="F1103" s="198"/>
    </row>
    <row r="1104" spans="4:6">
      <c r="D1104" s="29"/>
      <c r="E1104" s="197"/>
      <c r="F1104" s="198"/>
    </row>
    <row r="1105" spans="4:6">
      <c r="D1105" s="29"/>
      <c r="E1105" s="197"/>
      <c r="F1105" s="198"/>
    </row>
    <row r="1106" spans="4:6">
      <c r="D1106" s="29"/>
      <c r="E1106" s="197"/>
      <c r="F1106" s="198"/>
    </row>
    <row r="1107" spans="4:6">
      <c r="D1107" s="29"/>
      <c r="E1107" s="197"/>
      <c r="F1107" s="198"/>
    </row>
    <row r="1108" spans="4:6">
      <c r="D1108" s="29"/>
      <c r="E1108" s="197"/>
      <c r="F1108" s="198"/>
    </row>
    <row r="1109" spans="4:6">
      <c r="D1109" s="29"/>
      <c r="E1109" s="197"/>
      <c r="F1109" s="198"/>
    </row>
    <row r="1110" spans="4:6">
      <c r="D1110" s="29"/>
      <c r="E1110" s="197"/>
      <c r="F1110" s="198"/>
    </row>
    <row r="1111" spans="4:6">
      <c r="D1111" s="29"/>
      <c r="E1111" s="197"/>
      <c r="F1111" s="198"/>
    </row>
    <row r="1112" spans="4:6">
      <c r="D1112" s="29"/>
      <c r="E1112" s="197"/>
      <c r="F1112" s="198"/>
    </row>
    <row r="1113" spans="4:6">
      <c r="D1113" s="29"/>
      <c r="E1113" s="197"/>
      <c r="F1113" s="198"/>
    </row>
    <row r="1114" spans="4:6">
      <c r="D1114" s="29"/>
      <c r="E1114" s="197"/>
      <c r="F1114" s="198"/>
    </row>
    <row r="1115" spans="4:6">
      <c r="D1115" s="29"/>
      <c r="E1115" s="197"/>
      <c r="F1115" s="198"/>
    </row>
    <row r="1116" spans="4:6">
      <c r="D1116" s="29"/>
      <c r="E1116" s="197"/>
      <c r="F1116" s="198"/>
    </row>
    <row r="1117" spans="4:6">
      <c r="D1117" s="29"/>
      <c r="E1117" s="197"/>
      <c r="F1117" s="198"/>
    </row>
    <row r="1118" spans="4:6">
      <c r="D1118" s="29"/>
      <c r="E1118" s="197"/>
      <c r="F1118" s="198"/>
    </row>
    <row r="1119" spans="4:6">
      <c r="D1119" s="29"/>
      <c r="E1119" s="197"/>
      <c r="F1119" s="198"/>
    </row>
    <row r="1120" spans="4:6">
      <c r="D1120" s="29"/>
      <c r="E1120" s="197"/>
      <c r="F1120" s="198"/>
    </row>
    <row r="1121" spans="4:6">
      <c r="D1121" s="29"/>
      <c r="E1121" s="197"/>
      <c r="F1121" s="198"/>
    </row>
    <row r="1122" spans="4:6">
      <c r="D1122" s="29"/>
      <c r="E1122" s="197"/>
      <c r="F1122" s="198"/>
    </row>
    <row r="1123" spans="4:6">
      <c r="D1123" s="29"/>
      <c r="E1123" s="197"/>
      <c r="F1123" s="198"/>
    </row>
    <row r="1124" spans="4:6">
      <c r="D1124" s="29"/>
      <c r="E1124" s="197"/>
      <c r="F1124" s="198"/>
    </row>
    <row r="1125" spans="4:6">
      <c r="D1125" s="29"/>
      <c r="E1125" s="197"/>
      <c r="F1125" s="198"/>
    </row>
    <row r="1126" spans="4:6">
      <c r="D1126" s="29"/>
      <c r="E1126" s="197"/>
      <c r="F1126" s="198"/>
    </row>
    <row r="1127" spans="4:6">
      <c r="D1127" s="29"/>
      <c r="E1127" s="197"/>
      <c r="F1127" s="198"/>
    </row>
    <row r="1128" spans="4:6">
      <c r="D1128" s="29"/>
      <c r="E1128" s="197"/>
      <c r="F1128" s="198"/>
    </row>
    <row r="1129" spans="4:6">
      <c r="D1129" s="29"/>
      <c r="E1129" s="197"/>
      <c r="F1129" s="198"/>
    </row>
    <row r="1130" spans="4:6">
      <c r="D1130" s="29"/>
      <c r="E1130" s="197"/>
      <c r="F1130" s="198"/>
    </row>
    <row r="1131" spans="4:6">
      <c r="D1131" s="29"/>
      <c r="E1131" s="197"/>
      <c r="F1131" s="198"/>
    </row>
    <row r="1132" spans="4:6">
      <c r="D1132" s="29"/>
      <c r="E1132" s="197"/>
      <c r="F1132" s="198"/>
    </row>
    <row r="1133" spans="4:6">
      <c r="D1133" s="29"/>
      <c r="E1133" s="197"/>
      <c r="F1133" s="198"/>
    </row>
    <row r="1134" spans="4:6">
      <c r="D1134" s="29"/>
      <c r="E1134" s="197"/>
      <c r="F1134" s="198"/>
    </row>
    <row r="1135" spans="4:6">
      <c r="D1135" s="29"/>
      <c r="E1135" s="197"/>
      <c r="F1135" s="198"/>
    </row>
    <row r="1136" spans="4:6">
      <c r="D1136" s="29"/>
      <c r="E1136" s="197"/>
      <c r="F1136" s="198"/>
    </row>
    <row r="1137" spans="4:6">
      <c r="D1137" s="29"/>
      <c r="E1137" s="197"/>
      <c r="F1137" s="198"/>
    </row>
    <row r="1138" spans="4:6">
      <c r="D1138" s="29"/>
      <c r="E1138" s="197"/>
      <c r="F1138" s="198"/>
    </row>
    <row r="1139" spans="4:6">
      <c r="D1139" s="29"/>
      <c r="E1139" s="197"/>
      <c r="F1139" s="198"/>
    </row>
    <row r="1140" spans="4:6">
      <c r="D1140" s="29"/>
      <c r="E1140" s="197"/>
      <c r="F1140" s="198"/>
    </row>
    <row r="1141" spans="4:6">
      <c r="D1141" s="29"/>
      <c r="E1141" s="197"/>
      <c r="F1141" s="198"/>
    </row>
    <row r="1142" spans="4:6">
      <c r="D1142" s="29"/>
      <c r="E1142" s="197"/>
      <c r="F1142" s="198"/>
    </row>
    <row r="1143" spans="4:6">
      <c r="D1143" s="29"/>
      <c r="E1143" s="197"/>
      <c r="F1143" s="198"/>
    </row>
    <row r="1144" spans="4:6">
      <c r="D1144" s="29"/>
      <c r="E1144" s="197"/>
      <c r="F1144" s="198"/>
    </row>
    <row r="1145" spans="4:6">
      <c r="D1145" s="29"/>
      <c r="E1145" s="197"/>
      <c r="F1145" s="198"/>
    </row>
    <row r="1146" spans="4:6">
      <c r="D1146" s="29"/>
      <c r="E1146" s="197"/>
      <c r="F1146" s="198"/>
    </row>
    <row r="1147" spans="4:6">
      <c r="D1147" s="29"/>
      <c r="E1147" s="197"/>
      <c r="F1147" s="198"/>
    </row>
    <row r="1148" spans="4:6">
      <c r="D1148" s="29"/>
      <c r="E1148" s="197"/>
      <c r="F1148" s="198"/>
    </row>
    <row r="1149" spans="4:6">
      <c r="D1149" s="29"/>
      <c r="E1149" s="197"/>
      <c r="F1149" s="198"/>
    </row>
    <row r="1150" spans="4:6">
      <c r="D1150" s="29"/>
      <c r="E1150" s="197"/>
      <c r="F1150" s="198"/>
    </row>
    <row r="1151" spans="4:6">
      <c r="D1151" s="29"/>
      <c r="E1151" s="197"/>
      <c r="F1151" s="198"/>
    </row>
    <row r="1152" spans="4:6">
      <c r="D1152" s="29"/>
      <c r="E1152" s="197"/>
      <c r="F1152" s="198"/>
    </row>
    <row r="1153" spans="4:6">
      <c r="D1153" s="29"/>
      <c r="E1153" s="197"/>
      <c r="F1153" s="198"/>
    </row>
    <row r="1154" spans="4:6">
      <c r="D1154" s="29"/>
      <c r="E1154" s="197"/>
      <c r="F1154" s="198"/>
    </row>
    <row r="1155" spans="4:6">
      <c r="D1155" s="29"/>
      <c r="E1155" s="197"/>
      <c r="F1155" s="198"/>
    </row>
    <row r="1156" spans="4:6">
      <c r="D1156" s="29"/>
      <c r="E1156" s="197"/>
      <c r="F1156" s="198"/>
    </row>
    <row r="1157" spans="4:6">
      <c r="D1157" s="29"/>
      <c r="E1157" s="197"/>
      <c r="F1157" s="198"/>
    </row>
    <row r="1158" spans="4:6">
      <c r="D1158" s="29"/>
      <c r="E1158" s="197"/>
      <c r="F1158" s="198"/>
    </row>
    <row r="1159" spans="4:6">
      <c r="D1159" s="29"/>
      <c r="E1159" s="197"/>
      <c r="F1159" s="198"/>
    </row>
    <row r="1160" spans="4:6">
      <c r="D1160" s="29"/>
      <c r="E1160" s="197"/>
      <c r="F1160" s="198"/>
    </row>
    <row r="1161" spans="4:6">
      <c r="D1161" s="29"/>
      <c r="E1161" s="197"/>
      <c r="F1161" s="198"/>
    </row>
    <row r="1162" spans="4:6">
      <c r="D1162" s="29"/>
      <c r="E1162" s="197"/>
      <c r="F1162" s="198"/>
    </row>
    <row r="1163" spans="4:6">
      <c r="D1163" s="29"/>
      <c r="E1163" s="197"/>
      <c r="F1163" s="198"/>
    </row>
    <row r="1164" spans="4:6">
      <c r="D1164" s="29"/>
      <c r="E1164" s="197"/>
      <c r="F1164" s="198"/>
    </row>
    <row r="1165" spans="4:6">
      <c r="D1165" s="29"/>
      <c r="E1165" s="197"/>
      <c r="F1165" s="198"/>
    </row>
    <row r="1166" spans="4:6">
      <c r="D1166" s="29"/>
      <c r="E1166" s="197"/>
      <c r="F1166" s="198"/>
    </row>
    <row r="1167" spans="4:6">
      <c r="D1167" s="29"/>
      <c r="E1167" s="197"/>
      <c r="F1167" s="198"/>
    </row>
    <row r="1168" spans="4:6">
      <c r="D1168" s="29"/>
      <c r="E1168" s="197"/>
      <c r="F1168" s="198"/>
    </row>
    <row r="1169" spans="4:6">
      <c r="D1169" s="29"/>
      <c r="E1169" s="197"/>
      <c r="F1169" s="198"/>
    </row>
    <row r="1170" spans="4:6">
      <c r="D1170" s="29"/>
      <c r="E1170" s="197"/>
      <c r="F1170" s="198"/>
    </row>
    <row r="1171" spans="4:6">
      <c r="D1171" s="29"/>
      <c r="E1171" s="197"/>
      <c r="F1171" s="198"/>
    </row>
    <row r="1172" spans="4:6">
      <c r="D1172" s="29"/>
      <c r="E1172" s="197"/>
      <c r="F1172" s="198"/>
    </row>
    <row r="1173" spans="4:6">
      <c r="D1173" s="29"/>
      <c r="E1173" s="197"/>
      <c r="F1173" s="198"/>
    </row>
    <row r="1174" spans="4:6">
      <c r="D1174" s="29"/>
      <c r="E1174" s="197"/>
      <c r="F1174" s="198"/>
    </row>
    <row r="1175" spans="4:6">
      <c r="D1175" s="29"/>
      <c r="E1175" s="197"/>
      <c r="F1175" s="198"/>
    </row>
    <row r="1176" spans="4:6">
      <c r="D1176" s="29"/>
      <c r="E1176" s="197"/>
      <c r="F1176" s="198"/>
    </row>
    <row r="1177" spans="4:6">
      <c r="D1177" s="29"/>
      <c r="E1177" s="197"/>
      <c r="F1177" s="198"/>
    </row>
    <row r="1178" spans="4:6">
      <c r="D1178" s="29"/>
      <c r="E1178" s="197"/>
      <c r="F1178" s="198"/>
    </row>
    <row r="1179" spans="4:6">
      <c r="D1179" s="29"/>
      <c r="E1179" s="197"/>
      <c r="F1179" s="198"/>
    </row>
    <row r="1180" spans="4:6">
      <c r="D1180" s="29"/>
      <c r="E1180" s="197"/>
      <c r="F1180" s="198"/>
    </row>
    <row r="1181" spans="4:6">
      <c r="D1181" s="29"/>
      <c r="E1181" s="197"/>
      <c r="F1181" s="198"/>
    </row>
    <row r="1182" spans="4:6">
      <c r="D1182" s="29"/>
      <c r="E1182" s="197"/>
      <c r="F1182" s="198"/>
    </row>
    <row r="1183" spans="4:6">
      <c r="D1183" s="29"/>
      <c r="E1183" s="197"/>
      <c r="F1183" s="198"/>
    </row>
    <row r="1184" spans="4:6">
      <c r="D1184" s="29"/>
      <c r="E1184" s="197"/>
      <c r="F1184" s="198"/>
    </row>
    <row r="1185" spans="4:6">
      <c r="D1185" s="29"/>
      <c r="E1185" s="197"/>
      <c r="F1185" s="198"/>
    </row>
    <row r="1186" spans="4:6">
      <c r="D1186" s="29"/>
      <c r="E1186" s="197"/>
      <c r="F1186" s="198"/>
    </row>
    <row r="1187" spans="4:6">
      <c r="D1187" s="29"/>
      <c r="E1187" s="197"/>
      <c r="F1187" s="198"/>
    </row>
    <row r="1188" spans="4:6">
      <c r="D1188" s="29"/>
      <c r="E1188" s="197"/>
      <c r="F1188" s="198"/>
    </row>
    <row r="1189" spans="4:6">
      <c r="D1189" s="29"/>
      <c r="E1189" s="197"/>
      <c r="F1189" s="198"/>
    </row>
    <row r="1190" spans="4:6">
      <c r="D1190" s="29"/>
      <c r="E1190" s="197"/>
      <c r="F1190" s="198"/>
    </row>
    <row r="1191" spans="4:6">
      <c r="D1191" s="29"/>
      <c r="E1191" s="197"/>
      <c r="F1191" s="198"/>
    </row>
    <row r="1192" spans="4:6">
      <c r="D1192" s="29"/>
      <c r="E1192" s="197"/>
      <c r="F1192" s="198"/>
    </row>
    <row r="1193" spans="4:6">
      <c r="D1193" s="29"/>
      <c r="E1193" s="197"/>
      <c r="F1193" s="198"/>
    </row>
    <row r="1194" spans="4:6">
      <c r="D1194" s="29"/>
      <c r="E1194" s="197"/>
      <c r="F1194" s="198"/>
    </row>
    <row r="1195" spans="4:6">
      <c r="D1195" s="29"/>
      <c r="E1195" s="197"/>
      <c r="F1195" s="198"/>
    </row>
    <row r="1196" spans="4:6">
      <c r="D1196" s="29"/>
      <c r="E1196" s="197"/>
      <c r="F1196" s="198"/>
    </row>
    <row r="1197" spans="4:6">
      <c r="D1197" s="29"/>
      <c r="E1197" s="197"/>
      <c r="F1197" s="198"/>
    </row>
    <row r="1198" spans="4:6">
      <c r="D1198" s="29"/>
      <c r="E1198" s="197"/>
      <c r="F1198" s="198"/>
    </row>
    <row r="1199" spans="4:6">
      <c r="D1199" s="29"/>
      <c r="E1199" s="197"/>
      <c r="F1199" s="198"/>
    </row>
    <row r="1200" spans="4:6">
      <c r="D1200" s="29"/>
      <c r="E1200" s="197"/>
      <c r="F1200" s="198"/>
    </row>
    <row r="1201" spans="4:6">
      <c r="D1201" s="29"/>
      <c r="E1201" s="197"/>
      <c r="F1201" s="198"/>
    </row>
    <row r="1202" spans="4:6">
      <c r="D1202" s="29"/>
      <c r="E1202" s="197"/>
      <c r="F1202" s="198"/>
    </row>
    <row r="1203" spans="4:6">
      <c r="D1203" s="29"/>
      <c r="E1203" s="197"/>
      <c r="F1203" s="198"/>
    </row>
    <row r="1204" spans="4:6">
      <c r="D1204" s="29"/>
      <c r="E1204" s="197"/>
      <c r="F1204" s="198"/>
    </row>
    <row r="1205" spans="4:6">
      <c r="D1205" s="29"/>
      <c r="E1205" s="197"/>
      <c r="F1205" s="198"/>
    </row>
    <row r="1206" spans="4:6">
      <c r="D1206" s="29"/>
      <c r="E1206" s="197"/>
      <c r="F1206" s="198"/>
    </row>
    <row r="1207" spans="4:6">
      <c r="D1207" s="29"/>
      <c r="E1207" s="197"/>
      <c r="F1207" s="198"/>
    </row>
    <row r="1208" spans="4:6">
      <c r="D1208" s="29"/>
      <c r="E1208" s="197"/>
      <c r="F1208" s="198"/>
    </row>
    <row r="1209" spans="4:6">
      <c r="D1209" s="29"/>
      <c r="E1209" s="197"/>
      <c r="F1209" s="198"/>
    </row>
    <row r="1210" spans="4:6">
      <c r="D1210" s="29"/>
      <c r="E1210" s="197"/>
      <c r="F1210" s="198"/>
    </row>
    <row r="1211" spans="4:6">
      <c r="D1211" s="29"/>
      <c r="E1211" s="197"/>
      <c r="F1211" s="198"/>
    </row>
    <row r="1212" spans="4:6">
      <c r="D1212" s="29"/>
      <c r="E1212" s="197"/>
      <c r="F1212" s="198"/>
    </row>
    <row r="1213" spans="4:6">
      <c r="D1213" s="29"/>
      <c r="E1213" s="197"/>
      <c r="F1213" s="198"/>
    </row>
    <row r="1214" spans="4:6">
      <c r="D1214" s="29"/>
      <c r="E1214" s="197"/>
      <c r="F1214" s="198"/>
    </row>
    <row r="1215" spans="4:6">
      <c r="D1215" s="29"/>
      <c r="E1215" s="197"/>
      <c r="F1215" s="198"/>
    </row>
    <row r="1216" spans="4:6">
      <c r="D1216" s="29"/>
      <c r="E1216" s="197"/>
      <c r="F1216" s="198"/>
    </row>
    <row r="1217" spans="4:6">
      <c r="D1217" s="29"/>
      <c r="E1217" s="197"/>
      <c r="F1217" s="198"/>
    </row>
    <row r="1218" spans="4:6">
      <c r="D1218" s="29"/>
      <c r="E1218" s="197"/>
      <c r="F1218" s="198"/>
    </row>
    <row r="1219" spans="4:6">
      <c r="D1219" s="29"/>
      <c r="E1219" s="197"/>
      <c r="F1219" s="198"/>
    </row>
    <row r="1220" spans="4:6">
      <c r="D1220" s="29"/>
      <c r="E1220" s="197"/>
      <c r="F1220" s="198"/>
    </row>
    <row r="1221" spans="4:6">
      <c r="D1221" s="29"/>
      <c r="E1221" s="197"/>
      <c r="F1221" s="198"/>
    </row>
    <row r="1222" spans="4:6">
      <c r="D1222" s="29"/>
      <c r="E1222" s="197"/>
      <c r="F1222" s="198"/>
    </row>
    <row r="1223" spans="4:6">
      <c r="D1223" s="29"/>
      <c r="E1223" s="197"/>
      <c r="F1223" s="198"/>
    </row>
    <row r="1224" spans="4:6">
      <c r="D1224" s="29"/>
      <c r="E1224" s="197"/>
      <c r="F1224" s="198"/>
    </row>
    <row r="1225" spans="4:6">
      <c r="D1225" s="29"/>
      <c r="E1225" s="197"/>
      <c r="F1225" s="198"/>
    </row>
    <row r="1226" spans="4:6">
      <c r="D1226" s="29"/>
      <c r="E1226" s="197"/>
      <c r="F1226" s="198"/>
    </row>
    <row r="1227" spans="4:6">
      <c r="D1227" s="29"/>
      <c r="E1227" s="197"/>
      <c r="F1227" s="198"/>
    </row>
    <row r="1228" spans="4:6">
      <c r="D1228" s="29"/>
      <c r="E1228" s="197"/>
      <c r="F1228" s="198"/>
    </row>
    <row r="1229" spans="4:6">
      <c r="D1229" s="29"/>
      <c r="E1229" s="197"/>
      <c r="F1229" s="198"/>
    </row>
    <row r="1230" spans="4:6">
      <c r="D1230" s="29"/>
      <c r="E1230" s="197"/>
      <c r="F1230" s="198"/>
    </row>
    <row r="1231" spans="4:6">
      <c r="D1231" s="29"/>
      <c r="E1231" s="197"/>
      <c r="F1231" s="198"/>
    </row>
    <row r="1232" spans="4:6">
      <c r="D1232" s="29"/>
      <c r="E1232" s="197"/>
      <c r="F1232" s="198"/>
    </row>
    <row r="1233" spans="4:6">
      <c r="D1233" s="29"/>
      <c r="E1233" s="197"/>
      <c r="F1233" s="198"/>
    </row>
    <row r="1234" spans="4:6">
      <c r="D1234" s="29"/>
      <c r="E1234" s="197"/>
      <c r="F1234" s="198"/>
    </row>
    <row r="1235" spans="4:6">
      <c r="D1235" s="29"/>
      <c r="E1235" s="197"/>
      <c r="F1235" s="198"/>
    </row>
    <row r="1236" spans="4:6">
      <c r="D1236" s="29"/>
      <c r="E1236" s="197"/>
      <c r="F1236" s="198"/>
    </row>
    <row r="1237" spans="4:6">
      <c r="D1237" s="29"/>
      <c r="E1237" s="197"/>
      <c r="F1237" s="198"/>
    </row>
    <row r="1238" spans="4:6">
      <c r="D1238" s="29"/>
      <c r="E1238" s="197"/>
      <c r="F1238" s="198"/>
    </row>
    <row r="1239" spans="4:6">
      <c r="D1239" s="29"/>
      <c r="E1239" s="197"/>
      <c r="F1239" s="198"/>
    </row>
    <row r="1240" spans="4:6">
      <c r="D1240" s="29"/>
      <c r="E1240" s="197"/>
      <c r="F1240" s="198"/>
    </row>
    <row r="1241" spans="4:6">
      <c r="D1241" s="29"/>
      <c r="E1241" s="197"/>
      <c r="F1241" s="198"/>
    </row>
    <row r="1242" spans="4:6">
      <c r="D1242" s="29"/>
      <c r="E1242" s="197"/>
      <c r="F1242" s="198"/>
    </row>
    <row r="1243" spans="4:6">
      <c r="D1243" s="29"/>
      <c r="E1243" s="197"/>
      <c r="F1243" s="198"/>
    </row>
    <row r="1244" spans="4:6">
      <c r="D1244" s="29"/>
      <c r="E1244" s="197"/>
      <c r="F1244" s="198"/>
    </row>
    <row r="1245" spans="4:6">
      <c r="D1245" s="29"/>
      <c r="E1245" s="197"/>
      <c r="F1245" s="198"/>
    </row>
    <row r="1246" spans="4:6">
      <c r="D1246" s="29"/>
      <c r="E1246" s="197"/>
      <c r="F1246" s="198"/>
    </row>
    <row r="1247" spans="4:6">
      <c r="D1247" s="29"/>
      <c r="E1247" s="197"/>
      <c r="F1247" s="198"/>
    </row>
    <row r="1248" spans="4:6">
      <c r="D1248" s="29"/>
      <c r="E1248" s="197"/>
      <c r="F1248" s="198"/>
    </row>
    <row r="1249" spans="4:6">
      <c r="D1249" s="29"/>
      <c r="E1249" s="197"/>
      <c r="F1249" s="198"/>
    </row>
    <row r="1250" spans="4:6">
      <c r="D1250" s="29"/>
      <c r="E1250" s="197"/>
      <c r="F1250" s="198"/>
    </row>
    <row r="1251" spans="4:6">
      <c r="D1251" s="29"/>
      <c r="E1251" s="197"/>
      <c r="F1251" s="198"/>
    </row>
    <row r="1252" spans="4:6">
      <c r="D1252" s="29"/>
      <c r="E1252" s="197"/>
      <c r="F1252" s="198"/>
    </row>
    <row r="1253" spans="4:6">
      <c r="D1253" s="29"/>
      <c r="E1253" s="197"/>
      <c r="F1253" s="198"/>
    </row>
    <row r="1254" spans="4:6">
      <c r="D1254" s="29"/>
      <c r="E1254" s="197"/>
      <c r="F1254" s="198"/>
    </row>
    <row r="1255" spans="4:6">
      <c r="D1255" s="29"/>
      <c r="E1255" s="197"/>
      <c r="F1255" s="198"/>
    </row>
    <row r="1256" spans="4:6">
      <c r="D1256" s="29"/>
      <c r="E1256" s="197"/>
      <c r="F1256" s="198"/>
    </row>
    <row r="1257" spans="4:6">
      <c r="D1257" s="29"/>
      <c r="E1257" s="197"/>
      <c r="F1257" s="198"/>
    </row>
    <row r="1258" spans="4:6">
      <c r="D1258" s="29"/>
      <c r="E1258" s="197"/>
      <c r="F1258" s="198"/>
    </row>
    <row r="1259" spans="4:6">
      <c r="D1259" s="29"/>
      <c r="E1259" s="197"/>
      <c r="F1259" s="198"/>
    </row>
    <row r="1260" spans="4:6">
      <c r="D1260" s="29"/>
      <c r="E1260" s="197"/>
      <c r="F1260" s="198"/>
    </row>
    <row r="1261" spans="4:6">
      <c r="D1261" s="29"/>
      <c r="E1261" s="197"/>
      <c r="F1261" s="198"/>
    </row>
    <row r="1262" spans="4:6">
      <c r="D1262" s="29"/>
      <c r="E1262" s="197"/>
      <c r="F1262" s="198"/>
    </row>
    <row r="1263" spans="4:6">
      <c r="D1263" s="29"/>
      <c r="E1263" s="197"/>
      <c r="F1263" s="198"/>
    </row>
    <row r="1264" spans="4:6">
      <c r="D1264" s="29"/>
      <c r="E1264" s="197"/>
      <c r="F1264" s="198"/>
    </row>
    <row r="1265" spans="4:6">
      <c r="D1265" s="29"/>
      <c r="E1265" s="197"/>
      <c r="F1265" s="198"/>
    </row>
    <row r="1266" spans="4:6">
      <c r="D1266" s="29"/>
      <c r="E1266" s="197"/>
      <c r="F1266" s="198"/>
    </row>
    <row r="1267" spans="4:6">
      <c r="D1267" s="29"/>
      <c r="E1267" s="197"/>
      <c r="F1267" s="198"/>
    </row>
    <row r="1268" spans="4:6">
      <c r="D1268" s="29"/>
      <c r="E1268" s="197"/>
      <c r="F1268" s="198"/>
    </row>
    <row r="1269" spans="4:6">
      <c r="D1269" s="29"/>
      <c r="E1269" s="197"/>
      <c r="F1269" s="198"/>
    </row>
    <row r="1270" spans="4:6">
      <c r="D1270" s="29"/>
      <c r="E1270" s="197"/>
      <c r="F1270" s="198"/>
    </row>
    <row r="1271" spans="4:6">
      <c r="D1271" s="29"/>
      <c r="E1271" s="197"/>
      <c r="F1271" s="198"/>
    </row>
    <row r="1272" spans="4:6">
      <c r="D1272" s="29"/>
      <c r="E1272" s="197"/>
      <c r="F1272" s="198"/>
    </row>
    <row r="1273" spans="4:6">
      <c r="D1273" s="29"/>
      <c r="E1273" s="197"/>
      <c r="F1273" s="198"/>
    </row>
    <row r="1274" spans="4:6">
      <c r="D1274" s="29"/>
      <c r="E1274" s="197"/>
      <c r="F1274" s="198"/>
    </row>
    <row r="1275" spans="4:6">
      <c r="D1275" s="29"/>
      <c r="E1275" s="197"/>
      <c r="F1275" s="198"/>
    </row>
    <row r="1276" spans="4:6">
      <c r="D1276" s="29"/>
      <c r="E1276" s="197"/>
      <c r="F1276" s="198"/>
    </row>
    <row r="1277" spans="4:6">
      <c r="D1277" s="29"/>
      <c r="E1277" s="197"/>
      <c r="F1277" s="198"/>
    </row>
    <row r="1278" spans="4:6">
      <c r="D1278" s="29"/>
      <c r="E1278" s="197"/>
      <c r="F1278" s="198"/>
    </row>
    <row r="1279" spans="4:6">
      <c r="D1279" s="29"/>
      <c r="E1279" s="197"/>
      <c r="F1279" s="198"/>
    </row>
    <row r="1280" spans="4:6">
      <c r="D1280" s="29"/>
      <c r="E1280" s="197"/>
      <c r="F1280" s="198"/>
    </row>
    <row r="1281" spans="4:6">
      <c r="D1281" s="29"/>
      <c r="E1281" s="197"/>
      <c r="F1281" s="198"/>
    </row>
    <row r="1282" spans="4:6">
      <c r="D1282" s="29"/>
      <c r="E1282" s="197"/>
      <c r="F1282" s="198"/>
    </row>
    <row r="1283" spans="4:6">
      <c r="D1283" s="29"/>
      <c r="E1283" s="197"/>
      <c r="F1283" s="198"/>
    </row>
    <row r="1284" spans="4:6">
      <c r="D1284" s="29"/>
      <c r="E1284" s="197"/>
      <c r="F1284" s="198"/>
    </row>
    <row r="1285" spans="4:6">
      <c r="D1285" s="29"/>
      <c r="E1285" s="197"/>
      <c r="F1285" s="198"/>
    </row>
    <row r="1286" spans="4:6">
      <c r="D1286" s="29"/>
      <c r="E1286" s="197"/>
      <c r="F1286" s="198"/>
    </row>
    <row r="1287" spans="4:6">
      <c r="D1287" s="29"/>
      <c r="E1287" s="197"/>
      <c r="F1287" s="198"/>
    </row>
    <row r="1288" spans="4:6">
      <c r="D1288" s="29"/>
      <c r="E1288" s="197"/>
      <c r="F1288" s="198"/>
    </row>
    <row r="1289" spans="4:6">
      <c r="D1289" s="29"/>
      <c r="E1289" s="197"/>
      <c r="F1289" s="198"/>
    </row>
    <row r="1290" spans="4:6">
      <c r="D1290" s="29"/>
      <c r="E1290" s="197"/>
      <c r="F1290" s="198"/>
    </row>
    <row r="1291" spans="4:6">
      <c r="D1291" s="29"/>
      <c r="E1291" s="197"/>
      <c r="F1291" s="198"/>
    </row>
    <row r="1292" spans="4:6">
      <c r="D1292" s="29"/>
      <c r="E1292" s="197"/>
      <c r="F1292" s="198"/>
    </row>
    <row r="1293" spans="4:6">
      <c r="D1293" s="29"/>
      <c r="E1293" s="197"/>
      <c r="F1293" s="198"/>
    </row>
    <row r="1294" spans="4:6">
      <c r="D1294" s="29"/>
      <c r="E1294" s="197"/>
      <c r="F1294" s="198"/>
    </row>
    <row r="1295" spans="4:6">
      <c r="D1295" s="29"/>
      <c r="E1295" s="197"/>
      <c r="F1295" s="198"/>
    </row>
    <row r="1296" spans="4:6">
      <c r="D1296" s="29"/>
      <c r="E1296" s="197"/>
      <c r="F1296" s="198"/>
    </row>
    <row r="1297" spans="4:6">
      <c r="D1297" s="29"/>
      <c r="E1297" s="197"/>
      <c r="F1297" s="198"/>
    </row>
    <row r="1298" spans="4:6">
      <c r="D1298" s="29"/>
      <c r="E1298" s="197"/>
      <c r="F1298" s="198"/>
    </row>
    <row r="1299" spans="4:6">
      <c r="D1299" s="29"/>
      <c r="E1299" s="197"/>
      <c r="F1299" s="198"/>
    </row>
    <row r="1300" spans="4:6">
      <c r="D1300" s="29"/>
      <c r="E1300" s="197"/>
      <c r="F1300" s="198"/>
    </row>
    <row r="1301" spans="4:6">
      <c r="D1301" s="29"/>
      <c r="E1301" s="197"/>
      <c r="F1301" s="198"/>
    </row>
    <row r="1302" spans="4:6">
      <c r="D1302" s="29"/>
      <c r="E1302" s="197"/>
      <c r="F1302" s="198"/>
    </row>
    <row r="1303" spans="4:6">
      <c r="D1303" s="29"/>
      <c r="E1303" s="197"/>
      <c r="F1303" s="198"/>
    </row>
    <row r="1304" spans="4:6">
      <c r="D1304" s="29"/>
      <c r="E1304" s="197"/>
      <c r="F1304" s="198"/>
    </row>
    <row r="1305" spans="4:6">
      <c r="D1305" s="29"/>
      <c r="E1305" s="197"/>
      <c r="F1305" s="198"/>
    </row>
    <row r="1306" spans="4:6">
      <c r="D1306" s="29"/>
      <c r="E1306" s="197"/>
      <c r="F1306" s="198"/>
    </row>
    <row r="1307" spans="4:6">
      <c r="D1307" s="29"/>
      <c r="E1307" s="197"/>
      <c r="F1307" s="198"/>
    </row>
    <row r="1308" spans="4:6">
      <c r="D1308" s="29"/>
      <c r="E1308" s="197"/>
      <c r="F1308" s="198"/>
    </row>
    <row r="1309" spans="4:6">
      <c r="D1309" s="29"/>
      <c r="E1309" s="197"/>
      <c r="F1309" s="198"/>
    </row>
    <row r="1310" spans="4:6">
      <c r="D1310" s="29"/>
      <c r="E1310" s="197"/>
      <c r="F1310" s="198"/>
    </row>
    <row r="1311" spans="4:6">
      <c r="D1311" s="29"/>
      <c r="E1311" s="197"/>
      <c r="F1311" s="198"/>
    </row>
    <row r="1312" spans="4:6">
      <c r="D1312" s="29"/>
      <c r="E1312" s="197"/>
      <c r="F1312" s="198"/>
    </row>
    <row r="1313" spans="4:6">
      <c r="D1313" s="29"/>
      <c r="E1313" s="197"/>
      <c r="F1313" s="198"/>
    </row>
    <row r="1314" spans="4:6">
      <c r="D1314" s="29"/>
      <c r="E1314" s="197"/>
      <c r="F1314" s="198"/>
    </row>
    <row r="1315" spans="4:6">
      <c r="D1315" s="29"/>
      <c r="E1315" s="197"/>
      <c r="F1315" s="198"/>
    </row>
    <row r="1316" spans="4:6">
      <c r="D1316" s="29"/>
      <c r="E1316" s="197"/>
      <c r="F1316" s="198"/>
    </row>
    <row r="1317" spans="4:6">
      <c r="D1317" s="29"/>
      <c r="E1317" s="197"/>
      <c r="F1317" s="198"/>
    </row>
    <row r="1318" spans="4:6">
      <c r="D1318" s="29"/>
      <c r="E1318" s="197"/>
      <c r="F1318" s="198"/>
    </row>
    <row r="1319" spans="4:6">
      <c r="D1319" s="29"/>
      <c r="E1319" s="197"/>
      <c r="F1319" s="198"/>
    </row>
    <row r="1320" spans="4:6">
      <c r="D1320" s="29"/>
      <c r="E1320" s="197"/>
      <c r="F1320" s="198"/>
    </row>
    <row r="1321" spans="4:6">
      <c r="D1321" s="29"/>
      <c r="E1321" s="197"/>
      <c r="F1321" s="198"/>
    </row>
    <row r="1322" spans="4:6">
      <c r="D1322" s="29"/>
      <c r="E1322" s="197"/>
      <c r="F1322" s="198"/>
    </row>
    <row r="1323" spans="4:6">
      <c r="D1323" s="29"/>
      <c r="E1323" s="197"/>
      <c r="F1323" s="198"/>
    </row>
    <row r="1324" spans="4:6">
      <c r="D1324" s="29"/>
      <c r="E1324" s="197"/>
      <c r="F1324" s="198"/>
    </row>
    <row r="1325" spans="4:6">
      <c r="D1325" s="29"/>
      <c r="E1325" s="197"/>
      <c r="F1325" s="198"/>
    </row>
    <row r="1326" spans="4:6">
      <c r="D1326" s="29"/>
      <c r="E1326" s="197"/>
      <c r="F1326" s="198"/>
    </row>
    <row r="1327" spans="4:6">
      <c r="D1327" s="29"/>
      <c r="E1327" s="197"/>
      <c r="F1327" s="198"/>
    </row>
    <row r="1328" spans="4:6">
      <c r="D1328" s="29"/>
      <c r="E1328" s="197"/>
      <c r="F1328" s="198"/>
    </row>
    <row r="1329" spans="4:6">
      <c r="D1329" s="29"/>
      <c r="E1329" s="197"/>
      <c r="F1329" s="198"/>
    </row>
    <row r="1330" spans="4:6">
      <c r="D1330" s="29"/>
      <c r="E1330" s="197"/>
      <c r="F1330" s="198"/>
    </row>
    <row r="1331" spans="4:6">
      <c r="D1331" s="29"/>
      <c r="E1331" s="197"/>
      <c r="F1331" s="198"/>
    </row>
    <row r="1332" spans="4:6">
      <c r="D1332" s="29"/>
      <c r="E1332" s="197"/>
      <c r="F1332" s="198"/>
    </row>
    <row r="1333" spans="4:6">
      <c r="D1333" s="29"/>
      <c r="E1333" s="197"/>
      <c r="F1333" s="198"/>
    </row>
    <row r="1334" spans="4:6">
      <c r="D1334" s="29"/>
      <c r="E1334" s="197"/>
      <c r="F1334" s="198"/>
    </row>
    <row r="1335" spans="4:6">
      <c r="D1335" s="29"/>
      <c r="E1335" s="197"/>
      <c r="F1335" s="198"/>
    </row>
    <row r="1336" spans="4:6">
      <c r="D1336" s="29"/>
      <c r="E1336" s="197"/>
      <c r="F1336" s="198"/>
    </row>
    <row r="1337" spans="4:6">
      <c r="D1337" s="29"/>
      <c r="E1337" s="197"/>
      <c r="F1337" s="198"/>
    </row>
    <row r="1338" spans="4:6">
      <c r="D1338" s="29"/>
      <c r="E1338" s="197"/>
      <c r="F1338" s="198"/>
    </row>
    <row r="1339" spans="4:6">
      <c r="D1339" s="29"/>
      <c r="E1339" s="197"/>
      <c r="F1339" s="198"/>
    </row>
    <row r="1340" spans="4:6">
      <c r="D1340" s="29"/>
      <c r="E1340" s="197"/>
      <c r="F1340" s="198"/>
    </row>
    <row r="1341" spans="4:6">
      <c r="D1341" s="29"/>
      <c r="E1341" s="197"/>
      <c r="F1341" s="198"/>
    </row>
    <row r="1342" spans="4:6">
      <c r="D1342" s="29"/>
      <c r="E1342" s="197"/>
      <c r="F1342" s="198"/>
    </row>
    <row r="1343" spans="4:6">
      <c r="D1343" s="29"/>
      <c r="E1343" s="197"/>
      <c r="F1343" s="198"/>
    </row>
    <row r="1344" spans="4:6">
      <c r="D1344" s="29"/>
      <c r="E1344" s="197"/>
      <c r="F1344" s="198"/>
    </row>
    <row r="1345" spans="4:6">
      <c r="D1345" s="29"/>
      <c r="E1345" s="197"/>
      <c r="F1345" s="198"/>
    </row>
    <row r="1346" spans="4:6">
      <c r="D1346" s="29"/>
      <c r="E1346" s="197"/>
      <c r="F1346" s="198"/>
    </row>
    <row r="1347" spans="4:6">
      <c r="D1347" s="29"/>
      <c r="E1347" s="197"/>
      <c r="F1347" s="198"/>
    </row>
    <row r="1348" spans="4:6">
      <c r="D1348" s="29"/>
      <c r="E1348" s="197"/>
      <c r="F1348" s="198"/>
    </row>
    <row r="1349" spans="4:6">
      <c r="D1349" s="29"/>
      <c r="E1349" s="197"/>
      <c r="F1349" s="198"/>
    </row>
    <row r="1350" spans="4:6">
      <c r="D1350" s="29"/>
      <c r="E1350" s="197"/>
      <c r="F1350" s="198"/>
    </row>
    <row r="1351" spans="4:6">
      <c r="D1351" s="29"/>
      <c r="E1351" s="197"/>
      <c r="F1351" s="198"/>
    </row>
    <row r="1352" spans="4:6">
      <c r="D1352" s="29"/>
      <c r="E1352" s="197"/>
      <c r="F1352" s="198"/>
    </row>
    <row r="1353" spans="4:6">
      <c r="D1353" s="29"/>
      <c r="E1353" s="197"/>
      <c r="F1353" s="198"/>
    </row>
    <row r="1354" spans="4:6">
      <c r="D1354" s="29"/>
      <c r="E1354" s="197"/>
      <c r="F1354" s="198"/>
    </row>
    <row r="1355" spans="4:6">
      <c r="D1355" s="29"/>
      <c r="E1355" s="197"/>
      <c r="F1355" s="198"/>
    </row>
    <row r="1356" spans="4:6">
      <c r="D1356" s="29"/>
      <c r="E1356" s="197"/>
      <c r="F1356" s="198"/>
    </row>
    <row r="1357" spans="4:6">
      <c r="D1357" s="29"/>
      <c r="E1357" s="197"/>
      <c r="F1357" s="198"/>
    </row>
    <row r="1358" spans="4:6">
      <c r="D1358" s="29"/>
      <c r="E1358" s="197"/>
      <c r="F1358" s="198"/>
    </row>
    <row r="1359" spans="4:6">
      <c r="D1359" s="29"/>
      <c r="E1359" s="197"/>
      <c r="F1359" s="198"/>
    </row>
    <row r="1360" spans="4:6">
      <c r="D1360" s="29"/>
      <c r="E1360" s="197"/>
      <c r="F1360" s="198"/>
    </row>
    <row r="1361" spans="4:6">
      <c r="D1361" s="29"/>
      <c r="E1361" s="197"/>
      <c r="F1361" s="198"/>
    </row>
    <row r="1362" spans="4:6">
      <c r="D1362" s="29"/>
      <c r="E1362" s="197"/>
      <c r="F1362" s="198"/>
    </row>
    <row r="1363" spans="4:6">
      <c r="D1363" s="29"/>
      <c r="E1363" s="197"/>
      <c r="F1363" s="198"/>
    </row>
    <row r="1364" spans="4:6">
      <c r="D1364" s="29"/>
      <c r="E1364" s="197"/>
      <c r="F1364" s="198"/>
    </row>
    <row r="1365" spans="4:6">
      <c r="D1365" s="29"/>
      <c r="E1365" s="197"/>
      <c r="F1365" s="198"/>
    </row>
    <row r="1366" spans="4:6">
      <c r="D1366" s="29"/>
      <c r="E1366" s="197"/>
      <c r="F1366" s="198"/>
    </row>
    <row r="1367" spans="4:6">
      <c r="D1367" s="29"/>
      <c r="E1367" s="197"/>
      <c r="F1367" s="198"/>
    </row>
    <row r="1368" spans="4:6">
      <c r="D1368" s="29"/>
      <c r="E1368" s="197"/>
      <c r="F1368" s="198"/>
    </row>
    <row r="1369" spans="4:6">
      <c r="D1369" s="29"/>
      <c r="E1369" s="197"/>
      <c r="F1369" s="198"/>
    </row>
    <row r="1370" spans="4:6">
      <c r="D1370" s="29"/>
      <c r="E1370" s="197"/>
      <c r="F1370" s="198"/>
    </row>
    <row r="1371" spans="4:6">
      <c r="D1371" s="29"/>
      <c r="E1371" s="197"/>
      <c r="F1371" s="198"/>
    </row>
    <row r="1372" spans="4:6">
      <c r="D1372" s="29"/>
      <c r="E1372" s="197"/>
      <c r="F1372" s="198"/>
    </row>
    <row r="1373" spans="4:6">
      <c r="D1373" s="29"/>
      <c r="E1373" s="197"/>
      <c r="F1373" s="198"/>
    </row>
    <row r="1374" spans="4:6">
      <c r="D1374" s="29"/>
      <c r="E1374" s="197"/>
      <c r="F1374" s="198"/>
    </row>
    <row r="1375" spans="4:6">
      <c r="D1375" s="29"/>
      <c r="E1375" s="197"/>
      <c r="F1375" s="198"/>
    </row>
    <row r="1376" spans="4:6">
      <c r="D1376" s="29"/>
      <c r="E1376" s="197"/>
      <c r="F1376" s="198"/>
    </row>
    <row r="1377" spans="4:6">
      <c r="D1377" s="29"/>
      <c r="E1377" s="197"/>
      <c r="F1377" s="198"/>
    </row>
    <row r="1378" spans="4:6">
      <c r="D1378" s="29"/>
      <c r="E1378" s="197"/>
      <c r="F1378" s="198"/>
    </row>
    <row r="1379" spans="4:6">
      <c r="D1379" s="29"/>
      <c r="E1379" s="197"/>
      <c r="F1379" s="198"/>
    </row>
    <row r="1380" spans="4:6">
      <c r="D1380" s="29"/>
      <c r="E1380" s="197"/>
      <c r="F1380" s="198"/>
    </row>
    <row r="1381" spans="4:6">
      <c r="D1381" s="29"/>
      <c r="E1381" s="197"/>
      <c r="F1381" s="198"/>
    </row>
    <row r="1382" spans="4:6">
      <c r="D1382" s="29"/>
      <c r="E1382" s="197"/>
      <c r="F1382" s="198"/>
    </row>
    <row r="1383" spans="4:6">
      <c r="D1383" s="29"/>
      <c r="E1383" s="197"/>
      <c r="F1383" s="198"/>
    </row>
    <row r="1384" spans="4:6">
      <c r="D1384" s="29"/>
      <c r="E1384" s="197"/>
      <c r="F1384" s="198"/>
    </row>
    <row r="1385" spans="4:6">
      <c r="D1385" s="29"/>
      <c r="E1385" s="197"/>
      <c r="F1385" s="198"/>
    </row>
    <row r="1386" spans="4:6">
      <c r="D1386" s="29"/>
      <c r="E1386" s="197"/>
      <c r="F1386" s="198"/>
    </row>
    <row r="1387" spans="4:6">
      <c r="D1387" s="29"/>
      <c r="E1387" s="197"/>
      <c r="F1387" s="198"/>
    </row>
    <row r="1388" spans="4:6">
      <c r="D1388" s="29"/>
      <c r="E1388" s="197"/>
      <c r="F1388" s="198"/>
    </row>
    <row r="1389" spans="4:6">
      <c r="D1389" s="29"/>
      <c r="E1389" s="197"/>
      <c r="F1389" s="198"/>
    </row>
    <row r="1390" spans="4:6">
      <c r="D1390" s="29"/>
      <c r="E1390" s="197"/>
      <c r="F1390" s="198"/>
    </row>
    <row r="1391" spans="4:6">
      <c r="D1391" s="29"/>
      <c r="E1391" s="197"/>
      <c r="F1391" s="198"/>
    </row>
    <row r="1392" spans="4:6">
      <c r="D1392" s="29"/>
      <c r="E1392" s="197"/>
      <c r="F1392" s="198"/>
    </row>
    <row r="1393" spans="4:6">
      <c r="D1393" s="29"/>
      <c r="E1393" s="197"/>
      <c r="F1393" s="198"/>
    </row>
    <row r="1394" spans="4:6">
      <c r="D1394" s="29"/>
      <c r="E1394" s="197"/>
      <c r="F1394" s="198"/>
    </row>
    <row r="1395" spans="4:6">
      <c r="D1395" s="29"/>
      <c r="E1395" s="197"/>
      <c r="F1395" s="198"/>
    </row>
    <row r="1396" spans="4:6">
      <c r="D1396" s="29"/>
      <c r="E1396" s="197"/>
      <c r="F1396" s="198"/>
    </row>
    <row r="1397" spans="4:6">
      <c r="D1397" s="29"/>
      <c r="E1397" s="197"/>
      <c r="F1397" s="198"/>
    </row>
    <row r="1398" spans="4:6">
      <c r="D1398" s="29"/>
      <c r="E1398" s="197"/>
      <c r="F1398" s="198"/>
    </row>
    <row r="1399" spans="4:6">
      <c r="D1399" s="29"/>
      <c r="E1399" s="197"/>
      <c r="F1399" s="198"/>
    </row>
    <row r="1400" spans="4:6">
      <c r="D1400" s="29"/>
      <c r="E1400" s="197"/>
      <c r="F1400" s="198"/>
    </row>
    <row r="1401" spans="4:6">
      <c r="D1401" s="29"/>
      <c r="E1401" s="197"/>
      <c r="F1401" s="198"/>
    </row>
    <row r="1402" spans="4:6">
      <c r="D1402" s="29"/>
      <c r="E1402" s="197"/>
      <c r="F1402" s="198"/>
    </row>
    <row r="1403" spans="4:6">
      <c r="D1403" s="29"/>
      <c r="E1403" s="197"/>
      <c r="F1403" s="198"/>
    </row>
    <row r="1404" spans="4:6">
      <c r="D1404" s="29"/>
      <c r="E1404" s="197"/>
      <c r="F1404" s="198"/>
    </row>
    <row r="1405" spans="4:6">
      <c r="D1405" s="29"/>
      <c r="E1405" s="197"/>
      <c r="F1405" s="198"/>
    </row>
    <row r="1406" spans="4:6">
      <c r="D1406" s="29"/>
      <c r="E1406" s="197"/>
      <c r="F1406" s="198"/>
    </row>
    <row r="1407" spans="4:6">
      <c r="D1407" s="29"/>
      <c r="E1407" s="197"/>
      <c r="F1407" s="198"/>
    </row>
    <row r="1408" spans="4:6">
      <c r="D1408" s="29"/>
      <c r="E1408" s="197"/>
      <c r="F1408" s="198"/>
    </row>
    <row r="1409" spans="4:6">
      <c r="D1409" s="29"/>
      <c r="E1409" s="197"/>
      <c r="F1409" s="198"/>
    </row>
    <row r="1410" spans="4:6">
      <c r="D1410" s="29"/>
      <c r="E1410" s="197"/>
      <c r="F1410" s="198"/>
    </row>
    <row r="1411" spans="4:6">
      <c r="D1411" s="29"/>
      <c r="E1411" s="197"/>
      <c r="F1411" s="198"/>
    </row>
    <row r="1412" spans="4:6">
      <c r="D1412" s="29"/>
      <c r="E1412" s="197"/>
      <c r="F1412" s="198"/>
    </row>
    <row r="1413" spans="4:6">
      <c r="D1413" s="29"/>
      <c r="E1413" s="197"/>
      <c r="F1413" s="198"/>
    </row>
    <row r="1414" spans="4:6">
      <c r="D1414" s="29"/>
      <c r="E1414" s="197"/>
      <c r="F1414" s="198"/>
    </row>
    <row r="1415" spans="4:6">
      <c r="D1415" s="29"/>
      <c r="E1415" s="197"/>
      <c r="F1415" s="198"/>
    </row>
    <row r="1416" spans="4:6">
      <c r="D1416" s="29"/>
      <c r="E1416" s="197"/>
      <c r="F1416" s="198"/>
    </row>
    <row r="1417" spans="4:6">
      <c r="D1417" s="29"/>
      <c r="E1417" s="197"/>
      <c r="F1417" s="198"/>
    </row>
    <row r="1418" spans="4:6">
      <c r="D1418" s="29"/>
      <c r="E1418" s="197"/>
      <c r="F1418" s="198"/>
    </row>
    <row r="1419" spans="4:6">
      <c r="D1419" s="29"/>
      <c r="E1419" s="197"/>
      <c r="F1419" s="198"/>
    </row>
    <row r="1420" spans="4:6">
      <c r="D1420" s="29"/>
      <c r="E1420" s="197"/>
      <c r="F1420" s="198"/>
    </row>
    <row r="1421" spans="4:6">
      <c r="D1421" s="29"/>
      <c r="E1421" s="197"/>
      <c r="F1421" s="198"/>
    </row>
    <row r="1422" spans="4:6">
      <c r="D1422" s="29"/>
      <c r="E1422" s="197"/>
      <c r="F1422" s="198"/>
    </row>
    <row r="1423" spans="4:6">
      <c r="D1423" s="29"/>
      <c r="E1423" s="197"/>
      <c r="F1423" s="198"/>
    </row>
    <row r="1424" spans="4:6">
      <c r="D1424" s="29"/>
      <c r="E1424" s="197"/>
      <c r="F1424" s="198"/>
    </row>
    <row r="1425" spans="4:6">
      <c r="D1425" s="29"/>
      <c r="E1425" s="197"/>
      <c r="F1425" s="198"/>
    </row>
    <row r="1426" spans="4:6">
      <c r="D1426" s="29"/>
      <c r="E1426" s="197"/>
      <c r="F1426" s="198"/>
    </row>
    <row r="1427" spans="4:6">
      <c r="D1427" s="29"/>
      <c r="E1427" s="197"/>
      <c r="F1427" s="198"/>
    </row>
    <row r="1428" spans="4:6">
      <c r="D1428" s="29"/>
      <c r="E1428" s="197"/>
      <c r="F1428" s="198"/>
    </row>
    <row r="1429" spans="4:6">
      <c r="D1429" s="29"/>
      <c r="E1429" s="197"/>
      <c r="F1429" s="198"/>
    </row>
    <row r="1430" spans="4:6">
      <c r="D1430" s="29"/>
      <c r="E1430" s="197"/>
      <c r="F1430" s="198"/>
    </row>
    <row r="1431" spans="4:6">
      <c r="D1431" s="29"/>
      <c r="E1431" s="197"/>
      <c r="F1431" s="198"/>
    </row>
    <row r="1432" spans="4:6">
      <c r="D1432" s="29"/>
      <c r="E1432" s="197"/>
      <c r="F1432" s="198"/>
    </row>
    <row r="1433" spans="4:6">
      <c r="D1433" s="29"/>
      <c r="E1433" s="197"/>
      <c r="F1433" s="198"/>
    </row>
    <row r="1434" spans="4:6">
      <c r="D1434" s="29"/>
      <c r="E1434" s="197"/>
      <c r="F1434" s="198"/>
    </row>
    <row r="1435" spans="4:6">
      <c r="D1435" s="29"/>
      <c r="E1435" s="197"/>
      <c r="F1435" s="198"/>
    </row>
    <row r="1436" spans="4:6">
      <c r="D1436" s="29"/>
      <c r="E1436" s="197"/>
      <c r="F1436" s="198"/>
    </row>
    <row r="1437" spans="4:6">
      <c r="D1437" s="29"/>
      <c r="E1437" s="197"/>
      <c r="F1437" s="198"/>
    </row>
    <row r="1438" spans="4:6">
      <c r="D1438" s="29"/>
      <c r="E1438" s="197"/>
      <c r="F1438" s="198"/>
    </row>
    <row r="1439" spans="4:6">
      <c r="D1439" s="29"/>
      <c r="E1439" s="197"/>
      <c r="F1439" s="198"/>
    </row>
    <row r="1440" spans="4:6">
      <c r="D1440" s="29"/>
      <c r="E1440" s="197"/>
      <c r="F1440" s="198"/>
    </row>
    <row r="1441" spans="4:6">
      <c r="D1441" s="29"/>
      <c r="E1441" s="197"/>
      <c r="F1441" s="198"/>
    </row>
    <row r="1442" spans="4:6">
      <c r="D1442" s="29"/>
      <c r="E1442" s="197"/>
      <c r="F1442" s="198"/>
    </row>
    <row r="1443" spans="4:6">
      <c r="D1443" s="29"/>
      <c r="E1443" s="197"/>
      <c r="F1443" s="198"/>
    </row>
    <row r="1444" spans="4:6">
      <c r="D1444" s="29"/>
      <c r="E1444" s="197"/>
      <c r="F1444" s="198"/>
    </row>
    <row r="1445" spans="4:6">
      <c r="D1445" s="29"/>
      <c r="E1445" s="197"/>
      <c r="F1445" s="198"/>
    </row>
    <row r="1446" spans="4:6">
      <c r="D1446" s="29"/>
      <c r="E1446" s="197"/>
      <c r="F1446" s="198"/>
    </row>
    <row r="1447" spans="4:6">
      <c r="D1447" s="29"/>
      <c r="E1447" s="197"/>
      <c r="F1447" s="198"/>
    </row>
    <row r="1448" spans="4:6">
      <c r="D1448" s="29"/>
      <c r="E1448" s="197"/>
      <c r="F1448" s="198"/>
    </row>
    <row r="1449" spans="4:6">
      <c r="D1449" s="29"/>
      <c r="E1449" s="197"/>
      <c r="F1449" s="198"/>
    </row>
    <row r="1450" spans="4:6">
      <c r="D1450" s="29"/>
      <c r="E1450" s="197"/>
      <c r="F1450" s="198"/>
    </row>
    <row r="1451" spans="4:6">
      <c r="D1451" s="29"/>
      <c r="E1451" s="197"/>
      <c r="F1451" s="198"/>
    </row>
    <row r="1452" spans="4:6">
      <c r="D1452" s="29"/>
      <c r="E1452" s="197"/>
      <c r="F1452" s="198"/>
    </row>
    <row r="1453" spans="4:6">
      <c r="D1453" s="29"/>
      <c r="E1453" s="197"/>
      <c r="F1453" s="198"/>
    </row>
    <row r="1454" spans="4:6">
      <c r="D1454" s="29"/>
      <c r="E1454" s="197"/>
      <c r="F1454" s="198"/>
    </row>
    <row r="1455" spans="4:6">
      <c r="D1455" s="29"/>
      <c r="E1455" s="197"/>
      <c r="F1455" s="198"/>
    </row>
    <row r="1456" spans="4:6">
      <c r="D1456" s="29"/>
      <c r="E1456" s="197"/>
      <c r="F1456" s="198"/>
    </row>
    <row r="1457" spans="4:6">
      <c r="D1457" s="29"/>
      <c r="E1457" s="197"/>
      <c r="F1457" s="198"/>
    </row>
    <row r="1458" spans="4:6">
      <c r="D1458" s="29"/>
      <c r="E1458" s="197"/>
      <c r="F1458" s="198"/>
    </row>
    <row r="1459" spans="4:6">
      <c r="D1459" s="29"/>
      <c r="E1459" s="197"/>
      <c r="F1459" s="198"/>
    </row>
    <row r="1460" spans="4:6">
      <c r="D1460" s="29"/>
      <c r="E1460" s="197"/>
      <c r="F1460" s="198"/>
    </row>
    <row r="1461" spans="4:6">
      <c r="D1461" s="29"/>
      <c r="E1461" s="197"/>
      <c r="F1461" s="198"/>
    </row>
    <row r="1462" spans="4:6">
      <c r="D1462" s="29"/>
      <c r="E1462" s="197"/>
      <c r="F1462" s="198"/>
    </row>
    <row r="1463" spans="4:6">
      <c r="D1463" s="29"/>
      <c r="E1463" s="197"/>
      <c r="F1463" s="198"/>
    </row>
    <row r="1464" spans="4:6">
      <c r="D1464" s="29"/>
      <c r="E1464" s="197"/>
      <c r="F1464" s="198"/>
    </row>
    <row r="1465" spans="4:6">
      <c r="D1465" s="29"/>
      <c r="E1465" s="197"/>
      <c r="F1465" s="198"/>
    </row>
    <row r="1466" spans="4:6">
      <c r="D1466" s="29"/>
      <c r="E1466" s="197"/>
      <c r="F1466" s="198"/>
    </row>
    <row r="1467" spans="4:6">
      <c r="D1467" s="29"/>
      <c r="E1467" s="197"/>
      <c r="F1467" s="198"/>
    </row>
    <row r="1468" spans="4:6">
      <c r="D1468" s="29"/>
      <c r="E1468" s="197"/>
      <c r="F1468" s="198"/>
    </row>
    <row r="1469" spans="4:6">
      <c r="D1469" s="29"/>
      <c r="E1469" s="197"/>
      <c r="F1469" s="198"/>
    </row>
    <row r="1470" spans="4:6">
      <c r="D1470" s="29"/>
      <c r="E1470" s="197"/>
      <c r="F1470" s="198"/>
    </row>
    <row r="1471" spans="4:6">
      <c r="D1471" s="29"/>
      <c r="E1471" s="197"/>
      <c r="F1471" s="198"/>
    </row>
    <row r="1472" spans="4:6">
      <c r="D1472" s="29"/>
      <c r="E1472" s="197"/>
      <c r="F1472" s="198"/>
    </row>
    <row r="1473" spans="4:6">
      <c r="D1473" s="29"/>
      <c r="E1473" s="197"/>
      <c r="F1473" s="198"/>
    </row>
    <row r="1474" spans="4:6">
      <c r="D1474" s="29"/>
      <c r="E1474" s="197"/>
      <c r="F1474" s="198"/>
    </row>
    <row r="1475" spans="4:6">
      <c r="D1475" s="29"/>
      <c r="E1475" s="197"/>
      <c r="F1475" s="198"/>
    </row>
    <row r="1476" spans="4:6">
      <c r="D1476" s="29"/>
      <c r="E1476" s="197"/>
      <c r="F1476" s="198"/>
    </row>
    <row r="1477" spans="4:6">
      <c r="D1477" s="29"/>
      <c r="E1477" s="197"/>
      <c r="F1477" s="198"/>
    </row>
    <row r="1478" spans="4:6">
      <c r="D1478" s="29"/>
      <c r="E1478" s="197"/>
      <c r="F1478" s="198"/>
    </row>
    <row r="1479" spans="4:6">
      <c r="D1479" s="29"/>
      <c r="E1479" s="197"/>
      <c r="F1479" s="198"/>
    </row>
    <row r="1480" spans="4:6">
      <c r="D1480" s="29"/>
      <c r="E1480" s="197"/>
      <c r="F1480" s="198"/>
    </row>
    <row r="1481" spans="4:6">
      <c r="D1481" s="29"/>
      <c r="E1481" s="197"/>
      <c r="F1481" s="198"/>
    </row>
    <row r="1482" spans="4:6">
      <c r="D1482" s="29"/>
      <c r="E1482" s="197"/>
      <c r="F1482" s="198"/>
    </row>
    <row r="1483" spans="4:6">
      <c r="D1483" s="29"/>
      <c r="E1483" s="197"/>
      <c r="F1483" s="198"/>
    </row>
    <row r="1484" spans="4:6">
      <c r="D1484" s="29"/>
      <c r="E1484" s="197"/>
      <c r="F1484" s="198"/>
    </row>
    <row r="1485" spans="4:6">
      <c r="D1485" s="29"/>
      <c r="E1485" s="197"/>
      <c r="F1485" s="198"/>
    </row>
    <row r="1486" spans="4:6">
      <c r="D1486" s="29"/>
      <c r="E1486" s="197"/>
      <c r="F1486" s="198"/>
    </row>
    <row r="1487" spans="4:6">
      <c r="D1487" s="29"/>
      <c r="E1487" s="197"/>
      <c r="F1487" s="198"/>
    </row>
    <row r="1488" spans="4:6">
      <c r="D1488" s="29"/>
      <c r="E1488" s="197"/>
      <c r="F1488" s="198"/>
    </row>
    <row r="1489" spans="4:6">
      <c r="D1489" s="29"/>
      <c r="E1489" s="197"/>
      <c r="F1489" s="198"/>
    </row>
    <row r="1490" spans="4:6">
      <c r="D1490" s="29"/>
      <c r="E1490" s="197"/>
      <c r="F1490" s="198"/>
    </row>
    <row r="1491" spans="4:6">
      <c r="D1491" s="29"/>
      <c r="E1491" s="197"/>
      <c r="F1491" s="198"/>
    </row>
    <row r="1492" spans="4:6">
      <c r="D1492" s="29"/>
      <c r="E1492" s="197"/>
      <c r="F1492" s="198"/>
    </row>
    <row r="1493" spans="4:6">
      <c r="D1493" s="29"/>
      <c r="E1493" s="197"/>
      <c r="F1493" s="198"/>
    </row>
    <row r="1494" spans="4:6">
      <c r="D1494" s="29"/>
      <c r="E1494" s="197"/>
      <c r="F1494" s="198"/>
    </row>
    <row r="1495" spans="4:6">
      <c r="D1495" s="29"/>
      <c r="E1495" s="197"/>
      <c r="F1495" s="198"/>
    </row>
    <row r="1496" spans="4:6">
      <c r="D1496" s="29"/>
      <c r="E1496" s="197"/>
      <c r="F1496" s="198"/>
    </row>
    <row r="1497" spans="4:6">
      <c r="D1497" s="29"/>
      <c r="E1497" s="197"/>
      <c r="F1497" s="198"/>
    </row>
    <row r="1498" spans="4:6">
      <c r="D1498" s="29"/>
      <c r="E1498" s="197"/>
      <c r="F1498" s="198"/>
    </row>
    <row r="1499" spans="4:6">
      <c r="D1499" s="29"/>
      <c r="E1499" s="197"/>
      <c r="F1499" s="198"/>
    </row>
    <row r="1500" spans="4:6">
      <c r="D1500" s="29"/>
      <c r="E1500" s="197"/>
      <c r="F1500" s="198"/>
    </row>
    <row r="1501" spans="4:6">
      <c r="D1501" s="29"/>
      <c r="E1501" s="197"/>
      <c r="F1501" s="198"/>
    </row>
    <row r="1502" spans="4:6">
      <c r="D1502" s="29"/>
      <c r="E1502" s="197"/>
      <c r="F1502" s="198"/>
    </row>
    <row r="1503" spans="4:6">
      <c r="D1503" s="29"/>
      <c r="E1503" s="197"/>
      <c r="F1503" s="198"/>
    </row>
    <row r="1504" spans="4:6">
      <c r="D1504" s="29"/>
      <c r="E1504" s="197"/>
      <c r="F1504" s="198"/>
    </row>
    <row r="1505" spans="4:6">
      <c r="D1505" s="29"/>
      <c r="E1505" s="197"/>
      <c r="F1505" s="198"/>
    </row>
    <row r="1506" spans="4:6">
      <c r="D1506" s="29"/>
      <c r="E1506" s="197"/>
      <c r="F1506" s="198"/>
    </row>
    <row r="1507" spans="4:6">
      <c r="D1507" s="29"/>
      <c r="E1507" s="197"/>
      <c r="F1507" s="198"/>
    </row>
    <row r="1508" spans="4:6">
      <c r="D1508" s="29"/>
      <c r="E1508" s="197"/>
      <c r="F1508" s="198"/>
    </row>
    <row r="1509" spans="4:6">
      <c r="D1509" s="29"/>
      <c r="E1509" s="197"/>
      <c r="F1509" s="198"/>
    </row>
    <row r="1510" spans="4:6">
      <c r="D1510" s="29"/>
      <c r="E1510" s="197"/>
      <c r="F1510" s="198"/>
    </row>
    <row r="1511" spans="4:6">
      <c r="D1511" s="29"/>
      <c r="E1511" s="197"/>
      <c r="F1511" s="198"/>
    </row>
    <row r="1512" spans="4:6">
      <c r="D1512" s="29"/>
      <c r="E1512" s="197"/>
      <c r="F1512" s="198"/>
    </row>
    <row r="1513" spans="4:6">
      <c r="D1513" s="29"/>
      <c r="E1513" s="197"/>
      <c r="F1513" s="198"/>
    </row>
    <row r="1514" spans="4:6">
      <c r="D1514" s="29"/>
      <c r="E1514" s="197"/>
      <c r="F1514" s="198"/>
    </row>
    <row r="1515" spans="4:6">
      <c r="D1515" s="29"/>
      <c r="E1515" s="197"/>
      <c r="F1515" s="198"/>
    </row>
    <row r="1516" spans="4:6">
      <c r="D1516" s="29"/>
      <c r="E1516" s="197"/>
      <c r="F1516" s="198"/>
    </row>
    <row r="1517" spans="4:6">
      <c r="D1517" s="29"/>
      <c r="E1517" s="197"/>
      <c r="F1517" s="198"/>
    </row>
    <row r="1518" spans="4:6">
      <c r="D1518" s="29"/>
      <c r="E1518" s="197"/>
      <c r="F1518" s="198"/>
    </row>
    <row r="1519" spans="4:6">
      <c r="D1519" s="29"/>
      <c r="E1519" s="197"/>
      <c r="F1519" s="198"/>
    </row>
    <row r="1520" spans="4:6">
      <c r="D1520" s="29"/>
      <c r="E1520" s="197"/>
      <c r="F1520" s="198"/>
    </row>
    <row r="1521" spans="4:6">
      <c r="D1521" s="29"/>
      <c r="E1521" s="197"/>
      <c r="F1521" s="198"/>
    </row>
    <row r="1522" spans="4:6">
      <c r="D1522" s="29"/>
      <c r="E1522" s="197"/>
      <c r="F1522" s="198"/>
    </row>
    <row r="1523" spans="4:6">
      <c r="D1523" s="29"/>
      <c r="E1523" s="197"/>
      <c r="F1523" s="198"/>
    </row>
    <row r="1524" spans="4:6">
      <c r="D1524" s="29"/>
      <c r="E1524" s="197"/>
      <c r="F1524" s="198"/>
    </row>
    <row r="1525" spans="4:6">
      <c r="D1525" s="29"/>
      <c r="E1525" s="197"/>
      <c r="F1525" s="198"/>
    </row>
    <row r="1526" spans="4:6">
      <c r="D1526" s="29"/>
      <c r="E1526" s="197"/>
      <c r="F1526" s="198"/>
    </row>
    <row r="1527" spans="4:6">
      <c r="D1527" s="29"/>
      <c r="E1527" s="197"/>
      <c r="F1527" s="198"/>
    </row>
    <row r="1528" spans="4:6">
      <c r="D1528" s="29"/>
      <c r="E1528" s="197"/>
      <c r="F1528" s="198"/>
    </row>
    <row r="1529" spans="4:6">
      <c r="D1529" s="29"/>
      <c r="E1529" s="197"/>
      <c r="F1529" s="198"/>
    </row>
    <row r="1530" spans="4:6">
      <c r="D1530" s="29"/>
      <c r="E1530" s="197"/>
      <c r="F1530" s="198"/>
    </row>
    <row r="1531" spans="4:6">
      <c r="D1531" s="29"/>
      <c r="E1531" s="197"/>
      <c r="F1531" s="198"/>
    </row>
    <row r="1532" spans="4:6">
      <c r="D1532" s="29"/>
      <c r="E1532" s="197"/>
      <c r="F1532" s="198"/>
    </row>
    <row r="1533" spans="4:6">
      <c r="D1533" s="29"/>
      <c r="E1533" s="197"/>
      <c r="F1533" s="198"/>
    </row>
    <row r="1534" spans="4:6">
      <c r="D1534" s="29"/>
      <c r="E1534" s="197"/>
      <c r="F1534" s="198"/>
    </row>
    <row r="1535" spans="4:6">
      <c r="D1535" s="29"/>
      <c r="E1535" s="197"/>
      <c r="F1535" s="198"/>
    </row>
    <row r="1536" spans="4:6">
      <c r="D1536" s="29"/>
      <c r="E1536" s="197"/>
      <c r="F1536" s="198"/>
    </row>
    <row r="1537" spans="4:6">
      <c r="D1537" s="29"/>
      <c r="E1537" s="197"/>
      <c r="F1537" s="198"/>
    </row>
    <row r="1538" spans="4:6">
      <c r="D1538" s="29"/>
      <c r="E1538" s="197"/>
      <c r="F1538" s="198"/>
    </row>
    <row r="1539" spans="4:6">
      <c r="D1539" s="29"/>
      <c r="E1539" s="197"/>
      <c r="F1539" s="198"/>
    </row>
    <row r="1540" spans="4:6">
      <c r="D1540" s="29"/>
      <c r="E1540" s="197"/>
      <c r="F1540" s="198"/>
    </row>
    <row r="1541" spans="4:6">
      <c r="D1541" s="29"/>
      <c r="E1541" s="197"/>
      <c r="F1541" s="198"/>
    </row>
    <row r="1542" spans="4:6">
      <c r="D1542" s="29"/>
      <c r="E1542" s="197"/>
      <c r="F1542" s="198"/>
    </row>
    <row r="1543" spans="4:6">
      <c r="D1543" s="29"/>
      <c r="E1543" s="197"/>
      <c r="F1543" s="198"/>
    </row>
    <row r="1544" spans="4:6">
      <c r="D1544" s="29"/>
      <c r="E1544" s="197"/>
      <c r="F1544" s="198"/>
    </row>
    <row r="1545" spans="4:6">
      <c r="D1545" s="29"/>
      <c r="E1545" s="197"/>
      <c r="F1545" s="198"/>
    </row>
    <row r="1546" spans="4:6">
      <c r="D1546" s="29"/>
      <c r="E1546" s="197"/>
      <c r="F1546" s="198"/>
    </row>
    <row r="1547" spans="4:6">
      <c r="D1547" s="29"/>
      <c r="E1547" s="197"/>
      <c r="F1547" s="198"/>
    </row>
    <row r="1548" spans="4:6">
      <c r="D1548" s="29"/>
      <c r="E1548" s="197"/>
      <c r="F1548" s="198"/>
    </row>
    <row r="1549" spans="4:6">
      <c r="D1549" s="29"/>
      <c r="E1549" s="197"/>
      <c r="F1549" s="198"/>
    </row>
    <row r="1550" spans="4:6">
      <c r="D1550" s="29"/>
      <c r="E1550" s="197"/>
      <c r="F1550" s="198"/>
    </row>
    <row r="1551" spans="4:6">
      <c r="D1551" s="29"/>
      <c r="E1551" s="197"/>
      <c r="F1551" s="198"/>
    </row>
    <row r="1552" spans="4:6">
      <c r="D1552" s="29"/>
      <c r="E1552" s="197"/>
      <c r="F1552" s="198"/>
    </row>
    <row r="1553" spans="4:6">
      <c r="D1553" s="29"/>
      <c r="E1553" s="197"/>
      <c r="F1553" s="198"/>
    </row>
    <row r="1554" spans="4:6">
      <c r="D1554" s="29"/>
      <c r="E1554" s="197"/>
      <c r="F1554" s="198"/>
    </row>
    <row r="1555" spans="4:6">
      <c r="D1555" s="29"/>
      <c r="E1555" s="197"/>
      <c r="F1555" s="198"/>
    </row>
    <row r="1556" spans="4:6">
      <c r="D1556" s="29"/>
      <c r="E1556" s="197"/>
      <c r="F1556" s="198"/>
    </row>
    <row r="1557" spans="4:6">
      <c r="D1557" s="29"/>
      <c r="E1557" s="197"/>
      <c r="F1557" s="198"/>
    </row>
    <row r="1558" spans="4:6">
      <c r="D1558" s="29"/>
      <c r="E1558" s="197"/>
      <c r="F1558" s="198"/>
    </row>
    <row r="1559" spans="4:6">
      <c r="D1559" s="29"/>
      <c r="E1559" s="197"/>
      <c r="F1559" s="198"/>
    </row>
    <row r="1560" spans="4:6">
      <c r="D1560" s="29"/>
      <c r="E1560" s="197"/>
      <c r="F1560" s="198"/>
    </row>
    <row r="1561" spans="4:6">
      <c r="D1561" s="29"/>
      <c r="E1561" s="197"/>
      <c r="F1561" s="198"/>
    </row>
    <row r="1562" spans="4:6">
      <c r="D1562" s="29"/>
      <c r="E1562" s="197"/>
      <c r="F1562" s="198"/>
    </row>
    <row r="1563" spans="4:6">
      <c r="D1563" s="29"/>
      <c r="E1563" s="197"/>
      <c r="F1563" s="198"/>
    </row>
    <row r="1564" spans="4:6">
      <c r="D1564" s="29"/>
      <c r="E1564" s="197"/>
      <c r="F1564" s="198"/>
    </row>
    <row r="1565" spans="4:6">
      <c r="D1565" s="29"/>
      <c r="E1565" s="197"/>
      <c r="F1565" s="198"/>
    </row>
    <row r="1566" spans="4:6">
      <c r="D1566" s="29"/>
      <c r="E1566" s="197"/>
      <c r="F1566" s="198"/>
    </row>
    <row r="1567" spans="4:6">
      <c r="D1567" s="29"/>
      <c r="E1567" s="197"/>
      <c r="F1567" s="198"/>
    </row>
    <row r="1568" spans="4:6">
      <c r="D1568" s="29"/>
      <c r="E1568" s="197"/>
      <c r="F1568" s="198"/>
    </row>
    <row r="1569" spans="4:6">
      <c r="D1569" s="29"/>
      <c r="E1569" s="197"/>
      <c r="F1569" s="198"/>
    </row>
    <row r="1570" spans="4:6">
      <c r="D1570" s="29"/>
      <c r="E1570" s="197"/>
      <c r="F1570" s="198"/>
    </row>
    <row r="1571" spans="4:6">
      <c r="D1571" s="29"/>
      <c r="E1571" s="197"/>
      <c r="F1571" s="198"/>
    </row>
    <row r="1572" spans="4:6">
      <c r="D1572" s="29"/>
      <c r="E1572" s="197"/>
      <c r="F1572" s="198"/>
    </row>
    <row r="1573" spans="4:6">
      <c r="D1573" s="29"/>
      <c r="E1573" s="197"/>
      <c r="F1573" s="198"/>
    </row>
    <row r="1574" spans="4:6">
      <c r="D1574" s="29"/>
      <c r="E1574" s="197"/>
      <c r="F1574" s="198"/>
    </row>
    <row r="1575" spans="4:6">
      <c r="D1575" s="29"/>
      <c r="E1575" s="197"/>
      <c r="F1575" s="198"/>
    </row>
    <row r="1576" spans="4:6">
      <c r="D1576" s="29"/>
      <c r="E1576" s="197"/>
      <c r="F1576" s="198"/>
    </row>
    <row r="1577" spans="4:6">
      <c r="D1577" s="29"/>
      <c r="E1577" s="197"/>
      <c r="F1577" s="198"/>
    </row>
    <row r="1578" spans="4:6">
      <c r="D1578" s="29"/>
      <c r="E1578" s="197"/>
      <c r="F1578" s="198"/>
    </row>
    <row r="1579" spans="4:6">
      <c r="D1579" s="29"/>
      <c r="E1579" s="197"/>
      <c r="F1579" s="198"/>
    </row>
    <row r="1580" spans="4:6">
      <c r="D1580" s="29"/>
      <c r="E1580" s="197"/>
      <c r="F1580" s="198"/>
    </row>
    <row r="1581" spans="4:6">
      <c r="D1581" s="29"/>
      <c r="E1581" s="197"/>
      <c r="F1581" s="198"/>
    </row>
    <row r="1582" spans="4:6">
      <c r="D1582" s="29"/>
      <c r="E1582" s="197"/>
      <c r="F1582" s="198"/>
    </row>
    <row r="1583" spans="4:6">
      <c r="D1583" s="29"/>
      <c r="E1583" s="197"/>
      <c r="F1583" s="198"/>
    </row>
    <row r="1584" spans="4:6">
      <c r="D1584" s="29"/>
      <c r="E1584" s="197"/>
      <c r="F1584" s="198"/>
    </row>
    <row r="1585" spans="4:6">
      <c r="D1585" s="29"/>
      <c r="E1585" s="197"/>
      <c r="F1585" s="198"/>
    </row>
    <row r="1586" spans="4:6">
      <c r="D1586" s="29"/>
      <c r="E1586" s="197"/>
      <c r="F1586" s="198"/>
    </row>
    <row r="1587" spans="4:6">
      <c r="D1587" s="29"/>
      <c r="E1587" s="197"/>
      <c r="F1587" s="198"/>
    </row>
    <row r="1588" spans="4:6">
      <c r="D1588" s="29"/>
      <c r="E1588" s="197"/>
      <c r="F1588" s="198"/>
    </row>
    <row r="1589" spans="4:6">
      <c r="D1589" s="29"/>
      <c r="E1589" s="197"/>
      <c r="F1589" s="198"/>
    </row>
    <row r="1590" spans="4:6">
      <c r="D1590" s="29"/>
      <c r="E1590" s="197"/>
      <c r="F1590" s="198"/>
    </row>
    <row r="1591" spans="4:6">
      <c r="D1591" s="29"/>
      <c r="E1591" s="197"/>
      <c r="F1591" s="198"/>
    </row>
    <row r="1592" spans="4:6">
      <c r="D1592" s="29"/>
      <c r="E1592" s="197"/>
      <c r="F1592" s="198"/>
    </row>
    <row r="1593" spans="4:6">
      <c r="D1593" s="29"/>
      <c r="E1593" s="197"/>
      <c r="F1593" s="198"/>
    </row>
    <row r="1594" spans="4:6">
      <c r="D1594" s="29"/>
      <c r="E1594" s="197"/>
      <c r="F1594" s="198"/>
    </row>
    <row r="1595" spans="4:6">
      <c r="D1595" s="29"/>
      <c r="E1595" s="197"/>
      <c r="F1595" s="198"/>
    </row>
    <row r="1596" spans="4:6">
      <c r="D1596" s="29"/>
      <c r="E1596" s="197"/>
      <c r="F1596" s="198"/>
    </row>
    <row r="1597" spans="4:6">
      <c r="D1597" s="29"/>
      <c r="E1597" s="197"/>
      <c r="F1597" s="198"/>
    </row>
    <row r="1598" spans="4:6">
      <c r="D1598" s="29"/>
      <c r="E1598" s="197"/>
      <c r="F1598" s="198"/>
    </row>
    <row r="1599" spans="4:6">
      <c r="D1599" s="29"/>
      <c r="E1599" s="197"/>
      <c r="F1599" s="198"/>
    </row>
    <row r="1600" spans="4:6">
      <c r="D1600" s="29"/>
      <c r="E1600" s="197"/>
      <c r="F1600" s="198"/>
    </row>
    <row r="1601" spans="4:6">
      <c r="D1601" s="29"/>
      <c r="E1601" s="197"/>
      <c r="F1601" s="198"/>
    </row>
    <row r="1602" spans="4:6">
      <c r="D1602" s="29"/>
      <c r="E1602" s="197"/>
      <c r="F1602" s="198"/>
    </row>
    <row r="1603" spans="4:6">
      <c r="D1603" s="29"/>
      <c r="E1603" s="197"/>
      <c r="F1603" s="198"/>
    </row>
    <row r="1604" spans="4:6">
      <c r="D1604" s="29"/>
      <c r="E1604" s="197"/>
      <c r="F1604" s="198"/>
    </row>
    <row r="1605" spans="4:6">
      <c r="D1605" s="29"/>
      <c r="E1605" s="197"/>
      <c r="F1605" s="198"/>
    </row>
    <row r="1606" spans="4:6">
      <c r="D1606" s="29"/>
      <c r="E1606" s="197"/>
      <c r="F1606" s="198"/>
    </row>
    <row r="1607" spans="4:6">
      <c r="D1607" s="29"/>
      <c r="E1607" s="197"/>
      <c r="F1607" s="198"/>
    </row>
    <row r="1608" spans="4:6">
      <c r="D1608" s="29"/>
      <c r="E1608" s="197"/>
      <c r="F1608" s="198"/>
    </row>
    <row r="1609" spans="4:6">
      <c r="D1609" s="29"/>
      <c r="E1609" s="197"/>
      <c r="F1609" s="198"/>
    </row>
    <row r="1610" spans="4:6">
      <c r="D1610" s="29"/>
      <c r="E1610" s="197"/>
      <c r="F1610" s="198"/>
    </row>
    <row r="1611" spans="4:6">
      <c r="D1611" s="29"/>
      <c r="E1611" s="197"/>
      <c r="F1611" s="198"/>
    </row>
    <row r="1612" spans="4:6">
      <c r="D1612" s="29"/>
      <c r="E1612" s="197"/>
      <c r="F1612" s="198"/>
    </row>
    <row r="1613" spans="4:6">
      <c r="D1613" s="29"/>
      <c r="E1613" s="197"/>
      <c r="F1613" s="198"/>
    </row>
    <row r="1614" spans="4:6">
      <c r="D1614" s="29"/>
      <c r="E1614" s="197"/>
      <c r="F1614" s="198"/>
    </row>
    <row r="1615" spans="4:6">
      <c r="D1615" s="29"/>
      <c r="E1615" s="197"/>
      <c r="F1615" s="198"/>
    </row>
    <row r="1616" spans="4:6">
      <c r="D1616" s="29"/>
      <c r="E1616" s="197"/>
      <c r="F1616" s="198"/>
    </row>
    <row r="1617" spans="4:6">
      <c r="D1617" s="29"/>
      <c r="E1617" s="197"/>
      <c r="F1617" s="198"/>
    </row>
    <row r="1618" spans="4:6">
      <c r="D1618" s="29"/>
      <c r="E1618" s="197"/>
      <c r="F1618" s="198"/>
    </row>
    <row r="1619" spans="4:6">
      <c r="D1619" s="29"/>
      <c r="E1619" s="197"/>
      <c r="F1619" s="198"/>
    </row>
    <row r="1620" spans="4:6">
      <c r="D1620" s="29"/>
      <c r="E1620" s="197"/>
      <c r="F1620" s="198"/>
    </row>
    <row r="1621" spans="4:6">
      <c r="D1621" s="29"/>
      <c r="E1621" s="197"/>
      <c r="F1621" s="198"/>
    </row>
    <row r="1622" spans="4:6">
      <c r="D1622" s="29"/>
      <c r="E1622" s="197"/>
      <c r="F1622" s="198"/>
    </row>
    <row r="1623" spans="4:6">
      <c r="D1623" s="29"/>
      <c r="E1623" s="197"/>
      <c r="F1623" s="198"/>
    </row>
    <row r="1624" spans="4:6">
      <c r="D1624" s="29"/>
      <c r="E1624" s="197"/>
      <c r="F1624" s="198"/>
    </row>
    <row r="1625" spans="4:6">
      <c r="D1625" s="29"/>
      <c r="E1625" s="197"/>
      <c r="F1625" s="198"/>
    </row>
    <row r="1626" spans="4:6">
      <c r="D1626" s="29"/>
      <c r="E1626" s="197"/>
      <c r="F1626" s="198"/>
    </row>
    <row r="1627" spans="4:6">
      <c r="D1627" s="29"/>
      <c r="E1627" s="197"/>
      <c r="F1627" s="198"/>
    </row>
    <row r="1628" spans="4:6">
      <c r="D1628" s="29"/>
      <c r="E1628" s="197"/>
      <c r="F1628" s="198"/>
    </row>
    <row r="1629" spans="4:6">
      <c r="D1629" s="29"/>
      <c r="E1629" s="197"/>
      <c r="F1629" s="198"/>
    </row>
    <row r="1630" spans="4:6">
      <c r="D1630" s="29"/>
      <c r="E1630" s="197"/>
      <c r="F1630" s="198"/>
    </row>
    <row r="1631" spans="4:6">
      <c r="D1631" s="29"/>
      <c r="E1631" s="197"/>
      <c r="F1631" s="198"/>
    </row>
    <row r="1632" spans="4:6">
      <c r="D1632" s="29"/>
      <c r="E1632" s="197"/>
      <c r="F1632" s="198"/>
    </row>
    <row r="1633" spans="4:6">
      <c r="D1633" s="29"/>
      <c r="E1633" s="197"/>
      <c r="F1633" s="198"/>
    </row>
    <row r="1634" spans="4:6">
      <c r="D1634" s="29"/>
      <c r="E1634" s="197"/>
      <c r="F1634" s="198"/>
    </row>
    <row r="1635" spans="4:6">
      <c r="D1635" s="29"/>
      <c r="E1635" s="197"/>
      <c r="F1635" s="198"/>
    </row>
    <row r="1636" spans="4:6">
      <c r="D1636" s="29"/>
      <c r="E1636" s="197"/>
      <c r="F1636" s="198"/>
    </row>
    <row r="1637" spans="4:6">
      <c r="D1637" s="29"/>
      <c r="E1637" s="197"/>
      <c r="F1637" s="198"/>
    </row>
    <row r="1638" spans="4:6">
      <c r="D1638" s="29"/>
      <c r="E1638" s="197"/>
      <c r="F1638" s="198"/>
    </row>
    <row r="1639" spans="4:6">
      <c r="D1639" s="29"/>
      <c r="E1639" s="197"/>
      <c r="F1639" s="198"/>
    </row>
    <row r="1640" spans="4:6">
      <c r="D1640" s="29"/>
      <c r="E1640" s="197"/>
      <c r="F1640" s="198"/>
    </row>
    <row r="1641" spans="4:6">
      <c r="D1641" s="29"/>
      <c r="E1641" s="197"/>
      <c r="F1641" s="198"/>
    </row>
    <row r="1642" spans="4:6">
      <c r="D1642" s="29"/>
      <c r="E1642" s="197"/>
      <c r="F1642" s="198"/>
    </row>
    <row r="1643" spans="4:6">
      <c r="D1643" s="29"/>
      <c r="E1643" s="197"/>
      <c r="F1643" s="198"/>
    </row>
    <row r="1644" spans="4:6">
      <c r="D1644" s="29"/>
      <c r="E1644" s="197"/>
      <c r="F1644" s="198"/>
    </row>
    <row r="1645" spans="4:6">
      <c r="D1645" s="29"/>
      <c r="E1645" s="197"/>
      <c r="F1645" s="198"/>
    </row>
    <row r="1646" spans="4:6">
      <c r="D1646" s="29"/>
      <c r="E1646" s="197"/>
      <c r="F1646" s="198"/>
    </row>
    <row r="1647" spans="4:6">
      <c r="D1647" s="29"/>
      <c r="E1647" s="197"/>
      <c r="F1647" s="198"/>
    </row>
    <row r="1648" spans="4:6">
      <c r="D1648" s="29"/>
      <c r="E1648" s="197"/>
      <c r="F1648" s="198"/>
    </row>
    <row r="1649" spans="4:6">
      <c r="D1649" s="29"/>
      <c r="E1649" s="197"/>
      <c r="F1649" s="198"/>
    </row>
    <row r="1650" spans="4:6">
      <c r="D1650" s="29"/>
      <c r="E1650" s="197"/>
      <c r="F1650" s="198"/>
    </row>
    <row r="1651" spans="4:6">
      <c r="D1651" s="29"/>
      <c r="E1651" s="197"/>
      <c r="F1651" s="198"/>
    </row>
    <row r="1652" spans="4:6">
      <c r="D1652" s="29"/>
      <c r="E1652" s="197"/>
      <c r="F1652" s="198"/>
    </row>
    <row r="1653" spans="4:6">
      <c r="D1653" s="29"/>
      <c r="E1653" s="197"/>
      <c r="F1653" s="198"/>
    </row>
    <row r="1654" spans="4:6">
      <c r="D1654" s="29"/>
      <c r="E1654" s="197"/>
      <c r="F1654" s="198"/>
    </row>
    <row r="1655" spans="4:6">
      <c r="D1655" s="29"/>
      <c r="E1655" s="197"/>
      <c r="F1655" s="198"/>
    </row>
    <row r="1656" spans="4:6">
      <c r="D1656" s="29"/>
      <c r="E1656" s="197"/>
      <c r="F1656" s="198"/>
    </row>
    <row r="1657" spans="4:6">
      <c r="D1657" s="29"/>
      <c r="E1657" s="197"/>
      <c r="F1657" s="198"/>
    </row>
    <row r="1658" spans="4:6">
      <c r="D1658" s="29"/>
      <c r="E1658" s="197"/>
      <c r="F1658" s="198"/>
    </row>
    <row r="1659" spans="4:6">
      <c r="D1659" s="29"/>
      <c r="E1659" s="197"/>
      <c r="F1659" s="198"/>
    </row>
    <row r="1660" spans="4:6">
      <c r="D1660" s="29"/>
      <c r="E1660" s="197"/>
      <c r="F1660" s="198"/>
    </row>
    <row r="1661" spans="4:6">
      <c r="D1661" s="29"/>
      <c r="E1661" s="197"/>
      <c r="F1661" s="198"/>
    </row>
    <row r="1662" spans="4:6">
      <c r="D1662" s="29"/>
      <c r="E1662" s="197"/>
      <c r="F1662" s="198"/>
    </row>
    <row r="1663" spans="4:6">
      <c r="D1663" s="29"/>
      <c r="E1663" s="197"/>
      <c r="F1663" s="198"/>
    </row>
    <row r="1664" spans="4:6">
      <c r="D1664" s="29"/>
      <c r="E1664" s="197"/>
      <c r="F1664" s="198"/>
    </row>
    <row r="1665" spans="4:6">
      <c r="D1665" s="29"/>
      <c r="E1665" s="197"/>
      <c r="F1665" s="198"/>
    </row>
    <row r="1666" spans="4:6">
      <c r="D1666" s="29"/>
      <c r="E1666" s="197"/>
      <c r="F1666" s="198"/>
    </row>
    <row r="1667" spans="4:6">
      <c r="D1667" s="29"/>
      <c r="E1667" s="197"/>
      <c r="F1667" s="198"/>
    </row>
    <row r="1668" spans="4:6">
      <c r="D1668" s="29"/>
      <c r="E1668" s="197"/>
      <c r="F1668" s="198"/>
    </row>
    <row r="1669" spans="4:6">
      <c r="D1669" s="29"/>
      <c r="E1669" s="197"/>
      <c r="F1669" s="198"/>
    </row>
    <row r="1670" spans="4:6">
      <c r="D1670" s="29"/>
      <c r="E1670" s="197"/>
      <c r="F1670" s="198"/>
    </row>
    <row r="1671" spans="4:6">
      <c r="D1671" s="29"/>
      <c r="E1671" s="197"/>
      <c r="F1671" s="198"/>
    </row>
    <row r="1672" spans="4:6">
      <c r="D1672" s="29"/>
      <c r="E1672" s="197"/>
      <c r="F1672" s="198"/>
    </row>
    <row r="1673" spans="4:6">
      <c r="D1673" s="29"/>
      <c r="E1673" s="197"/>
      <c r="F1673" s="198"/>
    </row>
    <row r="1674" spans="4:6">
      <c r="D1674" s="29"/>
      <c r="E1674" s="197"/>
      <c r="F1674" s="198"/>
    </row>
    <row r="1675" spans="4:6">
      <c r="D1675" s="29"/>
      <c r="E1675" s="197"/>
      <c r="F1675" s="198"/>
    </row>
    <row r="1676" spans="4:6">
      <c r="D1676" s="29"/>
      <c r="E1676" s="197"/>
      <c r="F1676" s="198"/>
    </row>
    <row r="1677" spans="4:6">
      <c r="D1677" s="29"/>
      <c r="E1677" s="197"/>
      <c r="F1677" s="198"/>
    </row>
    <row r="1678" spans="4:6">
      <c r="D1678" s="29"/>
      <c r="E1678" s="197"/>
      <c r="F1678" s="198"/>
    </row>
    <row r="1679" spans="4:6">
      <c r="D1679" s="29"/>
      <c r="E1679" s="197"/>
      <c r="F1679" s="198"/>
    </row>
    <row r="1680" spans="4:6">
      <c r="D1680" s="29"/>
      <c r="E1680" s="197"/>
      <c r="F1680" s="198"/>
    </row>
    <row r="1681" spans="4:6">
      <c r="D1681" s="29"/>
      <c r="E1681" s="197"/>
      <c r="F1681" s="198"/>
    </row>
    <row r="1682" spans="4:6">
      <c r="D1682" s="29"/>
      <c r="E1682" s="197"/>
      <c r="F1682" s="198"/>
    </row>
    <row r="1683" spans="4:6">
      <c r="D1683" s="29"/>
      <c r="E1683" s="197"/>
      <c r="F1683" s="198"/>
    </row>
    <row r="1684" spans="4:6">
      <c r="D1684" s="29"/>
      <c r="E1684" s="197"/>
      <c r="F1684" s="198"/>
    </row>
    <row r="1685" spans="4:6">
      <c r="D1685" s="29"/>
      <c r="E1685" s="197"/>
      <c r="F1685" s="198"/>
    </row>
    <row r="1686" spans="4:6">
      <c r="D1686" s="29"/>
      <c r="E1686" s="197"/>
      <c r="F1686" s="198"/>
    </row>
    <row r="1687" spans="4:6">
      <c r="D1687" s="29"/>
      <c r="E1687" s="197"/>
      <c r="F1687" s="198"/>
    </row>
    <row r="1688" spans="4:6">
      <c r="D1688" s="29"/>
      <c r="E1688" s="197"/>
      <c r="F1688" s="198"/>
    </row>
    <row r="1689" spans="4:6">
      <c r="D1689" s="29"/>
      <c r="E1689" s="197"/>
      <c r="F1689" s="198"/>
    </row>
    <row r="1690" spans="4:6">
      <c r="D1690" s="29"/>
      <c r="E1690" s="197"/>
      <c r="F1690" s="198"/>
    </row>
    <row r="1691" spans="4:6">
      <c r="D1691" s="29"/>
      <c r="E1691" s="197"/>
      <c r="F1691" s="198"/>
    </row>
    <row r="1692" spans="4:6">
      <c r="D1692" s="29"/>
      <c r="E1692" s="197"/>
      <c r="F1692" s="198"/>
    </row>
    <row r="1693" spans="4:6">
      <c r="D1693" s="29"/>
      <c r="E1693" s="197"/>
      <c r="F1693" s="198"/>
    </row>
    <row r="1694" spans="4:6">
      <c r="D1694" s="29"/>
      <c r="E1694" s="197"/>
      <c r="F1694" s="198"/>
    </row>
    <row r="1695" spans="4:6">
      <c r="D1695" s="29"/>
      <c r="E1695" s="197"/>
      <c r="F1695" s="198"/>
    </row>
    <row r="1696" spans="4:6">
      <c r="D1696" s="29"/>
      <c r="E1696" s="197"/>
      <c r="F1696" s="198"/>
    </row>
    <row r="1697" spans="4:6">
      <c r="D1697" s="29"/>
      <c r="E1697" s="197"/>
      <c r="F1697" s="198"/>
    </row>
    <row r="1698" spans="4:6">
      <c r="D1698" s="29"/>
      <c r="E1698" s="197"/>
      <c r="F1698" s="198"/>
    </row>
    <row r="1699" spans="4:6">
      <c r="D1699" s="29"/>
      <c r="E1699" s="197"/>
      <c r="F1699" s="198"/>
    </row>
    <row r="1700" spans="4:6">
      <c r="D1700" s="29"/>
      <c r="E1700" s="197"/>
      <c r="F1700" s="198"/>
    </row>
    <row r="1701" spans="4:6">
      <c r="D1701" s="29"/>
      <c r="E1701" s="197"/>
      <c r="F1701" s="198"/>
    </row>
    <row r="1702" spans="4:6">
      <c r="D1702" s="29"/>
      <c r="E1702" s="197"/>
      <c r="F1702" s="198"/>
    </row>
    <row r="1703" spans="4:6">
      <c r="D1703" s="29"/>
      <c r="E1703" s="197"/>
      <c r="F1703" s="198"/>
    </row>
    <row r="1704" spans="4:6">
      <c r="D1704" s="29"/>
      <c r="E1704" s="197"/>
      <c r="F1704" s="198"/>
    </row>
    <row r="1705" spans="4:6">
      <c r="D1705" s="29"/>
      <c r="E1705" s="197"/>
      <c r="F1705" s="198"/>
    </row>
    <row r="1706" spans="4:6">
      <c r="D1706" s="29"/>
      <c r="E1706" s="197"/>
      <c r="F1706" s="198"/>
    </row>
    <row r="1707" spans="4:6">
      <c r="D1707" s="29"/>
      <c r="E1707" s="197"/>
      <c r="F1707" s="198"/>
    </row>
    <row r="1708" spans="4:6">
      <c r="D1708" s="29"/>
      <c r="E1708" s="197"/>
      <c r="F1708" s="198"/>
    </row>
    <row r="1709" spans="4:6">
      <c r="D1709" s="29"/>
      <c r="E1709" s="197"/>
      <c r="F1709" s="198"/>
    </row>
    <row r="1710" spans="4:6">
      <c r="D1710" s="29"/>
      <c r="E1710" s="197"/>
      <c r="F1710" s="198"/>
    </row>
    <row r="1711" spans="4:6">
      <c r="D1711" s="29"/>
      <c r="E1711" s="197"/>
      <c r="F1711" s="198"/>
    </row>
    <row r="1712" spans="4:6">
      <c r="D1712" s="29"/>
      <c r="E1712" s="197"/>
      <c r="F1712" s="198"/>
    </row>
    <row r="1713" spans="4:6">
      <c r="D1713" s="29"/>
      <c r="E1713" s="197"/>
      <c r="F1713" s="198"/>
    </row>
    <row r="1714" spans="4:6">
      <c r="D1714" s="29"/>
      <c r="E1714" s="197"/>
      <c r="F1714" s="198"/>
    </row>
    <row r="1715" spans="4:6">
      <c r="D1715" s="29"/>
      <c r="E1715" s="197"/>
      <c r="F1715" s="198"/>
    </row>
    <row r="1716" spans="4:6">
      <c r="D1716" s="29"/>
      <c r="E1716" s="197"/>
      <c r="F1716" s="198"/>
    </row>
    <row r="1717" spans="4:6">
      <c r="D1717" s="29"/>
      <c r="E1717" s="197"/>
      <c r="F1717" s="198"/>
    </row>
    <row r="1718" spans="4:6">
      <c r="D1718" s="29"/>
      <c r="E1718" s="197"/>
      <c r="F1718" s="198"/>
    </row>
    <row r="1719" spans="4:6">
      <c r="D1719" s="29"/>
      <c r="E1719" s="197"/>
      <c r="F1719" s="198"/>
    </row>
    <row r="1720" spans="4:6">
      <c r="D1720" s="29"/>
      <c r="E1720" s="197"/>
      <c r="F1720" s="198"/>
    </row>
    <row r="1721" spans="4:6">
      <c r="D1721" s="29"/>
      <c r="E1721" s="197"/>
      <c r="F1721" s="198"/>
    </row>
    <row r="1722" spans="4:6">
      <c r="D1722" s="29"/>
      <c r="E1722" s="197"/>
      <c r="F1722" s="198"/>
    </row>
    <row r="1723" spans="4:6">
      <c r="D1723" s="29"/>
      <c r="E1723" s="197"/>
      <c r="F1723" s="198"/>
    </row>
    <row r="1724" spans="4:6">
      <c r="D1724" s="29"/>
      <c r="E1724" s="197"/>
      <c r="F1724" s="198"/>
    </row>
    <row r="1725" spans="4:6">
      <c r="D1725" s="29"/>
      <c r="E1725" s="197"/>
      <c r="F1725" s="198"/>
    </row>
    <row r="1726" spans="4:6">
      <c r="D1726" s="29"/>
      <c r="E1726" s="197"/>
      <c r="F1726" s="198"/>
    </row>
    <row r="1727" spans="4:6">
      <c r="D1727" s="29"/>
      <c r="E1727" s="197"/>
      <c r="F1727" s="198"/>
    </row>
    <row r="1728" spans="4:6">
      <c r="D1728" s="29"/>
      <c r="E1728" s="197"/>
      <c r="F1728" s="198"/>
    </row>
    <row r="1729" spans="4:6">
      <c r="D1729" s="29"/>
      <c r="E1729" s="197"/>
      <c r="F1729" s="198"/>
    </row>
    <row r="1730" spans="4:6">
      <c r="D1730" s="29"/>
      <c r="E1730" s="197"/>
      <c r="F1730" s="198"/>
    </row>
    <row r="1731" spans="4:6">
      <c r="D1731" s="29"/>
      <c r="E1731" s="197"/>
      <c r="F1731" s="198"/>
    </row>
    <row r="1732" spans="4:6">
      <c r="D1732" s="29"/>
      <c r="E1732" s="197"/>
      <c r="F1732" s="198"/>
    </row>
    <row r="1733" spans="4:6">
      <c r="D1733" s="29"/>
      <c r="E1733" s="197"/>
      <c r="F1733" s="198"/>
    </row>
    <row r="1734" spans="4:6">
      <c r="D1734" s="29"/>
      <c r="E1734" s="197"/>
      <c r="F1734" s="198"/>
    </row>
    <row r="1735" spans="4:6">
      <c r="D1735" s="29"/>
      <c r="E1735" s="197"/>
      <c r="F1735" s="198"/>
    </row>
    <row r="1736" spans="4:6">
      <c r="D1736" s="29"/>
      <c r="E1736" s="197"/>
      <c r="F1736" s="198"/>
    </row>
    <row r="1737" spans="4:6">
      <c r="D1737" s="29"/>
      <c r="E1737" s="197"/>
      <c r="F1737" s="198"/>
    </row>
    <row r="1738" spans="4:6">
      <c r="D1738" s="29"/>
      <c r="E1738" s="197"/>
      <c r="F1738" s="198"/>
    </row>
    <row r="1739" spans="4:6">
      <c r="D1739" s="29"/>
      <c r="E1739" s="197"/>
      <c r="F1739" s="198"/>
    </row>
    <row r="1740" spans="4:6">
      <c r="D1740" s="29"/>
      <c r="E1740" s="197"/>
      <c r="F1740" s="198"/>
    </row>
    <row r="1741" spans="4:6">
      <c r="D1741" s="29"/>
      <c r="E1741" s="197"/>
      <c r="F1741" s="198"/>
    </row>
    <row r="1742" spans="4:6">
      <c r="D1742" s="29"/>
      <c r="E1742" s="197"/>
      <c r="F1742" s="198"/>
    </row>
    <row r="1743" spans="4:6">
      <c r="D1743" s="29"/>
      <c r="E1743" s="197"/>
      <c r="F1743" s="198"/>
    </row>
    <row r="1744" spans="4:6">
      <c r="D1744" s="29"/>
      <c r="E1744" s="197"/>
      <c r="F1744" s="198"/>
    </row>
    <row r="1745" spans="4:6">
      <c r="D1745" s="29"/>
      <c r="E1745" s="197"/>
      <c r="F1745" s="198"/>
    </row>
    <row r="1746" spans="4:6">
      <c r="D1746" s="29"/>
      <c r="E1746" s="197"/>
      <c r="F1746" s="198"/>
    </row>
    <row r="1747" spans="4:6">
      <c r="D1747" s="29"/>
      <c r="E1747" s="197"/>
      <c r="F1747" s="198"/>
    </row>
    <row r="1748" spans="4:6">
      <c r="D1748" s="29"/>
      <c r="E1748" s="197"/>
      <c r="F1748" s="198"/>
    </row>
    <row r="1749" spans="4:6">
      <c r="D1749" s="29"/>
      <c r="E1749" s="197"/>
      <c r="F1749" s="198"/>
    </row>
    <row r="1750" spans="4:6">
      <c r="D1750" s="29"/>
      <c r="E1750" s="197"/>
      <c r="F1750" s="198"/>
    </row>
    <row r="1751" spans="4:6">
      <c r="D1751" s="29"/>
      <c r="E1751" s="197"/>
      <c r="F1751" s="198"/>
    </row>
    <row r="1752" spans="4:6">
      <c r="D1752" s="29"/>
      <c r="E1752" s="197"/>
      <c r="F1752" s="198"/>
    </row>
    <row r="1753" spans="4:6">
      <c r="D1753" s="29"/>
      <c r="E1753" s="197"/>
      <c r="F1753" s="198"/>
    </row>
    <row r="1754" spans="4:6">
      <c r="D1754" s="29"/>
      <c r="E1754" s="197"/>
      <c r="F1754" s="198"/>
    </row>
    <row r="1755" spans="4:6">
      <c r="D1755" s="29"/>
      <c r="E1755" s="197"/>
      <c r="F1755" s="198"/>
    </row>
    <row r="1756" spans="4:6">
      <c r="D1756" s="29"/>
      <c r="E1756" s="197"/>
      <c r="F1756" s="198"/>
    </row>
    <row r="1757" spans="4:6">
      <c r="D1757" s="29"/>
      <c r="E1757" s="197"/>
      <c r="F1757" s="198"/>
    </row>
    <row r="1758" spans="4:6">
      <c r="D1758" s="29"/>
      <c r="E1758" s="197"/>
      <c r="F1758" s="198"/>
    </row>
    <row r="1759" spans="4:6">
      <c r="D1759" s="29"/>
      <c r="E1759" s="197"/>
      <c r="F1759" s="198"/>
    </row>
    <row r="1760" spans="4:6">
      <c r="D1760" s="29"/>
      <c r="E1760" s="197"/>
      <c r="F1760" s="198"/>
    </row>
    <row r="1761" spans="4:6">
      <c r="D1761" s="29"/>
      <c r="E1761" s="197"/>
      <c r="F1761" s="198"/>
    </row>
    <row r="1762" spans="4:6">
      <c r="D1762" s="29"/>
      <c r="E1762" s="197"/>
      <c r="F1762" s="198"/>
    </row>
    <row r="1763" spans="4:6">
      <c r="D1763" s="29"/>
      <c r="E1763" s="197"/>
      <c r="F1763" s="198"/>
    </row>
    <row r="1764" spans="4:6">
      <c r="D1764" s="29"/>
      <c r="E1764" s="197"/>
      <c r="F1764" s="198"/>
    </row>
    <row r="1765" spans="4:6">
      <c r="D1765" s="29"/>
      <c r="E1765" s="197"/>
      <c r="F1765" s="198"/>
    </row>
    <row r="1766" spans="4:6">
      <c r="D1766" s="29"/>
      <c r="E1766" s="197"/>
      <c r="F1766" s="198"/>
    </row>
    <row r="1767" spans="4:6">
      <c r="D1767" s="29"/>
      <c r="E1767" s="197"/>
      <c r="F1767" s="198"/>
    </row>
    <row r="1768" spans="4:6">
      <c r="D1768" s="29"/>
      <c r="E1768" s="197"/>
      <c r="F1768" s="198"/>
    </row>
    <row r="1769" spans="4:6">
      <c r="D1769" s="29"/>
      <c r="E1769" s="197"/>
      <c r="F1769" s="198"/>
    </row>
    <row r="1770" spans="4:6">
      <c r="D1770" s="29"/>
      <c r="E1770" s="197"/>
      <c r="F1770" s="198"/>
    </row>
    <row r="1771" spans="4:6">
      <c r="D1771" s="29"/>
      <c r="E1771" s="197"/>
      <c r="F1771" s="198"/>
    </row>
    <row r="1772" spans="4:6">
      <c r="D1772" s="29"/>
      <c r="E1772" s="197"/>
      <c r="F1772" s="198"/>
    </row>
    <row r="1773" spans="4:6">
      <c r="D1773" s="29"/>
      <c r="E1773" s="197"/>
      <c r="F1773" s="198"/>
    </row>
    <row r="1774" spans="4:6">
      <c r="D1774" s="29"/>
      <c r="E1774" s="197"/>
      <c r="F1774" s="198"/>
    </row>
    <row r="1775" spans="4:6">
      <c r="D1775" s="29"/>
      <c r="E1775" s="197"/>
      <c r="F1775" s="198"/>
    </row>
    <row r="1776" spans="4:6">
      <c r="D1776" s="29"/>
      <c r="E1776" s="197"/>
      <c r="F1776" s="198"/>
    </row>
    <row r="1777" spans="4:6">
      <c r="D1777" s="29"/>
      <c r="E1777" s="197"/>
      <c r="F1777" s="198"/>
    </row>
    <row r="1778" spans="4:6">
      <c r="D1778" s="29"/>
      <c r="E1778" s="197"/>
      <c r="F1778" s="198"/>
    </row>
    <row r="1779" spans="4:6">
      <c r="D1779" s="29"/>
      <c r="E1779" s="197"/>
      <c r="F1779" s="198"/>
    </row>
    <row r="1780" spans="4:6">
      <c r="D1780" s="29"/>
      <c r="E1780" s="197"/>
      <c r="F1780" s="198"/>
    </row>
    <row r="1781" spans="4:6">
      <c r="D1781" s="29"/>
      <c r="E1781" s="197"/>
      <c r="F1781" s="198"/>
    </row>
    <row r="1782" spans="4:6">
      <c r="D1782" s="29"/>
      <c r="E1782" s="197"/>
      <c r="F1782" s="198"/>
    </row>
    <row r="1783" spans="4:6">
      <c r="D1783" s="29"/>
      <c r="E1783" s="197"/>
      <c r="F1783" s="198"/>
    </row>
    <row r="1784" spans="4:6">
      <c r="D1784" s="29"/>
      <c r="E1784" s="197"/>
      <c r="F1784" s="198"/>
    </row>
    <row r="1785" spans="4:6">
      <c r="D1785" s="29"/>
      <c r="E1785" s="197"/>
      <c r="F1785" s="198"/>
    </row>
    <row r="1786" spans="4:6">
      <c r="D1786" s="29"/>
      <c r="E1786" s="197"/>
      <c r="F1786" s="198"/>
    </row>
    <row r="1787" spans="4:6">
      <c r="D1787" s="29"/>
      <c r="E1787" s="197"/>
      <c r="F1787" s="198"/>
    </row>
    <row r="1788" spans="4:6">
      <c r="D1788" s="29"/>
      <c r="E1788" s="197"/>
      <c r="F1788" s="198"/>
    </row>
    <row r="1789" spans="4:6">
      <c r="D1789" s="29"/>
      <c r="E1789" s="197"/>
      <c r="F1789" s="198"/>
    </row>
    <row r="1790" spans="4:6">
      <c r="D1790" s="29"/>
      <c r="E1790" s="197"/>
      <c r="F1790" s="198"/>
    </row>
    <row r="1791" spans="4:6">
      <c r="D1791" s="29"/>
      <c r="E1791" s="197"/>
      <c r="F1791" s="198"/>
    </row>
    <row r="1792" spans="4:6">
      <c r="D1792" s="29"/>
      <c r="E1792" s="197"/>
      <c r="F1792" s="198"/>
    </row>
    <row r="1793" spans="4:6">
      <c r="D1793" s="29"/>
      <c r="E1793" s="197"/>
      <c r="F1793" s="198"/>
    </row>
    <row r="1794" spans="4:6">
      <c r="D1794" s="29"/>
      <c r="E1794" s="197"/>
      <c r="F1794" s="198"/>
    </row>
    <row r="1795" spans="4:6">
      <c r="D1795" s="29"/>
      <c r="E1795" s="197"/>
      <c r="F1795" s="198"/>
    </row>
    <row r="1796" spans="4:6">
      <c r="D1796" s="29"/>
      <c r="E1796" s="197"/>
      <c r="F1796" s="198"/>
    </row>
    <row r="1797" spans="4:6">
      <c r="D1797" s="29"/>
      <c r="E1797" s="197"/>
      <c r="F1797" s="198"/>
    </row>
    <row r="1798" spans="4:6">
      <c r="D1798" s="29"/>
      <c r="E1798" s="197"/>
      <c r="F1798" s="198"/>
    </row>
    <row r="1799" spans="4:6">
      <c r="D1799" s="29"/>
      <c r="E1799" s="197"/>
      <c r="F1799" s="198"/>
    </row>
    <row r="1800" spans="4:6">
      <c r="D1800" s="29"/>
      <c r="E1800" s="197"/>
      <c r="F1800" s="198"/>
    </row>
    <row r="1801" spans="4:6">
      <c r="D1801" s="29"/>
      <c r="E1801" s="197"/>
      <c r="F1801" s="198"/>
    </row>
    <row r="1802" spans="4:6">
      <c r="D1802" s="29"/>
      <c r="E1802" s="197"/>
      <c r="F1802" s="198"/>
    </row>
    <row r="1803" spans="4:6">
      <c r="D1803" s="29"/>
      <c r="E1803" s="197"/>
      <c r="F1803" s="198"/>
    </row>
    <row r="1804" spans="4:6">
      <c r="D1804" s="29"/>
      <c r="E1804" s="197"/>
      <c r="F1804" s="198"/>
    </row>
    <row r="1805" spans="4:6">
      <c r="D1805" s="29"/>
      <c r="E1805" s="197"/>
      <c r="F1805" s="198"/>
    </row>
    <row r="1806" spans="4:6">
      <c r="D1806" s="29"/>
      <c r="E1806" s="197"/>
      <c r="F1806" s="198"/>
    </row>
    <row r="1807" spans="4:6">
      <c r="D1807" s="29"/>
      <c r="E1807" s="197"/>
      <c r="F1807" s="198"/>
    </row>
    <row r="1808" spans="4:6">
      <c r="D1808" s="29"/>
      <c r="E1808" s="197"/>
      <c r="F1808" s="198"/>
    </row>
    <row r="1809" spans="4:6">
      <c r="D1809" s="29"/>
      <c r="E1809" s="197"/>
      <c r="F1809" s="198"/>
    </row>
    <row r="1810" spans="4:6">
      <c r="D1810" s="29"/>
      <c r="E1810" s="197"/>
      <c r="F1810" s="198"/>
    </row>
    <row r="1811" spans="4:6">
      <c r="D1811" s="29"/>
      <c r="E1811" s="197"/>
      <c r="F1811" s="198"/>
    </row>
    <row r="1812" spans="4:6">
      <c r="D1812" s="29"/>
      <c r="E1812" s="197"/>
      <c r="F1812" s="198"/>
    </row>
    <row r="1813" spans="4:6">
      <c r="D1813" s="29"/>
      <c r="E1813" s="197"/>
      <c r="F1813" s="198"/>
    </row>
    <row r="1814" spans="4:6">
      <c r="D1814" s="29"/>
      <c r="E1814" s="197"/>
      <c r="F1814" s="198"/>
    </row>
    <row r="1815" spans="4:6">
      <c r="D1815" s="29"/>
      <c r="E1815" s="197"/>
      <c r="F1815" s="198"/>
    </row>
    <row r="1816" spans="4:6">
      <c r="D1816" s="29"/>
      <c r="E1816" s="197"/>
      <c r="F1816" s="198"/>
    </row>
    <row r="1817" spans="4:6">
      <c r="D1817" s="29"/>
      <c r="E1817" s="197"/>
      <c r="F1817" s="198"/>
    </row>
    <row r="1818" spans="4:6">
      <c r="D1818" s="29"/>
      <c r="E1818" s="197"/>
      <c r="F1818" s="198"/>
    </row>
    <row r="1819" spans="4:6">
      <c r="D1819" s="29"/>
      <c r="E1819" s="197"/>
      <c r="F1819" s="198"/>
    </row>
    <row r="1820" spans="4:6">
      <c r="D1820" s="29"/>
      <c r="E1820" s="197"/>
      <c r="F1820" s="198"/>
    </row>
    <row r="1821" spans="4:6">
      <c r="D1821" s="29"/>
      <c r="E1821" s="197"/>
      <c r="F1821" s="198"/>
    </row>
    <row r="1822" spans="4:6">
      <c r="D1822" s="29"/>
      <c r="E1822" s="197"/>
      <c r="F1822" s="198"/>
    </row>
    <row r="1823" spans="4:6">
      <c r="D1823" s="29"/>
      <c r="E1823" s="197"/>
      <c r="F1823" s="198"/>
    </row>
    <row r="1824" spans="4:6">
      <c r="D1824" s="29"/>
      <c r="E1824" s="197"/>
      <c r="F1824" s="198"/>
    </row>
    <row r="1825" spans="4:6">
      <c r="D1825" s="29"/>
      <c r="E1825" s="197"/>
      <c r="F1825" s="198"/>
    </row>
    <row r="1826" spans="4:6">
      <c r="D1826" s="29"/>
      <c r="E1826" s="197"/>
      <c r="F1826" s="198"/>
    </row>
    <row r="1827" spans="4:6">
      <c r="D1827" s="29"/>
      <c r="E1827" s="197"/>
      <c r="F1827" s="198"/>
    </row>
    <row r="1828" spans="4:6">
      <c r="D1828" s="29"/>
      <c r="E1828" s="197"/>
      <c r="F1828" s="198"/>
    </row>
    <row r="1829" spans="4:6">
      <c r="D1829" s="29"/>
      <c r="E1829" s="197"/>
      <c r="F1829" s="198"/>
    </row>
    <row r="1830" spans="4:6">
      <c r="D1830" s="29"/>
      <c r="E1830" s="197"/>
      <c r="F1830" s="198"/>
    </row>
    <row r="1831" spans="4:6">
      <c r="D1831" s="29"/>
      <c r="E1831" s="197"/>
      <c r="F1831" s="198"/>
    </row>
    <row r="1832" spans="4:6">
      <c r="D1832" s="29"/>
      <c r="E1832" s="197"/>
      <c r="F1832" s="198"/>
    </row>
    <row r="1833" spans="4:6">
      <c r="D1833" s="29"/>
      <c r="E1833" s="197"/>
      <c r="F1833" s="198"/>
    </row>
    <row r="1834" spans="4:6">
      <c r="D1834" s="29"/>
      <c r="E1834" s="197"/>
      <c r="F1834" s="198"/>
    </row>
    <row r="1835" spans="4:6">
      <c r="D1835" s="29"/>
      <c r="E1835" s="197"/>
      <c r="F1835" s="198"/>
    </row>
    <row r="1836" spans="4:6">
      <c r="D1836" s="29"/>
      <c r="E1836" s="197"/>
      <c r="F1836" s="198"/>
    </row>
    <row r="1837" spans="4:6">
      <c r="D1837" s="29"/>
      <c r="E1837" s="197"/>
      <c r="F1837" s="198"/>
    </row>
    <row r="1838" spans="4:6">
      <c r="D1838" s="29"/>
      <c r="E1838" s="197"/>
      <c r="F1838" s="198"/>
    </row>
    <row r="1839" spans="4:6">
      <c r="D1839" s="29"/>
      <c r="E1839" s="197"/>
      <c r="F1839" s="198"/>
    </row>
    <row r="1840" spans="4:6">
      <c r="D1840" s="29"/>
      <c r="E1840" s="197"/>
      <c r="F1840" s="198"/>
    </row>
    <row r="1841" spans="4:6">
      <c r="D1841" s="29"/>
      <c r="E1841" s="197"/>
      <c r="F1841" s="198"/>
    </row>
    <row r="1842" spans="4:6">
      <c r="D1842" s="29"/>
      <c r="E1842" s="197"/>
      <c r="F1842" s="198"/>
    </row>
    <row r="1843" spans="4:6">
      <c r="D1843" s="29"/>
      <c r="E1843" s="197"/>
      <c r="F1843" s="198"/>
    </row>
    <row r="1844" spans="4:6">
      <c r="D1844" s="29"/>
      <c r="E1844" s="197"/>
      <c r="F1844" s="198"/>
    </row>
    <row r="1845" spans="4:6">
      <c r="D1845" s="29"/>
      <c r="E1845" s="197"/>
      <c r="F1845" s="198"/>
    </row>
    <row r="1846" spans="4:6">
      <c r="D1846" s="29"/>
      <c r="E1846" s="197"/>
      <c r="F1846" s="198"/>
    </row>
    <row r="1847" spans="4:6">
      <c r="D1847" s="29"/>
      <c r="E1847" s="197"/>
      <c r="F1847" s="198"/>
    </row>
    <row r="1848" spans="4:6">
      <c r="D1848" s="29"/>
      <c r="E1848" s="197"/>
      <c r="F1848" s="198"/>
    </row>
    <row r="1849" spans="4:6">
      <c r="D1849" s="29"/>
      <c r="E1849" s="197"/>
      <c r="F1849" s="198"/>
    </row>
    <row r="1850" spans="4:6">
      <c r="D1850" s="29"/>
      <c r="E1850" s="197"/>
      <c r="F1850" s="198"/>
    </row>
    <row r="1851" spans="4:6">
      <c r="D1851" s="29"/>
      <c r="E1851" s="197"/>
      <c r="F1851" s="198"/>
    </row>
    <row r="1852" spans="4:6">
      <c r="D1852" s="29"/>
      <c r="E1852" s="197"/>
      <c r="F1852" s="198"/>
    </row>
    <row r="1853" spans="4:6">
      <c r="D1853" s="29"/>
      <c r="E1853" s="197"/>
      <c r="F1853" s="198"/>
    </row>
    <row r="1854" spans="4:6">
      <c r="D1854" s="29"/>
      <c r="E1854" s="197"/>
      <c r="F1854" s="198"/>
    </row>
    <row r="1855" spans="4:6">
      <c r="D1855" s="29"/>
      <c r="E1855" s="197"/>
      <c r="F1855" s="198"/>
    </row>
    <row r="1856" spans="4:6">
      <c r="D1856" s="29"/>
      <c r="E1856" s="197"/>
      <c r="F1856" s="198"/>
    </row>
    <row r="1857" spans="4:6">
      <c r="D1857" s="29"/>
      <c r="E1857" s="197"/>
      <c r="F1857" s="198"/>
    </row>
    <row r="1858" spans="4:6">
      <c r="D1858" s="29"/>
      <c r="E1858" s="197"/>
      <c r="F1858" s="198"/>
    </row>
    <row r="1859" spans="4:6">
      <c r="D1859" s="29"/>
      <c r="E1859" s="197"/>
      <c r="F1859" s="198"/>
    </row>
    <row r="1860" spans="4:6">
      <c r="D1860" s="29"/>
      <c r="E1860" s="197"/>
      <c r="F1860" s="198"/>
    </row>
    <row r="1861" spans="4:6">
      <c r="D1861" s="29"/>
      <c r="E1861" s="197"/>
      <c r="F1861" s="198"/>
    </row>
    <row r="1862" spans="4:6">
      <c r="D1862" s="29"/>
      <c r="E1862" s="197"/>
      <c r="F1862" s="198"/>
    </row>
    <row r="1863" spans="4:6">
      <c r="D1863" s="29"/>
      <c r="E1863" s="197"/>
      <c r="F1863" s="198"/>
    </row>
    <row r="1864" spans="4:6">
      <c r="D1864" s="29"/>
      <c r="E1864" s="197"/>
      <c r="F1864" s="198"/>
    </row>
    <row r="1865" spans="4:6">
      <c r="D1865" s="29"/>
      <c r="E1865" s="197"/>
      <c r="F1865" s="198"/>
    </row>
    <row r="1866" spans="4:6">
      <c r="D1866" s="29"/>
      <c r="E1866" s="197"/>
      <c r="F1866" s="198"/>
    </row>
    <row r="1867" spans="4:6">
      <c r="D1867" s="29"/>
      <c r="E1867" s="197"/>
      <c r="F1867" s="198"/>
    </row>
    <row r="1868" spans="4:6">
      <c r="D1868" s="29"/>
      <c r="E1868" s="197"/>
      <c r="F1868" s="198"/>
    </row>
    <row r="1869" spans="4:6">
      <c r="D1869" s="29"/>
      <c r="E1869" s="197"/>
      <c r="F1869" s="198"/>
    </row>
    <row r="1870" spans="4:6">
      <c r="D1870" s="29"/>
      <c r="E1870" s="197"/>
      <c r="F1870" s="198"/>
    </row>
    <row r="1871" spans="4:6">
      <c r="D1871" s="29"/>
      <c r="E1871" s="197"/>
      <c r="F1871" s="198"/>
    </row>
    <row r="1872" spans="4:6">
      <c r="D1872" s="29"/>
      <c r="E1872" s="197"/>
      <c r="F1872" s="198"/>
    </row>
    <row r="1873" spans="4:6">
      <c r="D1873" s="29"/>
      <c r="E1873" s="197"/>
      <c r="F1873" s="198"/>
    </row>
    <row r="1874" spans="4:6">
      <c r="D1874" s="29"/>
      <c r="E1874" s="197"/>
      <c r="F1874" s="198"/>
    </row>
    <row r="1875" spans="4:6">
      <c r="D1875" s="29"/>
      <c r="E1875" s="197"/>
      <c r="F1875" s="198"/>
    </row>
    <row r="1876" spans="4:6">
      <c r="D1876" s="29"/>
      <c r="E1876" s="197"/>
      <c r="F1876" s="198"/>
    </row>
    <row r="1877" spans="4:6">
      <c r="D1877" s="29"/>
      <c r="E1877" s="197"/>
      <c r="F1877" s="198"/>
    </row>
    <row r="1878" spans="4:6">
      <c r="D1878" s="29"/>
      <c r="E1878" s="197"/>
      <c r="F1878" s="198"/>
    </row>
    <row r="1879" spans="4:6">
      <c r="D1879" s="29"/>
      <c r="E1879" s="197"/>
      <c r="F1879" s="198"/>
    </row>
    <row r="1880" spans="4:6">
      <c r="D1880" s="29"/>
      <c r="E1880" s="197"/>
      <c r="F1880" s="198"/>
    </row>
    <row r="1881" spans="4:6">
      <c r="D1881" s="29"/>
      <c r="E1881" s="197"/>
      <c r="F1881" s="198"/>
    </row>
    <row r="1882" spans="4:6">
      <c r="D1882" s="29"/>
      <c r="E1882" s="197"/>
      <c r="F1882" s="198"/>
    </row>
    <row r="1883" spans="4:6">
      <c r="D1883" s="29"/>
      <c r="E1883" s="197"/>
      <c r="F1883" s="198"/>
    </row>
    <row r="1884" spans="4:6">
      <c r="D1884" s="29"/>
      <c r="E1884" s="197"/>
      <c r="F1884" s="198"/>
    </row>
    <row r="1885" spans="4:6">
      <c r="D1885" s="29"/>
      <c r="E1885" s="197"/>
      <c r="F1885" s="198"/>
    </row>
    <row r="1886" spans="4:6">
      <c r="D1886" s="29"/>
      <c r="E1886" s="197"/>
      <c r="F1886" s="198"/>
    </row>
    <row r="1887" spans="4:6">
      <c r="D1887" s="29"/>
      <c r="E1887" s="197"/>
      <c r="F1887" s="198"/>
    </row>
    <row r="1888" spans="4:6">
      <c r="D1888" s="29"/>
      <c r="E1888" s="197"/>
      <c r="F1888" s="198"/>
    </row>
    <row r="1889" spans="4:6">
      <c r="D1889" s="29"/>
      <c r="E1889" s="197"/>
      <c r="F1889" s="198"/>
    </row>
    <row r="1890" spans="4:6">
      <c r="D1890" s="29"/>
      <c r="E1890" s="197"/>
      <c r="F1890" s="198"/>
    </row>
    <row r="1891" spans="4:6">
      <c r="D1891" s="29"/>
      <c r="E1891" s="197"/>
      <c r="F1891" s="198"/>
    </row>
    <row r="1892" spans="4:6">
      <c r="D1892" s="29"/>
      <c r="E1892" s="197"/>
      <c r="F1892" s="198"/>
    </row>
    <row r="1893" spans="4:6">
      <c r="D1893" s="29"/>
      <c r="E1893" s="197"/>
      <c r="F1893" s="198"/>
    </row>
    <row r="1894" spans="4:6">
      <c r="D1894" s="29"/>
      <c r="E1894" s="197"/>
      <c r="F1894" s="198"/>
    </row>
    <row r="1895" spans="4:6">
      <c r="D1895" s="29"/>
      <c r="E1895" s="197"/>
      <c r="F1895" s="198"/>
    </row>
    <row r="1896" spans="4:6">
      <c r="D1896" s="29"/>
      <c r="E1896" s="197"/>
      <c r="F1896" s="198"/>
    </row>
    <row r="1897" spans="4:6">
      <c r="D1897" s="29"/>
      <c r="E1897" s="197"/>
      <c r="F1897" s="198"/>
    </row>
    <row r="1898" spans="4:6">
      <c r="D1898" s="29"/>
      <c r="E1898" s="197"/>
      <c r="F1898" s="198"/>
    </row>
    <row r="1899" spans="4:6">
      <c r="D1899" s="29"/>
      <c r="E1899" s="197"/>
      <c r="F1899" s="198"/>
    </row>
    <row r="1900" spans="4:6">
      <c r="D1900" s="29"/>
      <c r="E1900" s="197"/>
      <c r="F1900" s="198"/>
    </row>
    <row r="1901" spans="4:6">
      <c r="D1901" s="29"/>
      <c r="E1901" s="197"/>
      <c r="F1901" s="198"/>
    </row>
    <row r="1902" spans="4:6">
      <c r="D1902" s="29"/>
      <c r="E1902" s="197"/>
      <c r="F1902" s="198"/>
    </row>
    <row r="1903" spans="4:6">
      <c r="D1903" s="29"/>
      <c r="E1903" s="197"/>
      <c r="F1903" s="198"/>
    </row>
    <row r="1904" spans="4:6">
      <c r="D1904" s="29"/>
      <c r="E1904" s="197"/>
      <c r="F1904" s="198"/>
    </row>
    <row r="1905" spans="4:6">
      <c r="D1905" s="29"/>
      <c r="E1905" s="197"/>
      <c r="F1905" s="198"/>
    </row>
    <row r="1906" spans="4:6">
      <c r="D1906" s="29"/>
      <c r="E1906" s="197"/>
      <c r="F1906" s="198"/>
    </row>
    <row r="1907" spans="4:6">
      <c r="D1907" s="29"/>
      <c r="E1907" s="197"/>
      <c r="F1907" s="198"/>
    </row>
    <row r="1908" spans="4:6">
      <c r="D1908" s="29"/>
      <c r="E1908" s="197"/>
      <c r="F1908" s="198"/>
    </row>
    <row r="1909" spans="4:6">
      <c r="D1909" s="29"/>
      <c r="E1909" s="197"/>
      <c r="F1909" s="198"/>
    </row>
    <row r="1910" spans="4:6">
      <c r="D1910" s="29"/>
      <c r="E1910" s="197"/>
      <c r="F1910" s="198"/>
    </row>
    <row r="1911" spans="4:6">
      <c r="D1911" s="29"/>
      <c r="E1911" s="197"/>
      <c r="F1911" s="198"/>
    </row>
    <row r="1912" spans="4:6">
      <c r="D1912" s="29"/>
      <c r="E1912" s="197"/>
      <c r="F1912" s="198"/>
    </row>
    <row r="1913" spans="4:6">
      <c r="D1913" s="29"/>
      <c r="E1913" s="197"/>
      <c r="F1913" s="198"/>
    </row>
    <row r="1914" spans="4:6">
      <c r="D1914" s="29"/>
      <c r="E1914" s="197"/>
      <c r="F1914" s="198"/>
    </row>
    <row r="1915" spans="4:6">
      <c r="D1915" s="29"/>
      <c r="E1915" s="197"/>
      <c r="F1915" s="198"/>
    </row>
    <row r="1916" spans="4:6">
      <c r="D1916" s="29"/>
      <c r="E1916" s="197"/>
      <c r="F1916" s="198"/>
    </row>
    <row r="1917" spans="4:6">
      <c r="D1917" s="29"/>
      <c r="E1917" s="197"/>
      <c r="F1917" s="198"/>
    </row>
    <row r="1918" spans="4:6">
      <c r="D1918" s="29"/>
      <c r="E1918" s="197"/>
      <c r="F1918" s="198"/>
    </row>
    <row r="1919" spans="4:6">
      <c r="D1919" s="29"/>
      <c r="E1919" s="197"/>
      <c r="F1919" s="198"/>
    </row>
    <row r="1920" spans="4:6">
      <c r="D1920" s="29"/>
      <c r="E1920" s="197"/>
      <c r="F1920" s="198"/>
    </row>
    <row r="1921" spans="4:6">
      <c r="D1921" s="29"/>
      <c r="E1921" s="197"/>
      <c r="F1921" s="198"/>
    </row>
    <row r="1922" spans="4:6">
      <c r="D1922" s="29"/>
      <c r="E1922" s="197"/>
      <c r="F1922" s="198"/>
    </row>
    <row r="1923" spans="4:6">
      <c r="D1923" s="29"/>
      <c r="E1923" s="197"/>
      <c r="F1923" s="198"/>
    </row>
    <row r="1924" spans="4:6">
      <c r="D1924" s="29"/>
      <c r="E1924" s="197"/>
      <c r="F1924" s="198"/>
    </row>
    <row r="1925" spans="4:6">
      <c r="D1925" s="29"/>
      <c r="E1925" s="197"/>
      <c r="F1925" s="198"/>
    </row>
    <row r="1926" spans="4:6">
      <c r="D1926" s="29"/>
      <c r="E1926" s="197"/>
      <c r="F1926" s="198"/>
    </row>
    <row r="1927" spans="4:6">
      <c r="D1927" s="29"/>
      <c r="E1927" s="197"/>
      <c r="F1927" s="198"/>
    </row>
    <row r="1928" spans="4:6">
      <c r="D1928" s="29"/>
      <c r="E1928" s="197"/>
      <c r="F1928" s="198"/>
    </row>
    <row r="1929" spans="4:6">
      <c r="D1929" s="29"/>
      <c r="E1929" s="197"/>
      <c r="F1929" s="198"/>
    </row>
    <row r="1930" spans="4:6">
      <c r="D1930" s="29"/>
      <c r="E1930" s="197"/>
      <c r="F1930" s="198"/>
    </row>
    <row r="1931" spans="4:6">
      <c r="D1931" s="29"/>
      <c r="E1931" s="197"/>
      <c r="F1931" s="198"/>
    </row>
    <row r="1932" spans="4:6">
      <c r="D1932" s="29"/>
      <c r="E1932" s="197"/>
      <c r="F1932" s="198"/>
    </row>
    <row r="1933" spans="4:6">
      <c r="D1933" s="29"/>
      <c r="E1933" s="197"/>
      <c r="F1933" s="198"/>
    </row>
    <row r="1934" spans="4:6">
      <c r="D1934" s="29"/>
      <c r="E1934" s="197"/>
      <c r="F1934" s="198"/>
    </row>
    <row r="1935" spans="4:6">
      <c r="D1935" s="29"/>
      <c r="E1935" s="197"/>
      <c r="F1935" s="198"/>
    </row>
    <row r="1936" spans="4:6">
      <c r="D1936" s="29"/>
      <c r="E1936" s="197"/>
      <c r="F1936" s="198"/>
    </row>
    <row r="1937" spans="4:6">
      <c r="D1937" s="29"/>
      <c r="E1937" s="197"/>
      <c r="F1937" s="198"/>
    </row>
    <row r="1938" spans="4:6">
      <c r="D1938" s="29"/>
      <c r="E1938" s="197"/>
      <c r="F1938" s="198"/>
    </row>
    <row r="1939" spans="4:6">
      <c r="D1939" s="29"/>
      <c r="E1939" s="197"/>
      <c r="F1939" s="198"/>
    </row>
    <row r="1940" spans="4:6">
      <c r="D1940" s="29"/>
      <c r="E1940" s="197"/>
      <c r="F1940" s="198"/>
    </row>
    <row r="1941" spans="4:6">
      <c r="D1941" s="29"/>
      <c r="E1941" s="197"/>
      <c r="F1941" s="198"/>
    </row>
    <row r="1942" spans="4:6">
      <c r="D1942" s="29"/>
      <c r="E1942" s="197"/>
      <c r="F1942" s="198"/>
    </row>
    <row r="1943" spans="4:6">
      <c r="D1943" s="29"/>
      <c r="E1943" s="197"/>
      <c r="F1943" s="198"/>
    </row>
    <row r="1944" spans="4:6">
      <c r="D1944" s="29"/>
      <c r="E1944" s="197"/>
      <c r="F1944" s="198"/>
    </row>
    <row r="1945" spans="4:6">
      <c r="D1945" s="29"/>
      <c r="E1945" s="197"/>
      <c r="F1945" s="198"/>
    </row>
    <row r="1946" spans="4:6">
      <c r="D1946" s="29"/>
      <c r="E1946" s="197"/>
      <c r="F1946" s="198"/>
    </row>
    <row r="1947" spans="4:6">
      <c r="D1947" s="29"/>
      <c r="E1947" s="197"/>
      <c r="F1947" s="198"/>
    </row>
    <row r="1948" spans="4:6">
      <c r="D1948" s="29"/>
      <c r="E1948" s="197"/>
      <c r="F1948" s="198"/>
    </row>
    <row r="1949" spans="4:6">
      <c r="D1949" s="29"/>
      <c r="E1949" s="197"/>
      <c r="F1949" s="198"/>
    </row>
    <row r="1950" spans="4:6">
      <c r="D1950" s="29"/>
      <c r="E1950" s="197"/>
      <c r="F1950" s="198"/>
    </row>
    <row r="1951" spans="4:6">
      <c r="D1951" s="29"/>
      <c r="E1951" s="197"/>
      <c r="F1951" s="198"/>
    </row>
    <row r="1952" spans="4:6">
      <c r="D1952" s="29"/>
      <c r="E1952" s="197"/>
      <c r="F1952" s="198"/>
    </row>
    <row r="1953" spans="4:6">
      <c r="D1953" s="29"/>
      <c r="E1953" s="197"/>
      <c r="F1953" s="198"/>
    </row>
    <row r="1954" spans="4:6">
      <c r="D1954" s="29"/>
      <c r="E1954" s="197"/>
      <c r="F1954" s="198"/>
    </row>
    <row r="1955" spans="4:6">
      <c r="D1955" s="29"/>
      <c r="E1955" s="197"/>
      <c r="F1955" s="198"/>
    </row>
    <row r="1956" spans="4:6">
      <c r="D1956" s="29"/>
      <c r="E1956" s="197"/>
      <c r="F1956" s="198"/>
    </row>
    <row r="1957" spans="4:6">
      <c r="D1957" s="29"/>
      <c r="E1957" s="197"/>
      <c r="F1957" s="198"/>
    </row>
    <row r="1958" spans="4:6">
      <c r="D1958" s="29"/>
      <c r="E1958" s="197"/>
      <c r="F1958" s="198"/>
    </row>
    <row r="1959" spans="4:6">
      <c r="D1959" s="29"/>
      <c r="E1959" s="197"/>
      <c r="F1959" s="198"/>
    </row>
    <row r="1960" spans="4:6">
      <c r="D1960" s="29"/>
      <c r="E1960" s="197"/>
      <c r="F1960" s="198"/>
    </row>
    <row r="1961" spans="4:6">
      <c r="D1961" s="29"/>
      <c r="E1961" s="197"/>
      <c r="F1961" s="198"/>
    </row>
    <row r="1962" spans="4:6">
      <c r="D1962" s="29"/>
      <c r="E1962" s="197"/>
      <c r="F1962" s="198"/>
    </row>
    <row r="1963" spans="4:6">
      <c r="D1963" s="29"/>
      <c r="E1963" s="197"/>
      <c r="F1963" s="198"/>
    </row>
    <row r="1964" spans="4:6">
      <c r="D1964" s="29"/>
      <c r="E1964" s="197"/>
      <c r="F1964" s="198"/>
    </row>
    <row r="1965" spans="4:6">
      <c r="D1965" s="29"/>
      <c r="E1965" s="197"/>
      <c r="F1965" s="198"/>
    </row>
    <row r="1966" spans="4:6">
      <c r="D1966" s="29"/>
      <c r="E1966" s="197"/>
      <c r="F1966" s="198"/>
    </row>
    <row r="1967" spans="4:6">
      <c r="D1967" s="29"/>
      <c r="E1967" s="197"/>
      <c r="F1967" s="198"/>
    </row>
    <row r="1968" spans="4:6">
      <c r="D1968" s="29"/>
      <c r="E1968" s="197"/>
      <c r="F1968" s="198"/>
    </row>
    <row r="1969" spans="4:6">
      <c r="D1969" s="29"/>
      <c r="E1969" s="197"/>
      <c r="F1969" s="198"/>
    </row>
    <row r="1970" spans="4:6">
      <c r="D1970" s="29"/>
      <c r="E1970" s="197"/>
      <c r="F1970" s="198"/>
    </row>
    <row r="1971" spans="4:6">
      <c r="D1971" s="29"/>
      <c r="E1971" s="197"/>
      <c r="F1971" s="198"/>
    </row>
    <row r="1972" spans="4:6">
      <c r="D1972" s="29"/>
      <c r="E1972" s="197"/>
      <c r="F1972" s="198"/>
    </row>
    <row r="1973" spans="4:6">
      <c r="D1973" s="29"/>
      <c r="E1973" s="197"/>
      <c r="F1973" s="198"/>
    </row>
    <row r="1974" spans="4:6">
      <c r="D1974" s="29"/>
      <c r="E1974" s="197"/>
      <c r="F1974" s="198"/>
    </row>
    <row r="1975" spans="4:6">
      <c r="D1975" s="29"/>
      <c r="E1975" s="197"/>
      <c r="F1975" s="198"/>
    </row>
    <row r="1976" spans="4:6">
      <c r="D1976" s="29"/>
      <c r="E1976" s="197"/>
      <c r="F1976" s="198"/>
    </row>
    <row r="1977" spans="4:6">
      <c r="D1977" s="29"/>
      <c r="E1977" s="197"/>
      <c r="F1977" s="198"/>
    </row>
    <row r="1978" spans="4:6">
      <c r="D1978" s="29"/>
      <c r="E1978" s="197"/>
      <c r="F1978" s="198"/>
    </row>
    <row r="1979" spans="4:6">
      <c r="D1979" s="29"/>
      <c r="E1979" s="197"/>
      <c r="F1979" s="198"/>
    </row>
    <row r="1980" spans="4:6">
      <c r="D1980" s="29"/>
      <c r="E1980" s="197"/>
      <c r="F1980" s="198"/>
    </row>
    <row r="1981" spans="4:6">
      <c r="D1981" s="29"/>
      <c r="E1981" s="197"/>
      <c r="F1981" s="198"/>
    </row>
    <row r="1982" spans="4:6">
      <c r="D1982" s="29"/>
      <c r="E1982" s="197"/>
      <c r="F1982" s="198"/>
    </row>
    <row r="1983" spans="4:6">
      <c r="D1983" s="29"/>
      <c r="E1983" s="197"/>
      <c r="F1983" s="198"/>
    </row>
    <row r="1984" spans="4:6">
      <c r="D1984" s="29"/>
      <c r="E1984" s="197"/>
      <c r="F1984" s="198"/>
    </row>
    <row r="1985" spans="4:6">
      <c r="D1985" s="29"/>
      <c r="E1985" s="197"/>
      <c r="F1985" s="198"/>
    </row>
    <row r="1986" spans="4:6">
      <c r="D1986" s="29"/>
      <c r="E1986" s="197"/>
      <c r="F1986" s="198"/>
    </row>
    <row r="1987" spans="4:6">
      <c r="D1987" s="29"/>
      <c r="E1987" s="197"/>
      <c r="F1987" s="198"/>
    </row>
    <row r="1988" spans="4:6">
      <c r="D1988" s="29"/>
      <c r="E1988" s="197"/>
      <c r="F1988" s="198"/>
    </row>
    <row r="1989" spans="4:6">
      <c r="D1989" s="29"/>
      <c r="E1989" s="197"/>
      <c r="F1989" s="198"/>
    </row>
    <row r="1990" spans="4:6">
      <c r="D1990" s="29"/>
      <c r="E1990" s="197"/>
      <c r="F1990" s="198"/>
    </row>
    <row r="1991" spans="4:6">
      <c r="D1991" s="29"/>
      <c r="E1991" s="197"/>
      <c r="F1991" s="198"/>
    </row>
    <row r="1992" spans="4:6">
      <c r="D1992" s="29"/>
      <c r="E1992" s="197"/>
      <c r="F1992" s="198"/>
    </row>
    <row r="1993" spans="4:6">
      <c r="D1993" s="29"/>
      <c r="E1993" s="197"/>
      <c r="F1993" s="198"/>
    </row>
    <row r="1994" spans="4:6">
      <c r="D1994" s="29"/>
      <c r="E1994" s="197"/>
      <c r="F1994" s="198"/>
    </row>
    <row r="1995" spans="4:6">
      <c r="D1995" s="29"/>
      <c r="E1995" s="197"/>
      <c r="F1995" s="198"/>
    </row>
    <row r="1996" spans="4:6">
      <c r="D1996" s="29"/>
      <c r="E1996" s="197"/>
      <c r="F1996" s="198"/>
    </row>
    <row r="1997" spans="4:6">
      <c r="D1997" s="29"/>
      <c r="E1997" s="197"/>
      <c r="F1997" s="198"/>
    </row>
    <row r="1998" spans="4:6">
      <c r="D1998" s="29"/>
      <c r="E1998" s="197"/>
      <c r="F1998" s="198"/>
    </row>
    <row r="1999" spans="4:6">
      <c r="D1999" s="29"/>
      <c r="E1999" s="197"/>
      <c r="F1999" s="198"/>
    </row>
    <row r="2000" spans="4:6">
      <c r="D2000" s="29"/>
      <c r="E2000" s="197"/>
      <c r="F2000" s="198"/>
    </row>
    <row r="2001" spans="4:6">
      <c r="D2001" s="29"/>
      <c r="E2001" s="197"/>
      <c r="F2001" s="198"/>
    </row>
    <row r="2002" spans="4:6">
      <c r="D2002" s="29"/>
      <c r="E2002" s="197"/>
      <c r="F2002" s="198"/>
    </row>
    <row r="2003" spans="4:6">
      <c r="D2003" s="29"/>
      <c r="E2003" s="197"/>
      <c r="F2003" s="198"/>
    </row>
    <row r="2004" spans="4:6">
      <c r="D2004" s="29"/>
      <c r="E2004" s="197"/>
      <c r="F2004" s="198"/>
    </row>
    <row r="2005" spans="4:6">
      <c r="D2005" s="29"/>
      <c r="E2005" s="197"/>
      <c r="F2005" s="198"/>
    </row>
    <row r="2006" spans="4:6">
      <c r="D2006" s="29"/>
      <c r="E2006" s="197"/>
      <c r="F2006" s="198"/>
    </row>
    <row r="2007" spans="4:6">
      <c r="D2007" s="29"/>
      <c r="E2007" s="197"/>
      <c r="F2007" s="198"/>
    </row>
    <row r="2008" spans="4:6">
      <c r="D2008" s="29"/>
      <c r="E2008" s="197"/>
      <c r="F2008" s="198"/>
    </row>
    <row r="2009" spans="4:6">
      <c r="D2009" s="29"/>
      <c r="E2009" s="197"/>
      <c r="F2009" s="198"/>
    </row>
    <row r="2010" spans="4:6">
      <c r="D2010" s="29"/>
      <c r="E2010" s="197"/>
      <c r="F2010" s="198"/>
    </row>
    <row r="2011" spans="4:6">
      <c r="D2011" s="29"/>
      <c r="E2011" s="197"/>
      <c r="F2011" s="198"/>
    </row>
    <row r="2012" spans="4:6">
      <c r="D2012" s="29"/>
      <c r="E2012" s="197"/>
      <c r="F2012" s="198"/>
    </row>
    <row r="2013" spans="4:6">
      <c r="D2013" s="29"/>
      <c r="E2013" s="197"/>
      <c r="F2013" s="198"/>
    </row>
    <row r="2014" spans="4:6">
      <c r="D2014" s="29"/>
      <c r="E2014" s="197"/>
      <c r="F2014" s="198"/>
    </row>
    <row r="2015" spans="4:6">
      <c r="D2015" s="29"/>
      <c r="E2015" s="197"/>
      <c r="F2015" s="198"/>
    </row>
    <row r="2016" spans="4:6">
      <c r="D2016" s="29"/>
      <c r="E2016" s="197"/>
      <c r="F2016" s="198"/>
    </row>
    <row r="2017" spans="4:6">
      <c r="D2017" s="29"/>
      <c r="E2017" s="197"/>
      <c r="F2017" s="198"/>
    </row>
    <row r="2018" spans="4:6">
      <c r="D2018" s="29"/>
      <c r="E2018" s="197"/>
      <c r="F2018" s="198"/>
    </row>
    <row r="2019" spans="4:6">
      <c r="D2019" s="29"/>
      <c r="E2019" s="197"/>
      <c r="F2019" s="198"/>
    </row>
    <row r="2020" spans="4:6">
      <c r="D2020" s="29"/>
      <c r="E2020" s="197"/>
      <c r="F2020" s="198"/>
    </row>
    <row r="2021" spans="4:6">
      <c r="D2021" s="29"/>
      <c r="E2021" s="197"/>
      <c r="F2021" s="198"/>
    </row>
    <row r="2022" spans="4:6">
      <c r="D2022" s="29"/>
      <c r="E2022" s="197"/>
      <c r="F2022" s="198"/>
    </row>
    <row r="2023" spans="4:6">
      <c r="D2023" s="29"/>
      <c r="E2023" s="197"/>
      <c r="F2023" s="198"/>
    </row>
    <row r="2024" spans="4:6">
      <c r="D2024" s="29"/>
      <c r="E2024" s="197"/>
      <c r="F2024" s="198"/>
    </row>
    <row r="2025" spans="4:6">
      <c r="D2025" s="29"/>
      <c r="E2025" s="197"/>
      <c r="F2025" s="198"/>
    </row>
    <row r="2026" spans="4:6">
      <c r="D2026" s="29"/>
      <c r="E2026" s="197"/>
      <c r="F2026" s="198"/>
    </row>
    <row r="2027" spans="4:6">
      <c r="D2027" s="29"/>
      <c r="E2027" s="197"/>
      <c r="F2027" s="198"/>
    </row>
    <row r="2028" spans="4:6">
      <c r="D2028" s="29"/>
      <c r="E2028" s="197"/>
      <c r="F2028" s="198"/>
    </row>
    <row r="2029" spans="4:6">
      <c r="D2029" s="29"/>
      <c r="E2029" s="197"/>
      <c r="F2029" s="198"/>
    </row>
    <row r="2030" spans="4:6">
      <c r="D2030" s="29"/>
      <c r="E2030" s="197"/>
      <c r="F2030" s="198"/>
    </row>
    <row r="2031" spans="4:6">
      <c r="D2031" s="29"/>
      <c r="E2031" s="197"/>
      <c r="F2031" s="198"/>
    </row>
    <row r="2032" spans="4:6">
      <c r="D2032" s="29"/>
      <c r="E2032" s="197"/>
      <c r="F2032" s="198"/>
    </row>
    <row r="2033" spans="4:6">
      <c r="D2033" s="29"/>
      <c r="E2033" s="197"/>
      <c r="F2033" s="198"/>
    </row>
    <row r="2034" spans="4:6">
      <c r="D2034" s="29"/>
      <c r="E2034" s="197"/>
      <c r="F2034" s="198"/>
    </row>
    <row r="2035" spans="4:6">
      <c r="D2035" s="29"/>
      <c r="E2035" s="197"/>
      <c r="F2035" s="198"/>
    </row>
    <row r="2036" spans="4:6">
      <c r="D2036" s="29"/>
      <c r="E2036" s="197"/>
      <c r="F2036" s="198"/>
    </row>
    <row r="2037" spans="4:6">
      <c r="D2037" s="29"/>
      <c r="E2037" s="197"/>
      <c r="F2037" s="198"/>
    </row>
    <row r="2038" spans="4:6">
      <c r="D2038" s="29"/>
      <c r="E2038" s="197"/>
      <c r="F2038" s="198"/>
    </row>
    <row r="2039" spans="4:6">
      <c r="D2039" s="29"/>
      <c r="E2039" s="197"/>
      <c r="F2039" s="198"/>
    </row>
    <row r="2040" spans="4:6">
      <c r="D2040" s="29"/>
      <c r="E2040" s="197"/>
      <c r="F2040" s="198"/>
    </row>
    <row r="2041" spans="4:6">
      <c r="D2041" s="29"/>
      <c r="E2041" s="197"/>
      <c r="F2041" s="198"/>
    </row>
    <row r="2042" spans="4:6">
      <c r="D2042" s="29"/>
      <c r="E2042" s="197"/>
      <c r="F2042" s="198"/>
    </row>
    <row r="2043" spans="4:6">
      <c r="D2043" s="29"/>
      <c r="E2043" s="197"/>
      <c r="F2043" s="198"/>
    </row>
    <row r="2044" spans="4:6">
      <c r="D2044" s="29"/>
      <c r="E2044" s="197"/>
      <c r="F2044" s="198"/>
    </row>
    <row r="2045" spans="4:6">
      <c r="D2045" s="29"/>
      <c r="E2045" s="197"/>
      <c r="F2045" s="198"/>
    </row>
    <row r="2046" spans="4:6">
      <c r="D2046" s="29"/>
      <c r="E2046" s="197"/>
      <c r="F2046" s="198"/>
    </row>
    <row r="2047" spans="4:6">
      <c r="D2047" s="29"/>
      <c r="E2047" s="197"/>
      <c r="F2047" s="198"/>
    </row>
    <row r="2048" spans="4:6">
      <c r="D2048" s="29"/>
      <c r="E2048" s="197"/>
      <c r="F2048" s="198"/>
    </row>
    <row r="2049" spans="4:6">
      <c r="D2049" s="29"/>
      <c r="E2049" s="197"/>
      <c r="F2049" s="198"/>
    </row>
    <row r="2050" spans="4:6">
      <c r="D2050" s="29"/>
      <c r="E2050" s="197"/>
      <c r="F2050" s="198"/>
    </row>
    <row r="2051" spans="4:6">
      <c r="D2051" s="29"/>
      <c r="E2051" s="197"/>
      <c r="F2051" s="198"/>
    </row>
    <row r="2052" spans="4:6">
      <c r="D2052" s="29"/>
      <c r="E2052" s="197"/>
      <c r="F2052" s="198"/>
    </row>
    <row r="2053" spans="4:6">
      <c r="D2053" s="29"/>
      <c r="E2053" s="197"/>
      <c r="F2053" s="198"/>
    </row>
    <row r="2054" spans="4:6">
      <c r="D2054" s="29"/>
      <c r="E2054" s="197"/>
      <c r="F2054" s="198"/>
    </row>
    <row r="2055" spans="4:6">
      <c r="D2055" s="29"/>
      <c r="E2055" s="197"/>
      <c r="F2055" s="198"/>
    </row>
    <row r="2056" spans="4:6">
      <c r="D2056" s="29"/>
      <c r="E2056" s="197"/>
      <c r="F2056" s="198"/>
    </row>
    <row r="2057" spans="4:6">
      <c r="D2057" s="29"/>
      <c r="E2057" s="197"/>
      <c r="F2057" s="198"/>
    </row>
    <row r="2058" spans="4:6">
      <c r="D2058" s="29"/>
      <c r="E2058" s="197"/>
      <c r="F2058" s="198"/>
    </row>
    <row r="2059" spans="4:6">
      <c r="D2059" s="29"/>
      <c r="E2059" s="197"/>
      <c r="F2059" s="198"/>
    </row>
    <row r="2060" spans="4:6">
      <c r="D2060" s="29"/>
      <c r="E2060" s="197"/>
      <c r="F2060" s="198"/>
    </row>
    <row r="2061" spans="4:6">
      <c r="D2061" s="29"/>
      <c r="E2061" s="197"/>
      <c r="F2061" s="198"/>
    </row>
    <row r="2062" spans="4:6">
      <c r="D2062" s="29"/>
      <c r="E2062" s="197"/>
      <c r="F2062" s="198"/>
    </row>
    <row r="2063" spans="4:6">
      <c r="D2063" s="29"/>
      <c r="E2063" s="197"/>
      <c r="F2063" s="198"/>
    </row>
    <row r="2064" spans="4:6">
      <c r="D2064" s="29"/>
      <c r="E2064" s="197"/>
      <c r="F2064" s="198"/>
    </row>
    <row r="2065" spans="4:6">
      <c r="D2065" s="29"/>
      <c r="E2065" s="197"/>
      <c r="F2065" s="198"/>
    </row>
    <row r="2066" spans="4:6">
      <c r="D2066" s="29"/>
      <c r="E2066" s="197"/>
      <c r="F2066" s="198"/>
    </row>
    <row r="2067" spans="4:6">
      <c r="D2067" s="29"/>
      <c r="E2067" s="197"/>
      <c r="F2067" s="198"/>
    </row>
    <row r="2068" spans="4:6">
      <c r="D2068" s="29"/>
      <c r="E2068" s="197"/>
      <c r="F2068" s="198"/>
    </row>
    <row r="2069" spans="4:6">
      <c r="D2069" s="29"/>
      <c r="E2069" s="197"/>
      <c r="F2069" s="198"/>
    </row>
    <row r="2070" spans="4:6">
      <c r="D2070" s="29"/>
      <c r="E2070" s="197"/>
      <c r="F2070" s="198"/>
    </row>
    <row r="2071" spans="4:6">
      <c r="D2071" s="29"/>
      <c r="E2071" s="197"/>
      <c r="F2071" s="198"/>
    </row>
    <row r="2072" spans="4:6">
      <c r="D2072" s="29"/>
      <c r="E2072" s="197"/>
      <c r="F2072" s="198"/>
    </row>
    <row r="2073" spans="4:6">
      <c r="D2073" s="29"/>
      <c r="E2073" s="197"/>
      <c r="F2073" s="198"/>
    </row>
    <row r="2074" spans="4:6">
      <c r="D2074" s="29"/>
      <c r="E2074" s="197"/>
      <c r="F2074" s="198"/>
    </row>
    <row r="2075" spans="4:6">
      <c r="D2075" s="29"/>
      <c r="E2075" s="197"/>
      <c r="F2075" s="198"/>
    </row>
    <row r="2076" spans="4:6">
      <c r="D2076" s="29"/>
      <c r="E2076" s="197"/>
      <c r="F2076" s="198"/>
    </row>
    <row r="2077" spans="4:6">
      <c r="D2077" s="29"/>
      <c r="E2077" s="197"/>
      <c r="F2077" s="198"/>
    </row>
    <row r="2078" spans="4:6">
      <c r="D2078" s="29"/>
      <c r="E2078" s="197"/>
      <c r="F2078" s="198"/>
    </row>
    <row r="2079" spans="4:6">
      <c r="D2079" s="29"/>
      <c r="E2079" s="197"/>
      <c r="F2079" s="198"/>
    </row>
    <row r="2080" spans="4:6">
      <c r="D2080" s="29"/>
      <c r="E2080" s="197"/>
      <c r="F2080" s="198"/>
    </row>
    <row r="2081" spans="4:6">
      <c r="D2081" s="29"/>
      <c r="E2081" s="197"/>
      <c r="F2081" s="198"/>
    </row>
    <row r="2082" spans="4:6">
      <c r="D2082" s="29"/>
      <c r="E2082" s="197"/>
      <c r="F2082" s="198"/>
    </row>
    <row r="2083" spans="4:6">
      <c r="D2083" s="29"/>
      <c r="E2083" s="197"/>
      <c r="F2083" s="198"/>
    </row>
    <row r="2084" spans="4:6">
      <c r="D2084" s="29"/>
      <c r="E2084" s="197"/>
      <c r="F2084" s="198"/>
    </row>
    <row r="2085" spans="4:6">
      <c r="D2085" s="29"/>
      <c r="E2085" s="197"/>
      <c r="F2085" s="198"/>
    </row>
    <row r="2086" spans="4:6">
      <c r="D2086" s="29"/>
      <c r="E2086" s="197"/>
      <c r="F2086" s="198"/>
    </row>
    <row r="2087" spans="4:6">
      <c r="D2087" s="29"/>
      <c r="E2087" s="197"/>
      <c r="F2087" s="198"/>
    </row>
    <row r="2088" spans="4:6">
      <c r="D2088" s="29"/>
      <c r="E2088" s="197"/>
      <c r="F2088" s="198"/>
    </row>
    <row r="2089" spans="4:6">
      <c r="D2089" s="29"/>
      <c r="E2089" s="197"/>
      <c r="F2089" s="198"/>
    </row>
    <row r="2090" spans="4:6">
      <c r="D2090" s="29"/>
      <c r="E2090" s="197"/>
      <c r="F2090" s="198"/>
    </row>
    <row r="2091" spans="4:6">
      <c r="D2091" s="29"/>
      <c r="E2091" s="197"/>
      <c r="F2091" s="198"/>
    </row>
    <row r="2092" spans="4:6">
      <c r="D2092" s="29"/>
      <c r="E2092" s="197"/>
      <c r="F2092" s="198"/>
    </row>
    <row r="2093" spans="4:6">
      <c r="D2093" s="29"/>
      <c r="E2093" s="197"/>
      <c r="F2093" s="198"/>
    </row>
    <row r="2094" spans="4:6">
      <c r="D2094" s="29"/>
      <c r="E2094" s="197"/>
      <c r="F2094" s="198"/>
    </row>
    <row r="2095" spans="4:6">
      <c r="D2095" s="29"/>
      <c r="E2095" s="197"/>
      <c r="F2095" s="198"/>
    </row>
    <row r="2096" spans="4:6">
      <c r="D2096" s="29"/>
      <c r="E2096" s="197"/>
      <c r="F2096" s="198"/>
    </row>
    <row r="2097" spans="4:6">
      <c r="D2097" s="29"/>
      <c r="E2097" s="197"/>
      <c r="F2097" s="198"/>
    </row>
    <row r="2098" spans="4:6">
      <c r="D2098" s="29"/>
      <c r="E2098" s="197"/>
      <c r="F2098" s="198"/>
    </row>
    <row r="2099" spans="4:6">
      <c r="D2099" s="29"/>
      <c r="E2099" s="197"/>
      <c r="F2099" s="198"/>
    </row>
    <row r="2100" spans="4:6">
      <c r="D2100" s="29"/>
      <c r="E2100" s="197"/>
      <c r="F2100" s="198"/>
    </row>
    <row r="2101" spans="4:6">
      <c r="D2101" s="29"/>
      <c r="E2101" s="197"/>
      <c r="F2101" s="198"/>
    </row>
    <row r="2102" spans="4:6">
      <c r="D2102" s="29"/>
      <c r="E2102" s="197"/>
      <c r="F2102" s="198"/>
    </row>
    <row r="2103" spans="4:6">
      <c r="D2103" s="29"/>
      <c r="E2103" s="197"/>
      <c r="F2103" s="198"/>
    </row>
    <row r="2104" spans="4:6">
      <c r="D2104" s="29"/>
      <c r="E2104" s="197"/>
      <c r="F2104" s="198"/>
    </row>
    <row r="2105" spans="4:6">
      <c r="D2105" s="29"/>
      <c r="E2105" s="197"/>
      <c r="F2105" s="198"/>
    </row>
    <row r="2106" spans="4:6">
      <c r="D2106" s="29"/>
      <c r="E2106" s="197"/>
      <c r="F2106" s="198"/>
    </row>
    <row r="2107" spans="4:6">
      <c r="D2107" s="29"/>
      <c r="E2107" s="197"/>
      <c r="F2107" s="198"/>
    </row>
    <row r="2108" spans="4:6">
      <c r="D2108" s="29"/>
      <c r="E2108" s="197"/>
      <c r="F2108" s="198"/>
    </row>
    <row r="2109" spans="4:6">
      <c r="D2109" s="29"/>
      <c r="E2109" s="197"/>
      <c r="F2109" s="198"/>
    </row>
    <row r="2110" spans="4:6">
      <c r="D2110" s="29"/>
      <c r="E2110" s="197"/>
      <c r="F2110" s="198"/>
    </row>
    <row r="2111" spans="4:6">
      <c r="D2111" s="29"/>
      <c r="E2111" s="197"/>
      <c r="F2111" s="198"/>
    </row>
    <row r="2112" spans="4:6">
      <c r="D2112" s="29"/>
      <c r="E2112" s="197"/>
      <c r="F2112" s="198"/>
    </row>
    <row r="2113" spans="4:6">
      <c r="D2113" s="29"/>
      <c r="E2113" s="197"/>
      <c r="F2113" s="198"/>
    </row>
    <row r="2114" spans="4:6">
      <c r="D2114" s="29"/>
      <c r="E2114" s="197"/>
      <c r="F2114" s="198"/>
    </row>
    <row r="2115" spans="4:6">
      <c r="D2115" s="29"/>
      <c r="E2115" s="197"/>
      <c r="F2115" s="198"/>
    </row>
    <row r="2116" spans="4:6">
      <c r="D2116" s="29"/>
      <c r="E2116" s="197"/>
      <c r="F2116" s="198"/>
    </row>
    <row r="2117" spans="4:6">
      <c r="D2117" s="29"/>
      <c r="E2117" s="197"/>
      <c r="F2117" s="198"/>
    </row>
    <row r="2118" spans="4:6">
      <c r="D2118" s="29"/>
      <c r="E2118" s="197"/>
      <c r="F2118" s="198"/>
    </row>
    <row r="2119" spans="4:6">
      <c r="D2119" s="29"/>
      <c r="E2119" s="197"/>
      <c r="F2119" s="198"/>
    </row>
    <row r="2120" spans="4:6">
      <c r="D2120" s="29"/>
      <c r="E2120" s="197"/>
      <c r="F2120" s="198"/>
    </row>
    <row r="2121" spans="4:6">
      <c r="D2121" s="29"/>
      <c r="E2121" s="197"/>
      <c r="F2121" s="198"/>
    </row>
    <row r="2122" spans="4:6">
      <c r="D2122" s="29"/>
      <c r="E2122" s="197"/>
      <c r="F2122" s="198"/>
    </row>
    <row r="2123" spans="4:6">
      <c r="D2123" s="29"/>
      <c r="E2123" s="197"/>
      <c r="F2123" s="198"/>
    </row>
    <row r="2124" spans="4:6">
      <c r="D2124" s="29"/>
      <c r="E2124" s="197"/>
      <c r="F2124" s="198"/>
    </row>
    <row r="2125" spans="4:6">
      <c r="D2125" s="29"/>
      <c r="E2125" s="197"/>
      <c r="F2125" s="198"/>
    </row>
    <row r="2126" spans="4:6">
      <c r="D2126" s="29"/>
      <c r="E2126" s="197"/>
      <c r="F2126" s="198"/>
    </row>
    <row r="2127" spans="4:6">
      <c r="D2127" s="29"/>
      <c r="E2127" s="197"/>
      <c r="F2127" s="198"/>
    </row>
    <row r="2128" spans="4:6">
      <c r="D2128" s="29"/>
      <c r="E2128" s="197"/>
      <c r="F2128" s="198"/>
    </row>
    <row r="2129" spans="4:6">
      <c r="D2129" s="29"/>
      <c r="E2129" s="197"/>
      <c r="F2129" s="198"/>
    </row>
    <row r="2130" spans="4:6">
      <c r="D2130" s="29"/>
      <c r="E2130" s="197"/>
      <c r="F2130" s="198"/>
    </row>
    <row r="2131" spans="4:6">
      <c r="D2131" s="29"/>
      <c r="E2131" s="197"/>
      <c r="F2131" s="198"/>
    </row>
    <row r="2132" spans="4:6">
      <c r="D2132" s="29"/>
      <c r="E2132" s="197"/>
      <c r="F2132" s="198"/>
    </row>
    <row r="2133" spans="4:6">
      <c r="D2133" s="29"/>
      <c r="E2133" s="197"/>
      <c r="F2133" s="198"/>
    </row>
    <row r="2134" spans="4:6">
      <c r="D2134" s="29"/>
      <c r="E2134" s="197"/>
      <c r="F2134" s="198"/>
    </row>
    <row r="2135" spans="4:6">
      <c r="D2135" s="29"/>
      <c r="E2135" s="197"/>
      <c r="F2135" s="198"/>
    </row>
    <row r="2136" spans="4:6">
      <c r="D2136" s="29"/>
      <c r="E2136" s="197"/>
      <c r="F2136" s="198"/>
    </row>
    <row r="2137" spans="4:6">
      <c r="D2137" s="29"/>
      <c r="E2137" s="197"/>
      <c r="F2137" s="198"/>
    </row>
    <row r="2138" spans="4:6">
      <c r="D2138" s="29"/>
      <c r="E2138" s="197"/>
      <c r="F2138" s="198"/>
    </row>
    <row r="2139" spans="4:6">
      <c r="D2139" s="29"/>
      <c r="E2139" s="197"/>
      <c r="F2139" s="198"/>
    </row>
    <row r="2140" spans="4:6">
      <c r="D2140" s="29"/>
      <c r="E2140" s="197"/>
      <c r="F2140" s="198"/>
    </row>
    <row r="2141" spans="4:6">
      <c r="D2141" s="29"/>
      <c r="E2141" s="197"/>
      <c r="F2141" s="198"/>
    </row>
    <row r="2142" spans="4:6">
      <c r="D2142" s="29"/>
      <c r="E2142" s="197"/>
      <c r="F2142" s="198"/>
    </row>
    <row r="2143" spans="4:6">
      <c r="D2143" s="29"/>
      <c r="E2143" s="197"/>
      <c r="F2143" s="198"/>
    </row>
    <row r="2144" spans="4:6">
      <c r="D2144" s="29"/>
      <c r="E2144" s="197"/>
      <c r="F2144" s="198"/>
    </row>
    <row r="2145" spans="4:6">
      <c r="D2145" s="29"/>
      <c r="E2145" s="197"/>
      <c r="F2145" s="198"/>
    </row>
    <row r="2146" spans="4:6">
      <c r="D2146" s="29"/>
      <c r="E2146" s="197"/>
      <c r="F2146" s="198"/>
    </row>
    <row r="2147" spans="4:6">
      <c r="D2147" s="29"/>
      <c r="E2147" s="197"/>
      <c r="F2147" s="198"/>
    </row>
    <row r="2148" spans="4:6">
      <c r="D2148" s="29"/>
      <c r="E2148" s="197"/>
      <c r="F2148" s="198"/>
    </row>
    <row r="2149" spans="4:6">
      <c r="D2149" s="29"/>
      <c r="E2149" s="197"/>
      <c r="F2149" s="198"/>
    </row>
    <row r="2150" spans="4:6">
      <c r="D2150" s="29"/>
      <c r="E2150" s="197"/>
      <c r="F2150" s="198"/>
    </row>
    <row r="2151" spans="4:6">
      <c r="D2151" s="29"/>
      <c r="E2151" s="197"/>
      <c r="F2151" s="198"/>
    </row>
    <row r="2152" spans="4:6">
      <c r="D2152" s="29"/>
      <c r="E2152" s="197"/>
      <c r="F2152" s="198"/>
    </row>
    <row r="2153" spans="4:6">
      <c r="D2153" s="29"/>
      <c r="E2153" s="197"/>
      <c r="F2153" s="198"/>
    </row>
    <row r="2154" spans="4:6">
      <c r="D2154" s="29"/>
      <c r="E2154" s="197"/>
      <c r="F2154" s="198"/>
    </row>
    <row r="2155" spans="4:6">
      <c r="D2155" s="29"/>
      <c r="E2155" s="197"/>
      <c r="F2155" s="198"/>
    </row>
    <row r="2156" spans="4:6">
      <c r="D2156" s="29"/>
      <c r="E2156" s="197"/>
      <c r="F2156" s="198"/>
    </row>
    <row r="2157" spans="4:6">
      <c r="D2157" s="29"/>
      <c r="E2157" s="197"/>
      <c r="F2157" s="198"/>
    </row>
    <row r="2158" spans="4:6">
      <c r="D2158" s="29"/>
      <c r="E2158" s="197"/>
      <c r="F2158" s="198"/>
    </row>
    <row r="2159" spans="4:6">
      <c r="D2159" s="29"/>
      <c r="E2159" s="197"/>
      <c r="F2159" s="198"/>
    </row>
    <row r="2160" spans="4:6">
      <c r="D2160" s="29"/>
      <c r="E2160" s="197"/>
      <c r="F2160" s="198"/>
    </row>
    <row r="2161" spans="4:6">
      <c r="D2161" s="29"/>
      <c r="E2161" s="197"/>
      <c r="F2161" s="198"/>
    </row>
    <row r="2162" spans="4:6">
      <c r="D2162" s="29"/>
      <c r="E2162" s="197"/>
      <c r="F2162" s="198"/>
    </row>
    <row r="2163" spans="4:6">
      <c r="D2163" s="29"/>
      <c r="E2163" s="197"/>
      <c r="F2163" s="198"/>
    </row>
    <row r="2164" spans="4:6">
      <c r="D2164" s="29"/>
      <c r="E2164" s="197"/>
      <c r="F2164" s="198"/>
    </row>
    <row r="2165" spans="4:6">
      <c r="D2165" s="29"/>
      <c r="E2165" s="197"/>
      <c r="F2165" s="198"/>
    </row>
    <row r="2166" spans="4:6">
      <c r="D2166" s="29"/>
      <c r="E2166" s="197"/>
      <c r="F2166" s="198"/>
    </row>
    <row r="2167" spans="4:6">
      <c r="D2167" s="29"/>
      <c r="E2167" s="197"/>
      <c r="F2167" s="198"/>
    </row>
    <row r="2168" spans="4:6">
      <c r="D2168" s="29"/>
      <c r="E2168" s="197"/>
      <c r="F2168" s="198"/>
    </row>
    <row r="2169" spans="4:6">
      <c r="D2169" s="29"/>
      <c r="E2169" s="197"/>
      <c r="F2169" s="198"/>
    </row>
    <row r="2170" spans="4:6">
      <c r="D2170" s="29"/>
      <c r="E2170" s="197"/>
      <c r="F2170" s="198"/>
    </row>
    <row r="2171" spans="4:6">
      <c r="D2171" s="29"/>
      <c r="E2171" s="197"/>
      <c r="F2171" s="198"/>
    </row>
    <row r="2172" spans="4:6">
      <c r="D2172" s="29"/>
      <c r="E2172" s="197"/>
      <c r="F2172" s="198"/>
    </row>
    <row r="2173" spans="4:6">
      <c r="D2173" s="29"/>
      <c r="E2173" s="197"/>
      <c r="F2173" s="198"/>
    </row>
    <row r="2174" spans="4:6">
      <c r="D2174" s="29"/>
      <c r="E2174" s="197"/>
      <c r="F2174" s="198"/>
    </row>
    <row r="2175" spans="4:6">
      <c r="D2175" s="29"/>
      <c r="E2175" s="197"/>
      <c r="F2175" s="198"/>
    </row>
    <row r="2176" spans="4:6">
      <c r="D2176" s="29"/>
      <c r="E2176" s="197"/>
      <c r="F2176" s="198"/>
    </row>
    <row r="2177" spans="4:6">
      <c r="D2177" s="29"/>
      <c r="E2177" s="197"/>
      <c r="F2177" s="198"/>
    </row>
    <row r="2178" spans="4:6">
      <c r="D2178" s="29"/>
      <c r="E2178" s="197"/>
      <c r="F2178" s="198"/>
    </row>
    <row r="2179" spans="4:6">
      <c r="D2179" s="29"/>
      <c r="E2179" s="197"/>
      <c r="F2179" s="198"/>
    </row>
    <row r="2180" spans="4:6">
      <c r="D2180" s="29"/>
      <c r="E2180" s="197"/>
      <c r="F2180" s="198"/>
    </row>
    <row r="2181" spans="4:6">
      <c r="D2181" s="29"/>
      <c r="E2181" s="197"/>
      <c r="F2181" s="198"/>
    </row>
    <row r="2182" spans="4:6">
      <c r="D2182" s="29"/>
      <c r="E2182" s="197"/>
      <c r="F2182" s="198"/>
    </row>
    <row r="2183" spans="4:6">
      <c r="D2183" s="29"/>
      <c r="E2183" s="197"/>
      <c r="F2183" s="198"/>
    </row>
    <row r="2184" spans="4:6">
      <c r="D2184" s="29"/>
      <c r="E2184" s="197"/>
      <c r="F2184" s="198"/>
    </row>
    <row r="2185" spans="4:6">
      <c r="D2185" s="29"/>
      <c r="E2185" s="197"/>
      <c r="F2185" s="198"/>
    </row>
    <row r="2186" spans="4:6">
      <c r="D2186" s="29"/>
      <c r="E2186" s="197"/>
      <c r="F2186" s="198"/>
    </row>
    <row r="2187" spans="4:6">
      <c r="D2187" s="29"/>
      <c r="E2187" s="197"/>
      <c r="F2187" s="198"/>
    </row>
    <row r="2188" spans="4:6">
      <c r="D2188" s="29"/>
      <c r="E2188" s="197"/>
      <c r="F2188" s="198"/>
    </row>
    <row r="2189" spans="4:6">
      <c r="D2189" s="29"/>
      <c r="E2189" s="197"/>
      <c r="F2189" s="198"/>
    </row>
    <row r="2190" spans="4:6">
      <c r="D2190" s="29"/>
      <c r="E2190" s="197"/>
      <c r="F2190" s="198"/>
    </row>
    <row r="2191" spans="4:6">
      <c r="D2191" s="29"/>
      <c r="E2191" s="197"/>
      <c r="F2191" s="198"/>
    </row>
    <row r="2192" spans="4:6">
      <c r="D2192" s="29"/>
      <c r="E2192" s="197"/>
      <c r="F2192" s="198"/>
    </row>
    <row r="2193" spans="4:6">
      <c r="D2193" s="29"/>
      <c r="E2193" s="197"/>
      <c r="F2193" s="198"/>
    </row>
    <row r="2194" spans="4:6">
      <c r="D2194" s="29"/>
      <c r="E2194" s="197"/>
      <c r="F2194" s="198"/>
    </row>
    <row r="2195" spans="4:6">
      <c r="D2195" s="29"/>
      <c r="E2195" s="197"/>
      <c r="F2195" s="198"/>
    </row>
    <row r="2196" spans="4:6">
      <c r="D2196" s="29"/>
      <c r="E2196" s="197"/>
      <c r="F2196" s="198"/>
    </row>
    <row r="2197" spans="4:6">
      <c r="D2197" s="29"/>
      <c r="E2197" s="197"/>
      <c r="F2197" s="198"/>
    </row>
    <row r="2198" spans="4:6">
      <c r="D2198" s="29"/>
      <c r="E2198" s="197"/>
      <c r="F2198" s="198"/>
    </row>
    <row r="2199" spans="4:6">
      <c r="D2199" s="29"/>
      <c r="E2199" s="197"/>
      <c r="F2199" s="198"/>
    </row>
    <row r="2200" spans="4:6">
      <c r="D2200" s="29"/>
      <c r="E2200" s="197"/>
      <c r="F2200" s="198"/>
    </row>
    <row r="2201" spans="4:6">
      <c r="D2201" s="29"/>
      <c r="E2201" s="197"/>
      <c r="F2201" s="198"/>
    </row>
    <row r="2202" spans="4:6">
      <c r="D2202" s="29"/>
      <c r="E2202" s="197"/>
      <c r="F2202" s="198"/>
    </row>
    <row r="2203" spans="4:6">
      <c r="D2203" s="29"/>
      <c r="E2203" s="197"/>
      <c r="F2203" s="198"/>
    </row>
    <row r="2204" spans="4:6">
      <c r="D2204" s="29"/>
      <c r="E2204" s="197"/>
      <c r="F2204" s="198"/>
    </row>
    <row r="2205" spans="4:6">
      <c r="D2205" s="29"/>
      <c r="E2205" s="197"/>
      <c r="F2205" s="198"/>
    </row>
    <row r="2206" spans="4:6">
      <c r="D2206" s="29"/>
      <c r="E2206" s="197"/>
      <c r="F2206" s="198"/>
    </row>
    <row r="2207" spans="4:6">
      <c r="D2207" s="29"/>
      <c r="E2207" s="197"/>
      <c r="F2207" s="198"/>
    </row>
    <row r="2208" spans="4:6">
      <c r="D2208" s="29"/>
      <c r="E2208" s="197"/>
      <c r="F2208" s="198"/>
    </row>
    <row r="2209" spans="4:6">
      <c r="D2209" s="29"/>
      <c r="E2209" s="197"/>
      <c r="F2209" s="198"/>
    </row>
    <row r="2210" spans="4:6">
      <c r="D2210" s="29"/>
      <c r="E2210" s="197"/>
      <c r="F2210" s="198"/>
    </row>
    <row r="2211" spans="4:6">
      <c r="D2211" s="29"/>
      <c r="E2211" s="197"/>
      <c r="F2211" s="198"/>
    </row>
    <row r="2212" spans="4:6">
      <c r="D2212" s="29"/>
      <c r="E2212" s="197"/>
      <c r="F2212" s="198"/>
    </row>
    <row r="2213" spans="4:6">
      <c r="D2213" s="29"/>
      <c r="E2213" s="197"/>
      <c r="F2213" s="198"/>
    </row>
    <row r="2214" spans="4:6">
      <c r="D2214" s="29"/>
      <c r="E2214" s="197"/>
      <c r="F2214" s="198"/>
    </row>
    <row r="2215" spans="4:6">
      <c r="D2215" s="29"/>
      <c r="E2215" s="197"/>
      <c r="F2215" s="198"/>
    </row>
    <row r="2216" spans="4:6">
      <c r="D2216" s="29"/>
      <c r="E2216" s="197"/>
      <c r="F2216" s="198"/>
    </row>
    <row r="2217" spans="4:6">
      <c r="D2217" s="29"/>
      <c r="E2217" s="197"/>
      <c r="F2217" s="198"/>
    </row>
    <row r="2218" spans="4:6">
      <c r="D2218" s="29"/>
      <c r="E2218" s="197"/>
      <c r="F2218" s="198"/>
    </row>
    <row r="2219" spans="4:6">
      <c r="D2219" s="29"/>
      <c r="E2219" s="197"/>
      <c r="F2219" s="198"/>
    </row>
    <row r="2220" spans="4:6">
      <c r="D2220" s="29"/>
      <c r="E2220" s="197"/>
      <c r="F2220" s="198"/>
    </row>
    <row r="2221" spans="4:6">
      <c r="D2221" s="29"/>
      <c r="E2221" s="197"/>
      <c r="F2221" s="198"/>
    </row>
    <row r="2222" spans="4:6">
      <c r="D2222" s="29"/>
      <c r="E2222" s="197"/>
      <c r="F2222" s="198"/>
    </row>
    <row r="2223" spans="4:6">
      <c r="D2223" s="29"/>
      <c r="E2223" s="197"/>
      <c r="F2223" s="198"/>
    </row>
    <row r="2224" spans="4:6">
      <c r="D2224" s="29"/>
      <c r="E2224" s="197"/>
      <c r="F2224" s="198"/>
    </row>
    <row r="2225" spans="4:6">
      <c r="D2225" s="29"/>
      <c r="E2225" s="197"/>
      <c r="F2225" s="198"/>
    </row>
    <row r="2226" spans="4:6">
      <c r="D2226" s="29"/>
      <c r="E2226" s="197"/>
      <c r="F2226" s="198"/>
    </row>
    <row r="2227" spans="4:6">
      <c r="D2227" s="29"/>
      <c r="E2227" s="197"/>
      <c r="F2227" s="198"/>
    </row>
    <row r="2228" spans="4:6">
      <c r="D2228" s="29"/>
      <c r="E2228" s="197"/>
      <c r="F2228" s="198"/>
    </row>
    <row r="2229" spans="4:6">
      <c r="D2229" s="29"/>
      <c r="E2229" s="197"/>
      <c r="F2229" s="198"/>
    </row>
    <row r="2230" spans="4:6">
      <c r="D2230" s="29"/>
      <c r="E2230" s="197"/>
      <c r="F2230" s="198"/>
    </row>
    <row r="2231" spans="4:6">
      <c r="D2231" s="29"/>
      <c r="E2231" s="197"/>
      <c r="F2231" s="198"/>
    </row>
    <row r="2232" spans="4:6">
      <c r="D2232" s="29"/>
      <c r="E2232" s="197"/>
      <c r="F2232" s="198"/>
    </row>
    <row r="2233" spans="4:6">
      <c r="D2233" s="29"/>
      <c r="E2233" s="197"/>
      <c r="F2233" s="198"/>
    </row>
    <row r="2234" spans="4:6">
      <c r="D2234" s="29"/>
      <c r="E2234" s="197"/>
      <c r="F2234" s="198"/>
    </row>
    <row r="2235" spans="4:6">
      <c r="D2235" s="29"/>
      <c r="E2235" s="197"/>
      <c r="F2235" s="198"/>
    </row>
    <row r="2236" spans="4:6">
      <c r="D2236" s="29"/>
      <c r="E2236" s="197"/>
      <c r="F2236" s="198"/>
    </row>
    <row r="2237" spans="4:6">
      <c r="D2237" s="29"/>
      <c r="E2237" s="197"/>
      <c r="F2237" s="198"/>
    </row>
    <row r="2238" spans="4:6">
      <c r="D2238" s="29"/>
      <c r="E2238" s="197"/>
      <c r="F2238" s="198"/>
    </row>
    <row r="2239" spans="4:6">
      <c r="D2239" s="29"/>
      <c r="E2239" s="197"/>
      <c r="F2239" s="198"/>
    </row>
    <row r="2240" spans="4:6">
      <c r="D2240" s="29"/>
      <c r="E2240" s="197"/>
      <c r="F2240" s="198"/>
    </row>
    <row r="2241" spans="4:6">
      <c r="D2241" s="29"/>
      <c r="E2241" s="197"/>
      <c r="F2241" s="198"/>
    </row>
    <row r="2242" spans="4:6">
      <c r="D2242" s="29"/>
      <c r="E2242" s="197"/>
      <c r="F2242" s="198"/>
    </row>
    <row r="2243" spans="4:6">
      <c r="D2243" s="29"/>
      <c r="E2243" s="197"/>
      <c r="F2243" s="198"/>
    </row>
    <row r="2244" spans="4:6">
      <c r="D2244" s="29"/>
      <c r="E2244" s="197"/>
      <c r="F2244" s="198"/>
    </row>
    <row r="2245" spans="4:6">
      <c r="D2245" s="29"/>
      <c r="E2245" s="197"/>
      <c r="F2245" s="198"/>
    </row>
    <row r="2246" spans="4:6">
      <c r="D2246" s="29"/>
      <c r="E2246" s="197"/>
      <c r="F2246" s="198"/>
    </row>
    <row r="2247" spans="4:6">
      <c r="D2247" s="29"/>
      <c r="E2247" s="197"/>
      <c r="F2247" s="198"/>
    </row>
    <row r="2248" spans="4:6">
      <c r="D2248" s="29"/>
      <c r="E2248" s="197"/>
      <c r="F2248" s="198"/>
    </row>
    <row r="2249" spans="4:6">
      <c r="D2249" s="29"/>
      <c r="E2249" s="197"/>
      <c r="F2249" s="198"/>
    </row>
    <row r="2250" spans="4:6">
      <c r="D2250" s="29"/>
      <c r="E2250" s="197"/>
      <c r="F2250" s="198"/>
    </row>
    <row r="2251" spans="4:6">
      <c r="D2251" s="29"/>
      <c r="E2251" s="197"/>
      <c r="F2251" s="198"/>
    </row>
    <row r="2252" spans="4:6">
      <c r="D2252" s="29"/>
      <c r="E2252" s="197"/>
      <c r="F2252" s="198"/>
    </row>
    <row r="2253" spans="4:6">
      <c r="D2253" s="29"/>
      <c r="E2253" s="197"/>
      <c r="F2253" s="198"/>
    </row>
    <row r="2254" spans="4:6">
      <c r="D2254" s="29"/>
      <c r="E2254" s="197"/>
      <c r="F2254" s="198"/>
    </row>
    <row r="2255" spans="4:6">
      <c r="D2255" s="29"/>
      <c r="E2255" s="197"/>
      <c r="F2255" s="198"/>
    </row>
    <row r="2256" spans="4:6">
      <c r="D2256" s="29"/>
      <c r="E2256" s="197"/>
      <c r="F2256" s="198"/>
    </row>
    <row r="2257" spans="4:6">
      <c r="D2257" s="29"/>
      <c r="E2257" s="197"/>
      <c r="F2257" s="198"/>
    </row>
    <row r="2258" spans="4:6">
      <c r="D2258" s="29"/>
      <c r="E2258" s="197"/>
      <c r="F2258" s="198"/>
    </row>
    <row r="2259" spans="4:6">
      <c r="D2259" s="29"/>
      <c r="E2259" s="197"/>
      <c r="F2259" s="198"/>
    </row>
    <row r="2260" spans="4:6">
      <c r="D2260" s="29"/>
      <c r="E2260" s="197"/>
      <c r="F2260" s="198"/>
    </row>
    <row r="2261" spans="4:6">
      <c r="D2261" s="29"/>
      <c r="E2261" s="197"/>
      <c r="F2261" s="198"/>
    </row>
    <row r="2262" spans="4:6">
      <c r="D2262" s="29"/>
      <c r="E2262" s="197"/>
      <c r="F2262" s="198"/>
    </row>
    <row r="2263" spans="4:6">
      <c r="D2263" s="29"/>
      <c r="E2263" s="197"/>
      <c r="F2263" s="198"/>
    </row>
    <row r="2264" spans="4:6">
      <c r="D2264" s="29"/>
      <c r="E2264" s="197"/>
      <c r="F2264" s="198"/>
    </row>
    <row r="2265" spans="4:6">
      <c r="D2265" s="29"/>
      <c r="E2265" s="197"/>
      <c r="F2265" s="198"/>
    </row>
    <row r="2266" spans="4:6">
      <c r="D2266" s="29"/>
      <c r="E2266" s="197"/>
      <c r="F2266" s="198"/>
    </row>
    <row r="2267" spans="4:6">
      <c r="D2267" s="29"/>
      <c r="E2267" s="197"/>
      <c r="F2267" s="198"/>
    </row>
    <row r="2268" spans="4:6">
      <c r="D2268" s="29"/>
      <c r="E2268" s="197"/>
      <c r="F2268" s="198"/>
    </row>
    <row r="2269" spans="4:6">
      <c r="D2269" s="29"/>
      <c r="E2269" s="197"/>
      <c r="F2269" s="198"/>
    </row>
    <row r="2270" spans="4:6">
      <c r="D2270" s="29"/>
      <c r="E2270" s="197"/>
      <c r="F2270" s="198"/>
    </row>
    <row r="2271" spans="4:6">
      <c r="D2271" s="29"/>
      <c r="E2271" s="197"/>
      <c r="F2271" s="198"/>
    </row>
    <row r="2272" spans="4:6">
      <c r="D2272" s="29"/>
      <c r="E2272" s="197"/>
      <c r="F2272" s="198"/>
    </row>
    <row r="2273" spans="4:6">
      <c r="D2273" s="29"/>
      <c r="E2273" s="197"/>
      <c r="F2273" s="198"/>
    </row>
    <row r="2274" spans="4:6">
      <c r="D2274" s="29"/>
      <c r="E2274" s="197"/>
      <c r="F2274" s="198"/>
    </row>
    <row r="2275" spans="4:6">
      <c r="D2275" s="29"/>
      <c r="E2275" s="197"/>
      <c r="F2275" s="198"/>
    </row>
    <row r="2276" spans="4:6">
      <c r="D2276" s="29"/>
      <c r="E2276" s="197"/>
      <c r="F2276" s="198"/>
    </row>
    <row r="2277" spans="4:6">
      <c r="D2277" s="29"/>
      <c r="E2277" s="197"/>
      <c r="F2277" s="198"/>
    </row>
    <row r="2278" spans="4:6">
      <c r="D2278" s="29"/>
      <c r="E2278" s="197"/>
      <c r="F2278" s="198"/>
    </row>
    <row r="2279" spans="4:6">
      <c r="D2279" s="29"/>
      <c r="E2279" s="197"/>
      <c r="F2279" s="198"/>
    </row>
    <row r="2280" spans="4:6">
      <c r="D2280" s="29"/>
      <c r="E2280" s="197"/>
      <c r="F2280" s="198"/>
    </row>
    <row r="2281" spans="4:6">
      <c r="D2281" s="29"/>
      <c r="E2281" s="197"/>
      <c r="F2281" s="198"/>
    </row>
    <row r="2282" spans="4:6">
      <c r="D2282" s="29"/>
      <c r="E2282" s="197"/>
      <c r="F2282" s="198"/>
    </row>
    <row r="2283" spans="4:6">
      <c r="D2283" s="29"/>
      <c r="E2283" s="197"/>
      <c r="F2283" s="198"/>
    </row>
    <row r="2284" spans="4:6">
      <c r="D2284" s="29"/>
      <c r="E2284" s="197"/>
      <c r="F2284" s="198"/>
    </row>
    <row r="2285" spans="4:6">
      <c r="D2285" s="29"/>
      <c r="E2285" s="197"/>
      <c r="F2285" s="198"/>
    </row>
    <row r="2286" spans="4:6">
      <c r="D2286" s="29"/>
      <c r="E2286" s="197"/>
      <c r="F2286" s="198"/>
    </row>
    <row r="2287" spans="4:6">
      <c r="D2287" s="29"/>
      <c r="E2287" s="197"/>
      <c r="F2287" s="198"/>
    </row>
    <row r="2288" spans="4:6">
      <c r="D2288" s="29"/>
      <c r="E2288" s="197"/>
      <c r="F2288" s="198"/>
    </row>
    <row r="2289" spans="4:6">
      <c r="D2289" s="29"/>
      <c r="E2289" s="197"/>
      <c r="F2289" s="198"/>
    </row>
    <row r="2290" spans="4:6">
      <c r="D2290" s="29"/>
      <c r="E2290" s="197"/>
      <c r="F2290" s="198"/>
    </row>
    <row r="2291" spans="4:6">
      <c r="D2291" s="29"/>
      <c r="E2291" s="197"/>
      <c r="F2291" s="198"/>
    </row>
    <row r="2292" spans="4:6">
      <c r="D2292" s="29"/>
      <c r="E2292" s="197"/>
      <c r="F2292" s="198"/>
    </row>
    <row r="2293" spans="4:6">
      <c r="D2293" s="29"/>
      <c r="E2293" s="197"/>
      <c r="F2293" s="198"/>
    </row>
    <row r="2294" spans="4:6">
      <c r="D2294" s="29"/>
      <c r="E2294" s="197"/>
      <c r="F2294" s="198"/>
    </row>
    <row r="2295" spans="4:6">
      <c r="D2295" s="29"/>
      <c r="E2295" s="197"/>
      <c r="F2295" s="198"/>
    </row>
    <row r="2296" spans="4:6">
      <c r="D2296" s="29"/>
      <c r="E2296" s="197"/>
      <c r="F2296" s="198"/>
    </row>
    <row r="2297" spans="4:6">
      <c r="D2297" s="29"/>
      <c r="E2297" s="197"/>
      <c r="F2297" s="198"/>
    </row>
    <row r="2298" spans="4:6">
      <c r="D2298" s="29"/>
      <c r="E2298" s="197"/>
      <c r="F2298" s="198"/>
    </row>
    <row r="2299" spans="4:6">
      <c r="D2299" s="29"/>
      <c r="E2299" s="197"/>
      <c r="F2299" s="198"/>
    </row>
    <row r="2300" spans="4:6">
      <c r="D2300" s="29"/>
      <c r="E2300" s="197"/>
      <c r="F2300" s="198"/>
    </row>
    <row r="2301" spans="4:6">
      <c r="D2301" s="29"/>
      <c r="E2301" s="197"/>
      <c r="F2301" s="198"/>
    </row>
    <row r="2302" spans="4:6">
      <c r="D2302" s="29"/>
      <c r="E2302" s="197"/>
      <c r="F2302" s="198"/>
    </row>
    <row r="2303" spans="4:6">
      <c r="D2303" s="29"/>
      <c r="E2303" s="197"/>
      <c r="F2303" s="198"/>
    </row>
    <row r="2304" spans="4:6">
      <c r="D2304" s="29"/>
      <c r="E2304" s="197"/>
      <c r="F2304" s="198"/>
    </row>
    <row r="2305" spans="4:6">
      <c r="D2305" s="29"/>
      <c r="E2305" s="197"/>
      <c r="F2305" s="198"/>
    </row>
    <row r="2306" spans="4:6">
      <c r="D2306" s="29"/>
      <c r="E2306" s="197"/>
      <c r="F2306" s="198"/>
    </row>
    <row r="2307" spans="4:6">
      <c r="D2307" s="29"/>
      <c r="E2307" s="197"/>
      <c r="F2307" s="198"/>
    </row>
    <row r="2308" spans="4:6">
      <c r="D2308" s="29"/>
      <c r="E2308" s="197"/>
      <c r="F2308" s="198"/>
    </row>
    <row r="2309" spans="4:6">
      <c r="D2309" s="29"/>
      <c r="E2309" s="197"/>
      <c r="F2309" s="198"/>
    </row>
    <row r="2310" spans="4:6">
      <c r="D2310" s="29"/>
      <c r="E2310" s="197"/>
      <c r="F2310" s="198"/>
    </row>
    <row r="2311" spans="4:6">
      <c r="D2311" s="29"/>
      <c r="E2311" s="197"/>
      <c r="F2311" s="198"/>
    </row>
    <row r="2312" spans="4:6">
      <c r="D2312" s="29"/>
      <c r="E2312" s="197"/>
      <c r="F2312" s="198"/>
    </row>
    <row r="2313" spans="4:6">
      <c r="D2313" s="29"/>
      <c r="E2313" s="197"/>
      <c r="F2313" s="198"/>
    </row>
    <row r="2314" spans="4:6">
      <c r="D2314" s="29"/>
      <c r="E2314" s="197"/>
      <c r="F2314" s="198"/>
    </row>
    <row r="2315" spans="4:6">
      <c r="D2315" s="29"/>
      <c r="E2315" s="197"/>
      <c r="F2315" s="198"/>
    </row>
    <row r="2316" spans="4:6">
      <c r="D2316" s="29"/>
      <c r="E2316" s="197"/>
      <c r="F2316" s="198"/>
    </row>
    <row r="2317" spans="4:6">
      <c r="D2317" s="29"/>
      <c r="E2317" s="197"/>
      <c r="F2317" s="198"/>
    </row>
    <row r="2318" spans="4:6">
      <c r="D2318" s="29"/>
      <c r="E2318" s="197"/>
      <c r="F2318" s="198"/>
    </row>
    <row r="2319" spans="4:6">
      <c r="D2319" s="29"/>
      <c r="E2319" s="197"/>
      <c r="F2319" s="198"/>
    </row>
    <row r="2320" spans="4:6">
      <c r="D2320" s="29"/>
      <c r="E2320" s="197"/>
      <c r="F2320" s="198"/>
    </row>
    <row r="2321" spans="4:6">
      <c r="D2321" s="29"/>
      <c r="E2321" s="197"/>
      <c r="F2321" s="198"/>
    </row>
    <row r="2322" spans="4:6">
      <c r="D2322" s="29"/>
      <c r="E2322" s="197"/>
      <c r="F2322" s="198"/>
    </row>
    <row r="2323" spans="4:6">
      <c r="D2323" s="29"/>
      <c r="E2323" s="197"/>
      <c r="F2323" s="198"/>
    </row>
    <row r="2324" spans="4:6">
      <c r="D2324" s="29"/>
      <c r="E2324" s="197"/>
      <c r="F2324" s="198"/>
    </row>
    <row r="2325" spans="4:6">
      <c r="D2325" s="29"/>
      <c r="E2325" s="197"/>
      <c r="F2325" s="198"/>
    </row>
    <row r="2326" spans="4:6">
      <c r="D2326" s="29"/>
      <c r="E2326" s="197"/>
      <c r="F2326" s="198"/>
    </row>
    <row r="2327" spans="4:6">
      <c r="D2327" s="29"/>
      <c r="E2327" s="197"/>
      <c r="F2327" s="198"/>
    </row>
    <row r="2328" spans="4:6">
      <c r="D2328" s="29"/>
      <c r="E2328" s="197"/>
      <c r="F2328" s="198"/>
    </row>
    <row r="2329" spans="4:6">
      <c r="D2329" s="29"/>
      <c r="E2329" s="197"/>
      <c r="F2329" s="198"/>
    </row>
    <row r="2330" spans="4:6">
      <c r="D2330" s="29"/>
      <c r="E2330" s="197"/>
      <c r="F2330" s="198"/>
    </row>
    <row r="2331" spans="4:6">
      <c r="D2331" s="29"/>
      <c r="E2331" s="197"/>
      <c r="F2331" s="198"/>
    </row>
    <row r="2332" spans="4:6">
      <c r="D2332" s="29"/>
      <c r="E2332" s="197"/>
      <c r="F2332" s="198"/>
    </row>
    <row r="2333" spans="4:6">
      <c r="D2333" s="29"/>
      <c r="E2333" s="197"/>
      <c r="F2333" s="198"/>
    </row>
    <row r="2334" spans="4:6">
      <c r="D2334" s="29"/>
      <c r="E2334" s="197"/>
      <c r="F2334" s="198"/>
    </row>
    <row r="2335" spans="4:6">
      <c r="D2335" s="29"/>
      <c r="E2335" s="197"/>
      <c r="F2335" s="198"/>
    </row>
    <row r="2336" spans="4:6">
      <c r="D2336" s="29"/>
      <c r="E2336" s="197"/>
      <c r="F2336" s="198"/>
    </row>
    <row r="2337" spans="4:6">
      <c r="D2337" s="29"/>
      <c r="E2337" s="197"/>
      <c r="F2337" s="198"/>
    </row>
    <row r="2338" spans="4:6">
      <c r="D2338" s="29"/>
      <c r="E2338" s="197"/>
      <c r="F2338" s="198"/>
    </row>
    <row r="2339" spans="4:6">
      <c r="D2339" s="29"/>
      <c r="E2339" s="197"/>
      <c r="F2339" s="198"/>
    </row>
    <row r="2340" spans="4:6">
      <c r="D2340" s="29"/>
      <c r="E2340" s="197"/>
      <c r="F2340" s="198"/>
    </row>
    <row r="2341" spans="4:6">
      <c r="D2341" s="29"/>
      <c r="E2341" s="197"/>
      <c r="F2341" s="198"/>
    </row>
    <row r="2342" spans="4:6">
      <c r="D2342" s="29"/>
      <c r="E2342" s="197"/>
      <c r="F2342" s="198"/>
    </row>
    <row r="2343" spans="4:6">
      <c r="D2343" s="29"/>
      <c r="E2343" s="197"/>
      <c r="F2343" s="198"/>
    </row>
    <row r="2344" spans="4:6">
      <c r="D2344" s="29"/>
      <c r="E2344" s="197"/>
      <c r="F2344" s="198"/>
    </row>
    <row r="2345" spans="4:6">
      <c r="D2345" s="29"/>
      <c r="E2345" s="197"/>
      <c r="F2345" s="198"/>
    </row>
    <row r="2346" spans="4:6">
      <c r="D2346" s="29"/>
      <c r="E2346" s="197"/>
      <c r="F2346" s="198"/>
    </row>
    <row r="2347" spans="4:6">
      <c r="D2347" s="29"/>
      <c r="E2347" s="197"/>
      <c r="F2347" s="198"/>
    </row>
    <row r="2348" spans="4:6">
      <c r="D2348" s="29"/>
      <c r="E2348" s="197"/>
      <c r="F2348" s="198"/>
    </row>
    <row r="2349" spans="4:6">
      <c r="D2349" s="29"/>
      <c r="E2349" s="197"/>
      <c r="F2349" s="198"/>
    </row>
    <row r="2350" spans="4:6">
      <c r="D2350" s="29"/>
      <c r="E2350" s="197"/>
      <c r="F2350" s="198"/>
    </row>
    <row r="2351" spans="4:6">
      <c r="D2351" s="29"/>
      <c r="E2351" s="197"/>
      <c r="F2351" s="198"/>
    </row>
    <row r="2352" spans="4:6">
      <c r="D2352" s="29"/>
      <c r="E2352" s="197"/>
      <c r="F2352" s="198"/>
    </row>
    <row r="2353" spans="4:6">
      <c r="D2353" s="29"/>
      <c r="E2353" s="197"/>
      <c r="F2353" s="198"/>
    </row>
    <row r="2354" spans="4:6">
      <c r="D2354" s="29"/>
      <c r="E2354" s="197"/>
      <c r="F2354" s="198"/>
    </row>
    <row r="2355" spans="4:6">
      <c r="D2355" s="29"/>
      <c r="E2355" s="197"/>
      <c r="F2355" s="198"/>
    </row>
    <row r="2356" spans="4:6">
      <c r="D2356" s="29"/>
      <c r="E2356" s="197"/>
      <c r="F2356" s="198"/>
    </row>
    <row r="2357" spans="4:6">
      <c r="D2357" s="29"/>
      <c r="E2357" s="197"/>
      <c r="F2357" s="198"/>
    </row>
    <row r="2358" spans="4:6">
      <c r="D2358" s="29"/>
      <c r="E2358" s="197"/>
      <c r="F2358" s="198"/>
    </row>
    <row r="2359" spans="4:6">
      <c r="D2359" s="29"/>
      <c r="E2359" s="197"/>
      <c r="F2359" s="198"/>
    </row>
    <row r="2360" spans="4:6">
      <c r="D2360" s="29"/>
      <c r="E2360" s="197"/>
      <c r="F2360" s="198"/>
    </row>
    <row r="2361" spans="4:6">
      <c r="D2361" s="29"/>
      <c r="E2361" s="197"/>
      <c r="F2361" s="198"/>
    </row>
    <row r="2362" spans="4:6">
      <c r="D2362" s="29"/>
      <c r="E2362" s="197"/>
      <c r="F2362" s="198"/>
    </row>
    <row r="2363" spans="4:6">
      <c r="D2363" s="29"/>
      <c r="E2363" s="197"/>
      <c r="F2363" s="198"/>
    </row>
    <row r="2364" spans="4:6">
      <c r="D2364" s="29"/>
      <c r="E2364" s="197"/>
      <c r="F2364" s="198"/>
    </row>
    <row r="2365" spans="4:6">
      <c r="D2365" s="29"/>
      <c r="E2365" s="197"/>
      <c r="F2365" s="198"/>
    </row>
    <row r="2366" spans="4:6">
      <c r="D2366" s="29"/>
      <c r="E2366" s="197"/>
      <c r="F2366" s="198"/>
    </row>
    <row r="2367" spans="4:6">
      <c r="D2367" s="29"/>
      <c r="E2367" s="197"/>
      <c r="F2367" s="198"/>
    </row>
    <row r="2368" spans="4:6">
      <c r="D2368" s="29"/>
      <c r="E2368" s="197"/>
      <c r="F2368" s="198"/>
    </row>
    <row r="2369" spans="4:6">
      <c r="D2369" s="29"/>
      <c r="E2369" s="197"/>
      <c r="F2369" s="198"/>
    </row>
    <row r="2370" spans="4:6">
      <c r="D2370" s="29"/>
      <c r="E2370" s="197"/>
      <c r="F2370" s="198"/>
    </row>
    <row r="2371" spans="4:6">
      <c r="D2371" s="29"/>
      <c r="E2371" s="197"/>
      <c r="F2371" s="198"/>
    </row>
    <row r="2372" spans="4:6">
      <c r="D2372" s="29"/>
      <c r="E2372" s="197"/>
      <c r="F2372" s="198"/>
    </row>
    <row r="2373" spans="4:6">
      <c r="D2373" s="29"/>
      <c r="E2373" s="197"/>
      <c r="F2373" s="198"/>
    </row>
    <row r="2374" spans="4:6">
      <c r="D2374" s="29"/>
      <c r="E2374" s="197"/>
      <c r="F2374" s="198"/>
    </row>
    <row r="2375" spans="4:6">
      <c r="D2375" s="29"/>
      <c r="E2375" s="197"/>
      <c r="F2375" s="198"/>
    </row>
    <row r="2376" spans="4:6">
      <c r="D2376" s="29"/>
      <c r="E2376" s="197"/>
      <c r="F2376" s="198"/>
    </row>
    <row r="2377" spans="4:6">
      <c r="D2377" s="29"/>
      <c r="E2377" s="197"/>
      <c r="F2377" s="198"/>
    </row>
    <row r="2378" spans="4:6">
      <c r="D2378" s="29"/>
      <c r="E2378" s="197"/>
      <c r="F2378" s="198"/>
    </row>
    <row r="2379" spans="4:6">
      <c r="D2379" s="29"/>
      <c r="E2379" s="197"/>
      <c r="F2379" s="198"/>
    </row>
    <row r="2380" spans="4:6">
      <c r="D2380" s="29"/>
      <c r="E2380" s="197"/>
      <c r="F2380" s="198"/>
    </row>
    <row r="2381" spans="4:6">
      <c r="D2381" s="29"/>
      <c r="E2381" s="197"/>
      <c r="F2381" s="198"/>
    </row>
    <row r="2382" spans="4:6">
      <c r="D2382" s="29"/>
      <c r="E2382" s="197"/>
      <c r="F2382" s="198"/>
    </row>
    <row r="2383" spans="4:6">
      <c r="D2383" s="29"/>
      <c r="E2383" s="197"/>
      <c r="F2383" s="198"/>
    </row>
    <row r="2384" spans="4:6">
      <c r="D2384" s="29"/>
      <c r="E2384" s="197"/>
      <c r="F2384" s="198"/>
    </row>
    <row r="2385" spans="4:6">
      <c r="D2385" s="29"/>
      <c r="E2385" s="197"/>
      <c r="F2385" s="198"/>
    </row>
    <row r="2386" spans="4:6">
      <c r="D2386" s="29"/>
      <c r="E2386" s="197"/>
      <c r="F2386" s="198"/>
    </row>
    <row r="2387" spans="4:6">
      <c r="D2387" s="29"/>
      <c r="E2387" s="197"/>
      <c r="F2387" s="198"/>
    </row>
    <row r="2388" spans="4:6">
      <c r="D2388" s="29"/>
      <c r="E2388" s="197"/>
      <c r="F2388" s="198"/>
    </row>
    <row r="2389" spans="4:6">
      <c r="D2389" s="29"/>
      <c r="E2389" s="197"/>
      <c r="F2389" s="198"/>
    </row>
    <row r="2390" spans="4:6">
      <c r="D2390" s="29"/>
      <c r="E2390" s="197"/>
      <c r="F2390" s="198"/>
    </row>
    <row r="2391" spans="4:6">
      <c r="D2391" s="29"/>
      <c r="E2391" s="197"/>
      <c r="F2391" s="198"/>
    </row>
    <row r="2392" spans="4:6">
      <c r="D2392" s="29"/>
      <c r="E2392" s="197"/>
      <c r="F2392" s="198"/>
    </row>
    <row r="2393" spans="4:6">
      <c r="D2393" s="29"/>
      <c r="E2393" s="197"/>
      <c r="F2393" s="198"/>
    </row>
    <row r="2394" spans="4:6">
      <c r="D2394" s="29"/>
      <c r="E2394" s="197"/>
      <c r="F2394" s="198"/>
    </row>
    <row r="2395" spans="4:6">
      <c r="D2395" s="29"/>
      <c r="E2395" s="197"/>
      <c r="F2395" s="198"/>
    </row>
    <row r="2396" spans="4:6">
      <c r="D2396" s="29"/>
      <c r="E2396" s="197"/>
      <c r="F2396" s="198"/>
    </row>
    <row r="2397" spans="4:6">
      <c r="D2397" s="29"/>
      <c r="E2397" s="197"/>
      <c r="F2397" s="198"/>
    </row>
    <row r="2398" spans="4:6">
      <c r="D2398" s="29"/>
      <c r="E2398" s="197"/>
      <c r="F2398" s="198"/>
    </row>
    <row r="2399" spans="4:6">
      <c r="D2399" s="29"/>
      <c r="E2399" s="197"/>
      <c r="F2399" s="198"/>
    </row>
    <row r="2400" spans="4:6">
      <c r="D2400" s="29"/>
      <c r="E2400" s="197"/>
      <c r="F2400" s="198"/>
    </row>
    <row r="2401" spans="4:6">
      <c r="D2401" s="29"/>
      <c r="E2401" s="197"/>
      <c r="F2401" s="198"/>
    </row>
    <row r="2402" spans="4:6">
      <c r="D2402" s="29"/>
      <c r="E2402" s="197"/>
      <c r="F2402" s="198"/>
    </row>
    <row r="2403" spans="4:6">
      <c r="D2403" s="29"/>
      <c r="E2403" s="197"/>
      <c r="F2403" s="198"/>
    </row>
    <row r="2404" spans="4:6">
      <c r="D2404" s="29"/>
      <c r="E2404" s="197"/>
      <c r="F2404" s="198"/>
    </row>
    <row r="2405" spans="4:6">
      <c r="D2405" s="29"/>
      <c r="E2405" s="197"/>
      <c r="F2405" s="198"/>
    </row>
    <row r="2406" spans="4:6">
      <c r="D2406" s="29"/>
      <c r="E2406" s="197"/>
      <c r="F2406" s="198"/>
    </row>
    <row r="2407" spans="4:6">
      <c r="D2407" s="29"/>
      <c r="E2407" s="197"/>
      <c r="F2407" s="198"/>
    </row>
    <row r="2408" spans="4:6">
      <c r="D2408" s="29"/>
      <c r="E2408" s="197"/>
      <c r="F2408" s="198"/>
    </row>
    <row r="2409" spans="4:6">
      <c r="D2409" s="29"/>
      <c r="E2409" s="197"/>
      <c r="F2409" s="198"/>
    </row>
    <row r="2410" spans="4:6">
      <c r="D2410" s="29"/>
      <c r="E2410" s="197"/>
      <c r="F2410" s="198"/>
    </row>
    <row r="2411" spans="4:6">
      <c r="D2411" s="29"/>
      <c r="E2411" s="197"/>
      <c r="F2411" s="198"/>
    </row>
    <row r="2412" spans="4:6">
      <c r="D2412" s="29"/>
      <c r="E2412" s="197"/>
      <c r="F2412" s="198"/>
    </row>
    <row r="2413" spans="4:6">
      <c r="D2413" s="29"/>
      <c r="E2413" s="197"/>
      <c r="F2413" s="198"/>
    </row>
    <row r="2414" spans="4:6">
      <c r="D2414" s="29"/>
      <c r="E2414" s="197"/>
      <c r="F2414" s="198"/>
    </row>
    <row r="2415" spans="4:6">
      <c r="D2415" s="29"/>
      <c r="E2415" s="197"/>
      <c r="F2415" s="198"/>
    </row>
    <row r="2416" spans="4:6">
      <c r="D2416" s="29"/>
      <c r="E2416" s="197"/>
      <c r="F2416" s="198"/>
    </row>
    <row r="2417" spans="4:6">
      <c r="D2417" s="29"/>
      <c r="E2417" s="197"/>
      <c r="F2417" s="198"/>
    </row>
    <row r="2418" spans="4:6">
      <c r="D2418" s="29"/>
      <c r="E2418" s="197"/>
      <c r="F2418" s="198"/>
    </row>
    <row r="2419" spans="4:6">
      <c r="D2419" s="29"/>
      <c r="E2419" s="197"/>
      <c r="F2419" s="198"/>
    </row>
    <row r="2420" spans="4:6">
      <c r="D2420" s="29"/>
      <c r="E2420" s="197"/>
      <c r="F2420" s="198"/>
    </row>
    <row r="2421" spans="4:6">
      <c r="D2421" s="29"/>
      <c r="E2421" s="197"/>
      <c r="F2421" s="198"/>
    </row>
    <row r="2422" spans="4:6">
      <c r="D2422" s="29"/>
      <c r="E2422" s="197"/>
      <c r="F2422" s="198"/>
    </row>
    <row r="2423" spans="4:6">
      <c r="D2423" s="29"/>
      <c r="E2423" s="197"/>
      <c r="F2423" s="198"/>
    </row>
    <row r="2424" spans="4:6">
      <c r="D2424" s="29"/>
      <c r="E2424" s="197"/>
      <c r="F2424" s="198"/>
    </row>
    <row r="2425" spans="4:6">
      <c r="D2425" s="29"/>
      <c r="E2425" s="197"/>
      <c r="F2425" s="198"/>
    </row>
    <row r="2426" spans="4:6">
      <c r="D2426" s="29"/>
      <c r="E2426" s="197"/>
      <c r="F2426" s="198"/>
    </row>
    <row r="2427" spans="4:6">
      <c r="D2427" s="29"/>
      <c r="E2427" s="197"/>
      <c r="F2427" s="198"/>
    </row>
    <row r="2428" spans="4:6">
      <c r="D2428" s="29"/>
      <c r="E2428" s="197"/>
      <c r="F2428" s="198"/>
    </row>
    <row r="2429" spans="4:6">
      <c r="D2429" s="29"/>
      <c r="E2429" s="197"/>
      <c r="F2429" s="198"/>
    </row>
    <row r="2430" spans="4:6">
      <c r="D2430" s="29"/>
      <c r="E2430" s="197"/>
      <c r="F2430" s="198"/>
    </row>
    <row r="2431" spans="4:6">
      <c r="D2431" s="29"/>
      <c r="E2431" s="197"/>
      <c r="F2431" s="198"/>
    </row>
    <row r="2432" spans="4:6">
      <c r="D2432" s="29"/>
      <c r="E2432" s="197"/>
      <c r="F2432" s="198"/>
    </row>
    <row r="2433" spans="4:6">
      <c r="D2433" s="29"/>
      <c r="E2433" s="197"/>
      <c r="F2433" s="198"/>
    </row>
    <row r="2434" spans="4:6">
      <c r="D2434" s="29"/>
      <c r="E2434" s="197"/>
      <c r="F2434" s="198"/>
    </row>
    <row r="2435" spans="4:6">
      <c r="D2435" s="29"/>
      <c r="E2435" s="197"/>
      <c r="F2435" s="198"/>
    </row>
    <row r="2436" spans="4:6">
      <c r="D2436" s="29"/>
      <c r="E2436" s="197"/>
      <c r="F2436" s="198"/>
    </row>
    <row r="2437" spans="4:6">
      <c r="D2437" s="29"/>
      <c r="E2437" s="197"/>
      <c r="F2437" s="198"/>
    </row>
    <row r="2438" spans="4:6">
      <c r="D2438" s="29"/>
      <c r="E2438" s="197"/>
      <c r="F2438" s="198"/>
    </row>
    <row r="2439" spans="4:6">
      <c r="D2439" s="29"/>
      <c r="E2439" s="197"/>
      <c r="F2439" s="198"/>
    </row>
    <row r="2440" spans="4:6">
      <c r="D2440" s="29"/>
      <c r="E2440" s="197"/>
      <c r="F2440" s="198"/>
    </row>
    <row r="2441" spans="4:6">
      <c r="D2441" s="29"/>
      <c r="E2441" s="197"/>
      <c r="F2441" s="198"/>
    </row>
    <row r="2442" spans="4:6">
      <c r="D2442" s="29"/>
      <c r="E2442" s="197"/>
      <c r="F2442" s="198"/>
    </row>
    <row r="2443" spans="4:6">
      <c r="D2443" s="29"/>
      <c r="E2443" s="197"/>
      <c r="F2443" s="198"/>
    </row>
    <row r="2444" spans="4:6">
      <c r="D2444" s="29"/>
      <c r="E2444" s="197"/>
      <c r="F2444" s="198"/>
    </row>
    <row r="2445" spans="4:6">
      <c r="D2445" s="29"/>
      <c r="E2445" s="197"/>
      <c r="F2445" s="198"/>
    </row>
    <row r="2446" spans="4:6">
      <c r="D2446" s="29"/>
      <c r="E2446" s="197"/>
      <c r="F2446" s="198"/>
    </row>
    <row r="2447" spans="4:6">
      <c r="D2447" s="29"/>
      <c r="E2447" s="197"/>
      <c r="F2447" s="198"/>
    </row>
    <row r="2448" spans="4:6">
      <c r="D2448" s="29"/>
      <c r="E2448" s="197"/>
      <c r="F2448" s="198"/>
    </row>
    <row r="2449" spans="4:6">
      <c r="D2449" s="29"/>
      <c r="E2449" s="197"/>
      <c r="F2449" s="198"/>
    </row>
    <row r="2450" spans="4:6">
      <c r="D2450" s="29"/>
      <c r="E2450" s="197"/>
      <c r="F2450" s="198"/>
    </row>
    <row r="2451" spans="4:6">
      <c r="D2451" s="29"/>
      <c r="E2451" s="197"/>
      <c r="F2451" s="198"/>
    </row>
    <row r="2452" spans="4:6">
      <c r="D2452" s="29"/>
      <c r="E2452" s="197"/>
      <c r="F2452" s="198"/>
    </row>
    <row r="2453" spans="4:6">
      <c r="D2453" s="29"/>
      <c r="E2453" s="197"/>
      <c r="F2453" s="198"/>
    </row>
    <row r="2454" spans="4:6">
      <c r="D2454" s="29"/>
      <c r="E2454" s="197"/>
      <c r="F2454" s="198"/>
    </row>
    <row r="2455" spans="4:6">
      <c r="D2455" s="29"/>
      <c r="E2455" s="197"/>
      <c r="F2455" s="198"/>
    </row>
    <row r="2456" spans="4:6">
      <c r="D2456" s="29"/>
      <c r="E2456" s="197"/>
      <c r="F2456" s="198"/>
    </row>
    <row r="2457" spans="4:6">
      <c r="D2457" s="29"/>
      <c r="E2457" s="197"/>
      <c r="F2457" s="198"/>
    </row>
    <row r="2458" spans="4:6">
      <c r="D2458" s="29"/>
      <c r="E2458" s="197"/>
      <c r="F2458" s="198"/>
    </row>
    <row r="2459" spans="4:6">
      <c r="D2459" s="29"/>
      <c r="E2459" s="197"/>
      <c r="F2459" s="198"/>
    </row>
    <row r="2460" spans="4:6">
      <c r="D2460" s="29"/>
      <c r="E2460" s="197"/>
      <c r="F2460" s="198"/>
    </row>
    <row r="2461" spans="4:6">
      <c r="D2461" s="29"/>
      <c r="E2461" s="197"/>
      <c r="F2461" s="198"/>
    </row>
    <row r="2462" spans="4:6">
      <c r="D2462" s="29"/>
      <c r="E2462" s="197"/>
      <c r="F2462" s="198"/>
    </row>
    <row r="2463" spans="4:6">
      <c r="D2463" s="29"/>
      <c r="E2463" s="197"/>
      <c r="F2463" s="198"/>
    </row>
    <row r="2464" spans="4:6">
      <c r="D2464" s="29"/>
      <c r="E2464" s="197"/>
      <c r="F2464" s="198"/>
    </row>
    <row r="2465" spans="4:6">
      <c r="D2465" s="29"/>
      <c r="E2465" s="197"/>
      <c r="F2465" s="198"/>
    </row>
    <row r="2466" spans="4:6">
      <c r="D2466" s="29"/>
      <c r="E2466" s="197"/>
      <c r="F2466" s="198"/>
    </row>
    <row r="2467" spans="4:6">
      <c r="D2467" s="29"/>
      <c r="E2467" s="197"/>
      <c r="F2467" s="198"/>
    </row>
    <row r="2468" spans="4:6">
      <c r="D2468" s="29"/>
      <c r="E2468" s="197"/>
      <c r="F2468" s="198"/>
    </row>
    <row r="2469" spans="4:6">
      <c r="D2469" s="29"/>
      <c r="E2469" s="197"/>
      <c r="F2469" s="198"/>
    </row>
    <row r="2470" spans="4:6">
      <c r="D2470" s="29"/>
      <c r="E2470" s="197"/>
      <c r="F2470" s="198"/>
    </row>
    <row r="2471" spans="4:6">
      <c r="D2471" s="29"/>
      <c r="E2471" s="197"/>
      <c r="F2471" s="198"/>
    </row>
    <row r="2472" spans="4:6">
      <c r="D2472" s="29"/>
      <c r="E2472" s="197"/>
      <c r="F2472" s="198"/>
    </row>
    <row r="2473" spans="4:6">
      <c r="D2473" s="29"/>
      <c r="E2473" s="197"/>
      <c r="F2473" s="198"/>
    </row>
    <row r="2474" spans="4:6">
      <c r="D2474" s="29"/>
      <c r="E2474" s="197"/>
      <c r="F2474" s="198"/>
    </row>
    <row r="2475" spans="4:6">
      <c r="D2475" s="29"/>
      <c r="E2475" s="197"/>
      <c r="F2475" s="198"/>
    </row>
    <row r="2476" spans="4:6">
      <c r="D2476" s="29"/>
      <c r="E2476" s="197"/>
      <c r="F2476" s="198"/>
    </row>
    <row r="2477" spans="4:6">
      <c r="D2477" s="29"/>
      <c r="E2477" s="197"/>
      <c r="F2477" s="198"/>
    </row>
    <row r="2478" spans="4:6">
      <c r="D2478" s="29"/>
      <c r="E2478" s="197"/>
      <c r="F2478" s="198"/>
    </row>
    <row r="2479" spans="4:6">
      <c r="D2479" s="29"/>
      <c r="E2479" s="197"/>
      <c r="F2479" s="198"/>
    </row>
    <row r="2480" spans="4:6">
      <c r="D2480" s="29"/>
      <c r="E2480" s="197"/>
      <c r="F2480" s="198"/>
    </row>
    <row r="2481" spans="4:6">
      <c r="D2481" s="29"/>
      <c r="E2481" s="197"/>
      <c r="F2481" s="198"/>
    </row>
    <row r="2482" spans="4:6">
      <c r="D2482" s="29"/>
      <c r="E2482" s="197"/>
      <c r="F2482" s="198"/>
    </row>
    <row r="2483" spans="4:6">
      <c r="D2483" s="29"/>
      <c r="E2483" s="197"/>
      <c r="F2483" s="198"/>
    </row>
    <row r="2484" spans="4:6">
      <c r="D2484" s="29"/>
      <c r="E2484" s="197"/>
      <c r="F2484" s="198"/>
    </row>
    <row r="2485" spans="4:6">
      <c r="D2485" s="29"/>
      <c r="E2485" s="197"/>
      <c r="F2485" s="198"/>
    </row>
    <row r="2486" spans="4:6">
      <c r="D2486" s="29"/>
      <c r="E2486" s="197"/>
      <c r="F2486" s="198"/>
    </row>
    <row r="2487" spans="4:6">
      <c r="D2487" s="29"/>
      <c r="E2487" s="197"/>
      <c r="F2487" s="198"/>
    </row>
    <row r="2488" spans="4:6">
      <c r="D2488" s="29"/>
      <c r="E2488" s="197"/>
      <c r="F2488" s="198"/>
    </row>
    <row r="2489" spans="4:6">
      <c r="D2489" s="29"/>
      <c r="E2489" s="197"/>
      <c r="F2489" s="198"/>
    </row>
    <row r="2490" spans="4:6">
      <c r="D2490" s="29"/>
      <c r="E2490" s="197"/>
      <c r="F2490" s="198"/>
    </row>
    <row r="2491" spans="4:6">
      <c r="D2491" s="29"/>
      <c r="E2491" s="197"/>
      <c r="F2491" s="198"/>
    </row>
    <row r="2492" spans="4:6">
      <c r="D2492" s="29"/>
      <c r="E2492" s="197"/>
      <c r="F2492" s="198"/>
    </row>
    <row r="2493" spans="4:6">
      <c r="D2493" s="29"/>
      <c r="E2493" s="197"/>
      <c r="F2493" s="198"/>
    </row>
    <row r="2494" spans="4:6">
      <c r="D2494" s="29"/>
      <c r="E2494" s="197"/>
      <c r="F2494" s="198"/>
    </row>
    <row r="2495" spans="4:6">
      <c r="D2495" s="29"/>
      <c r="E2495" s="197"/>
      <c r="F2495" s="198"/>
    </row>
    <row r="2496" spans="4:6">
      <c r="D2496" s="29"/>
      <c r="E2496" s="197"/>
      <c r="F2496" s="198"/>
    </row>
    <row r="2497" spans="4:6">
      <c r="D2497" s="29"/>
      <c r="E2497" s="197"/>
      <c r="F2497" s="198"/>
    </row>
    <row r="2498" spans="4:6">
      <c r="D2498" s="29"/>
      <c r="E2498" s="197"/>
      <c r="F2498" s="198"/>
    </row>
    <row r="2499" spans="4:6">
      <c r="D2499" s="29"/>
      <c r="E2499" s="197"/>
      <c r="F2499" s="198"/>
    </row>
    <row r="2500" spans="4:6">
      <c r="D2500" s="29"/>
      <c r="E2500" s="197"/>
      <c r="F2500" s="198"/>
    </row>
    <row r="2501" spans="4:6">
      <c r="D2501" s="29"/>
      <c r="E2501" s="197"/>
      <c r="F2501" s="198"/>
    </row>
    <row r="2502" spans="4:6">
      <c r="D2502" s="29"/>
      <c r="E2502" s="197"/>
      <c r="F2502" s="198"/>
    </row>
    <row r="2503" spans="4:6">
      <c r="D2503" s="29"/>
      <c r="E2503" s="197"/>
      <c r="F2503" s="198"/>
    </row>
    <row r="2504" spans="4:6">
      <c r="D2504" s="29"/>
      <c r="E2504" s="197"/>
      <c r="F2504" s="198"/>
    </row>
    <row r="2505" spans="4:6">
      <c r="D2505" s="29"/>
      <c r="E2505" s="197"/>
      <c r="F2505" s="198"/>
    </row>
    <row r="2506" spans="4:6">
      <c r="D2506" s="29"/>
      <c r="E2506" s="197"/>
      <c r="F2506" s="198"/>
    </row>
    <row r="2507" spans="4:6">
      <c r="D2507" s="29"/>
      <c r="E2507" s="197"/>
      <c r="F2507" s="198"/>
    </row>
    <row r="2508" spans="4:6">
      <c r="D2508" s="29"/>
      <c r="E2508" s="197"/>
      <c r="F2508" s="198"/>
    </row>
    <row r="2509" spans="4:6">
      <c r="D2509" s="29"/>
      <c r="E2509" s="197"/>
      <c r="F2509" s="198"/>
    </row>
    <row r="2510" spans="4:6">
      <c r="D2510" s="29"/>
      <c r="E2510" s="197"/>
      <c r="F2510" s="198"/>
    </row>
    <row r="2511" spans="4:6">
      <c r="D2511" s="29"/>
      <c r="E2511" s="197"/>
      <c r="F2511" s="198"/>
    </row>
    <row r="2512" spans="4:6">
      <c r="D2512" s="29"/>
      <c r="E2512" s="197"/>
      <c r="F2512" s="198"/>
    </row>
    <row r="2513" spans="4:6">
      <c r="D2513" s="29"/>
      <c r="E2513" s="197"/>
      <c r="F2513" s="198"/>
    </row>
    <row r="2514" spans="4:6">
      <c r="D2514" s="29"/>
      <c r="E2514" s="197"/>
      <c r="F2514" s="198"/>
    </row>
    <row r="2515" spans="4:6">
      <c r="D2515" s="29"/>
      <c r="E2515" s="197"/>
      <c r="F2515" s="198"/>
    </row>
    <row r="2516" spans="4:6">
      <c r="D2516" s="29"/>
      <c r="E2516" s="197"/>
      <c r="F2516" s="198"/>
    </row>
    <row r="2517" spans="4:6">
      <c r="D2517" s="29"/>
      <c r="E2517" s="197"/>
      <c r="F2517" s="198"/>
    </row>
    <row r="2518" spans="4:6">
      <c r="D2518" s="29"/>
      <c r="E2518" s="197"/>
      <c r="F2518" s="198"/>
    </row>
    <row r="2519" spans="4:6">
      <c r="D2519" s="29"/>
      <c r="E2519" s="197"/>
      <c r="F2519" s="198"/>
    </row>
    <row r="2520" spans="4:6">
      <c r="D2520" s="29"/>
      <c r="E2520" s="197"/>
      <c r="F2520" s="198"/>
    </row>
    <row r="2521" spans="4:6">
      <c r="D2521" s="29"/>
      <c r="E2521" s="197"/>
      <c r="F2521" s="198"/>
    </row>
    <row r="2522" spans="4:6">
      <c r="D2522" s="29"/>
      <c r="E2522" s="197"/>
      <c r="F2522" s="198"/>
    </row>
    <row r="2523" spans="4:6">
      <c r="D2523" s="29"/>
      <c r="E2523" s="197"/>
      <c r="F2523" s="198"/>
    </row>
    <row r="2524" spans="4:6">
      <c r="D2524" s="29"/>
      <c r="E2524" s="197"/>
      <c r="F2524" s="198"/>
    </row>
    <row r="2525" spans="4:6">
      <c r="D2525" s="29"/>
      <c r="E2525" s="197"/>
      <c r="F2525" s="198"/>
    </row>
    <row r="2526" spans="4:6">
      <c r="D2526" s="29"/>
      <c r="E2526" s="197"/>
      <c r="F2526" s="198"/>
    </row>
    <row r="2527" spans="4:6">
      <c r="D2527" s="29"/>
      <c r="E2527" s="197"/>
      <c r="F2527" s="198"/>
    </row>
    <row r="2528" spans="4:6">
      <c r="D2528" s="29"/>
      <c r="E2528" s="197"/>
      <c r="F2528" s="198"/>
    </row>
    <row r="2529" spans="4:6">
      <c r="D2529" s="29"/>
      <c r="E2529" s="197"/>
      <c r="F2529" s="198"/>
    </row>
    <row r="2530" spans="4:6">
      <c r="D2530" s="29"/>
      <c r="E2530" s="197"/>
      <c r="F2530" s="198"/>
    </row>
    <row r="2531" spans="4:6">
      <c r="D2531" s="29"/>
      <c r="E2531" s="197"/>
      <c r="F2531" s="198"/>
    </row>
    <row r="2532" spans="4:6">
      <c r="D2532" s="29"/>
      <c r="E2532" s="197"/>
      <c r="F2532" s="198"/>
    </row>
    <row r="2533" spans="4:6">
      <c r="D2533" s="29"/>
      <c r="E2533" s="197"/>
      <c r="F2533" s="198"/>
    </row>
    <row r="2534" spans="4:6">
      <c r="D2534" s="29"/>
      <c r="E2534" s="197"/>
      <c r="F2534" s="198"/>
    </row>
    <row r="2535" spans="4:6">
      <c r="D2535" s="29"/>
      <c r="E2535" s="197"/>
      <c r="F2535" s="198"/>
    </row>
    <row r="2536" spans="4:6">
      <c r="D2536" s="29"/>
      <c r="E2536" s="197"/>
      <c r="F2536" s="198"/>
    </row>
    <row r="2537" spans="4:6">
      <c r="D2537" s="29"/>
      <c r="E2537" s="197"/>
      <c r="F2537" s="198"/>
    </row>
    <row r="2538" spans="4:6">
      <c r="D2538" s="29"/>
      <c r="E2538" s="197"/>
      <c r="F2538" s="198"/>
    </row>
    <row r="2539" spans="4:6">
      <c r="D2539" s="29"/>
      <c r="E2539" s="197"/>
      <c r="F2539" s="198"/>
    </row>
    <row r="2540" spans="4:6">
      <c r="D2540" s="29"/>
      <c r="E2540" s="197"/>
      <c r="F2540" s="198"/>
    </row>
    <row r="2541" spans="4:6">
      <c r="D2541" s="29"/>
      <c r="E2541" s="197"/>
      <c r="F2541" s="198"/>
    </row>
    <row r="2542" spans="4:6">
      <c r="D2542" s="29"/>
      <c r="E2542" s="197"/>
      <c r="F2542" s="198"/>
    </row>
    <row r="2543" spans="4:6">
      <c r="D2543" s="29"/>
      <c r="E2543" s="197"/>
      <c r="F2543" s="198"/>
    </row>
    <row r="2544" spans="4:6">
      <c r="D2544" s="29"/>
      <c r="E2544" s="197"/>
      <c r="F2544" s="198"/>
    </row>
    <row r="2545" spans="4:6">
      <c r="D2545" s="29"/>
      <c r="E2545" s="197"/>
      <c r="F2545" s="198"/>
    </row>
    <row r="2546" spans="4:6">
      <c r="D2546" s="29"/>
      <c r="E2546" s="197"/>
      <c r="F2546" s="198"/>
    </row>
    <row r="2547" spans="4:6">
      <c r="D2547" s="29"/>
      <c r="E2547" s="197"/>
      <c r="F2547" s="198"/>
    </row>
    <row r="2548" spans="4:6">
      <c r="D2548" s="29"/>
      <c r="E2548" s="197"/>
      <c r="F2548" s="198"/>
    </row>
    <row r="2549" spans="4:6">
      <c r="D2549" s="29"/>
      <c r="E2549" s="197"/>
      <c r="F2549" s="198"/>
    </row>
    <row r="2550" spans="4:6">
      <c r="D2550" s="29"/>
      <c r="E2550" s="197"/>
      <c r="F2550" s="198"/>
    </row>
    <row r="2551" spans="4:6">
      <c r="D2551" s="29"/>
      <c r="E2551" s="197"/>
      <c r="F2551" s="198"/>
    </row>
    <row r="2552" spans="4:6">
      <c r="D2552" s="29"/>
      <c r="E2552" s="197"/>
      <c r="F2552" s="198"/>
    </row>
    <row r="2553" spans="4:6">
      <c r="D2553" s="29"/>
      <c r="E2553" s="197"/>
      <c r="F2553" s="198"/>
    </row>
    <row r="2554" spans="4:6">
      <c r="D2554" s="29"/>
      <c r="E2554" s="197"/>
      <c r="F2554" s="198"/>
    </row>
    <row r="2555" spans="4:6">
      <c r="D2555" s="29"/>
      <c r="E2555" s="197"/>
      <c r="F2555" s="198"/>
    </row>
    <row r="2556" spans="4:6">
      <c r="D2556" s="29"/>
      <c r="E2556" s="197"/>
      <c r="F2556" s="198"/>
    </row>
    <row r="2557" spans="4:6">
      <c r="D2557" s="29"/>
      <c r="E2557" s="197"/>
      <c r="F2557" s="198"/>
    </row>
    <row r="2558" spans="4:6">
      <c r="D2558" s="29"/>
      <c r="E2558" s="197"/>
      <c r="F2558" s="198"/>
    </row>
    <row r="2559" spans="4:6">
      <c r="D2559" s="29"/>
      <c r="E2559" s="197"/>
      <c r="F2559" s="198"/>
    </row>
    <row r="2560" spans="4:6">
      <c r="D2560" s="29"/>
      <c r="E2560" s="197"/>
      <c r="F2560" s="198"/>
    </row>
    <row r="2561" spans="4:6">
      <c r="D2561" s="29"/>
      <c r="E2561" s="197"/>
      <c r="F2561" s="198"/>
    </row>
    <row r="2562" spans="4:6">
      <c r="D2562" s="29"/>
      <c r="E2562" s="197"/>
      <c r="F2562" s="198"/>
    </row>
    <row r="2563" spans="4:6">
      <c r="D2563" s="29"/>
      <c r="E2563" s="197"/>
      <c r="F2563" s="198"/>
    </row>
    <row r="2564" spans="4:6">
      <c r="D2564" s="29"/>
      <c r="E2564" s="197"/>
      <c r="F2564" s="198"/>
    </row>
    <row r="2565" spans="4:6">
      <c r="D2565" s="29"/>
      <c r="E2565" s="197"/>
      <c r="F2565" s="198"/>
    </row>
    <row r="2566" spans="4:6">
      <c r="D2566" s="29"/>
      <c r="E2566" s="197"/>
      <c r="F2566" s="198"/>
    </row>
    <row r="2567" spans="4:6">
      <c r="D2567" s="29"/>
      <c r="E2567" s="197"/>
      <c r="F2567" s="198"/>
    </row>
    <row r="2568" spans="4:6">
      <c r="D2568" s="29"/>
      <c r="E2568" s="197"/>
      <c r="F2568" s="198"/>
    </row>
    <row r="2569" spans="4:6">
      <c r="D2569" s="29"/>
      <c r="E2569" s="197"/>
      <c r="F2569" s="198"/>
    </row>
    <row r="2570" spans="4:6">
      <c r="D2570" s="29"/>
      <c r="E2570" s="197"/>
      <c r="F2570" s="198"/>
    </row>
    <row r="2571" spans="4:6">
      <c r="D2571" s="29"/>
      <c r="E2571" s="197"/>
      <c r="F2571" s="198"/>
    </row>
    <row r="2572" spans="4:6">
      <c r="D2572" s="29"/>
      <c r="E2572" s="197"/>
      <c r="F2572" s="198"/>
    </row>
    <row r="2573" spans="4:6">
      <c r="D2573" s="29"/>
      <c r="E2573" s="197"/>
      <c r="F2573" s="198"/>
    </row>
    <row r="2574" spans="4:6">
      <c r="D2574" s="29"/>
      <c r="E2574" s="197"/>
      <c r="F2574" s="198"/>
    </row>
    <row r="2575" spans="4:6">
      <c r="D2575" s="29"/>
      <c r="E2575" s="197"/>
      <c r="F2575" s="198"/>
    </row>
    <row r="2576" spans="4:6">
      <c r="D2576" s="29"/>
      <c r="E2576" s="197"/>
      <c r="F2576" s="198"/>
    </row>
    <row r="2577" spans="4:6">
      <c r="D2577" s="29"/>
      <c r="E2577" s="197"/>
      <c r="F2577" s="198"/>
    </row>
    <row r="2578" spans="4:6">
      <c r="D2578" s="29"/>
      <c r="E2578" s="197"/>
      <c r="F2578" s="198"/>
    </row>
    <row r="2579" spans="4:6">
      <c r="D2579" s="29"/>
      <c r="E2579" s="197"/>
      <c r="F2579" s="198"/>
    </row>
    <row r="2580" spans="4:6">
      <c r="D2580" s="29"/>
      <c r="E2580" s="197"/>
      <c r="F2580" s="198"/>
    </row>
    <row r="2581" spans="4:6">
      <c r="D2581" s="29"/>
      <c r="E2581" s="197"/>
      <c r="F2581" s="198"/>
    </row>
    <row r="2582" spans="4:6">
      <c r="D2582" s="29"/>
      <c r="E2582" s="197"/>
      <c r="F2582" s="198"/>
    </row>
    <row r="2583" spans="4:6">
      <c r="D2583" s="29"/>
      <c r="E2583" s="197"/>
      <c r="F2583" s="198"/>
    </row>
    <row r="2584" spans="4:6">
      <c r="D2584" s="29"/>
      <c r="E2584" s="197"/>
      <c r="F2584" s="198"/>
    </row>
    <row r="2585" spans="4:6">
      <c r="D2585" s="29"/>
      <c r="E2585" s="197"/>
      <c r="F2585" s="198"/>
    </row>
    <row r="2586" spans="4:6">
      <c r="D2586" s="29"/>
      <c r="E2586" s="197"/>
      <c r="F2586" s="198"/>
    </row>
    <row r="2587" spans="4:6">
      <c r="D2587" s="29"/>
      <c r="E2587" s="197"/>
      <c r="F2587" s="198"/>
    </row>
    <row r="2588" spans="4:6">
      <c r="D2588" s="29"/>
      <c r="E2588" s="197"/>
      <c r="F2588" s="198"/>
    </row>
    <row r="2589" spans="4:6">
      <c r="D2589" s="29"/>
      <c r="E2589" s="197"/>
      <c r="F2589" s="198"/>
    </row>
    <row r="2590" spans="4:6">
      <c r="D2590" s="29"/>
      <c r="E2590" s="197"/>
      <c r="F2590" s="198"/>
    </row>
    <row r="2591" spans="4:6">
      <c r="D2591" s="29"/>
      <c r="E2591" s="197"/>
      <c r="F2591" s="198"/>
    </row>
    <row r="2592" spans="4:6">
      <c r="D2592" s="29"/>
      <c r="E2592" s="197"/>
      <c r="F2592" s="198"/>
    </row>
    <row r="2593" spans="4:6">
      <c r="D2593" s="29"/>
      <c r="E2593" s="197"/>
      <c r="F2593" s="198"/>
    </row>
    <row r="2594" spans="4:6">
      <c r="D2594" s="29"/>
      <c r="E2594" s="197"/>
      <c r="F2594" s="198"/>
    </row>
    <row r="2595" spans="4:6">
      <c r="D2595" s="29"/>
      <c r="E2595" s="197"/>
      <c r="F2595" s="198"/>
    </row>
    <row r="2596" spans="4:6">
      <c r="D2596" s="29"/>
      <c r="E2596" s="197"/>
      <c r="F2596" s="198"/>
    </row>
    <row r="2597" spans="4:6">
      <c r="D2597" s="29"/>
      <c r="E2597" s="197"/>
      <c r="F2597" s="198"/>
    </row>
    <row r="2598" spans="4:6">
      <c r="D2598" s="29"/>
      <c r="E2598" s="197"/>
      <c r="F2598" s="198"/>
    </row>
    <row r="2599" spans="4:6">
      <c r="D2599" s="29"/>
      <c r="E2599" s="197"/>
      <c r="F2599" s="198"/>
    </row>
    <row r="2600" spans="4:6">
      <c r="D2600" s="29"/>
      <c r="E2600" s="197"/>
      <c r="F2600" s="198"/>
    </row>
    <row r="2601" spans="4:6">
      <c r="D2601" s="29"/>
      <c r="E2601" s="197"/>
      <c r="F2601" s="198"/>
    </row>
    <row r="2602" spans="4:6">
      <c r="D2602" s="29"/>
      <c r="E2602" s="197"/>
      <c r="F2602" s="198"/>
    </row>
    <row r="2603" spans="4:6">
      <c r="D2603" s="29"/>
      <c r="E2603" s="197"/>
      <c r="F2603" s="198"/>
    </row>
    <row r="2604" spans="4:6">
      <c r="D2604" s="29"/>
      <c r="E2604" s="197"/>
      <c r="F2604" s="198"/>
    </row>
    <row r="2605" spans="4:6">
      <c r="D2605" s="29"/>
      <c r="E2605" s="197"/>
      <c r="F2605" s="198"/>
    </row>
    <row r="2606" spans="4:6">
      <c r="D2606" s="29"/>
      <c r="E2606" s="197"/>
      <c r="F2606" s="198"/>
    </row>
    <row r="2607" spans="4:6">
      <c r="D2607" s="29"/>
      <c r="E2607" s="197"/>
      <c r="F2607" s="198"/>
    </row>
    <row r="2608" spans="4:6">
      <c r="D2608" s="29"/>
      <c r="E2608" s="197"/>
      <c r="F2608" s="198"/>
    </row>
    <row r="2609" spans="4:6">
      <c r="D2609" s="29"/>
      <c r="E2609" s="197"/>
      <c r="F2609" s="198"/>
    </row>
    <row r="2610" spans="4:6">
      <c r="D2610" s="29"/>
      <c r="E2610" s="197"/>
      <c r="F2610" s="198"/>
    </row>
    <row r="2611" spans="4:6">
      <c r="D2611" s="29"/>
      <c r="E2611" s="197"/>
      <c r="F2611" s="198"/>
    </row>
    <row r="2612" spans="4:6">
      <c r="D2612" s="29"/>
      <c r="E2612" s="197"/>
      <c r="F2612" s="198"/>
    </row>
    <row r="2613" spans="4:6">
      <c r="D2613" s="29"/>
      <c r="E2613" s="197"/>
      <c r="F2613" s="198"/>
    </row>
    <row r="2614" spans="4:6">
      <c r="D2614" s="29"/>
      <c r="E2614" s="197"/>
      <c r="F2614" s="198"/>
    </row>
    <row r="2615" spans="4:6">
      <c r="D2615" s="29"/>
      <c r="E2615" s="197"/>
      <c r="F2615" s="198"/>
    </row>
    <row r="2616" spans="4:6">
      <c r="D2616" s="29"/>
      <c r="E2616" s="197"/>
      <c r="F2616" s="198"/>
    </row>
    <row r="2617" spans="4:6">
      <c r="D2617" s="29"/>
      <c r="E2617" s="197"/>
      <c r="F2617" s="198"/>
    </row>
    <row r="2618" spans="4:6">
      <c r="D2618" s="29"/>
      <c r="E2618" s="197"/>
      <c r="F2618" s="198"/>
    </row>
    <row r="2619" spans="4:6">
      <c r="D2619" s="29"/>
      <c r="E2619" s="197"/>
      <c r="F2619" s="198"/>
    </row>
    <row r="2620" spans="4:6">
      <c r="D2620" s="29"/>
      <c r="E2620" s="197"/>
      <c r="F2620" s="198"/>
    </row>
    <row r="2621" spans="4:6">
      <c r="D2621" s="29"/>
      <c r="E2621" s="197"/>
      <c r="F2621" s="198"/>
    </row>
    <row r="2622" spans="4:6">
      <c r="D2622" s="29"/>
      <c r="E2622" s="197"/>
      <c r="F2622" s="198"/>
    </row>
    <row r="2623" spans="4:6">
      <c r="D2623" s="29"/>
      <c r="E2623" s="197"/>
      <c r="F2623" s="198"/>
    </row>
    <row r="2624" spans="4:6">
      <c r="D2624" s="29"/>
      <c r="E2624" s="197"/>
      <c r="F2624" s="198"/>
    </row>
    <row r="2625" spans="4:6">
      <c r="D2625" s="29"/>
      <c r="E2625" s="197"/>
      <c r="F2625" s="198"/>
    </row>
    <row r="2626" spans="4:6">
      <c r="D2626" s="29"/>
      <c r="E2626" s="197"/>
      <c r="F2626" s="198"/>
    </row>
    <row r="2627" spans="4:6">
      <c r="D2627" s="29"/>
      <c r="E2627" s="197"/>
      <c r="F2627" s="198"/>
    </row>
    <row r="2628" spans="4:6">
      <c r="D2628" s="29"/>
      <c r="E2628" s="197"/>
      <c r="F2628" s="198"/>
    </row>
    <row r="2629" spans="4:6">
      <c r="D2629" s="29"/>
      <c r="E2629" s="197"/>
      <c r="F2629" s="198"/>
    </row>
    <row r="2630" spans="4:6">
      <c r="D2630" s="29"/>
      <c r="E2630" s="197"/>
      <c r="F2630" s="198"/>
    </row>
    <row r="2631" spans="4:6">
      <c r="D2631" s="29"/>
      <c r="E2631" s="197"/>
      <c r="F2631" s="198"/>
    </row>
    <row r="2632" spans="4:6">
      <c r="D2632" s="29"/>
      <c r="E2632" s="197"/>
      <c r="F2632" s="198"/>
    </row>
    <row r="2633" spans="4:6">
      <c r="D2633" s="29"/>
      <c r="E2633" s="197"/>
      <c r="F2633" s="198"/>
    </row>
    <row r="2634" spans="4:6">
      <c r="D2634" s="29"/>
      <c r="E2634" s="197"/>
      <c r="F2634" s="198"/>
    </row>
    <row r="2635" spans="4:6">
      <c r="D2635" s="29"/>
      <c r="E2635" s="197"/>
      <c r="F2635" s="198"/>
    </row>
    <row r="2636" spans="4:6">
      <c r="D2636" s="29"/>
      <c r="E2636" s="197"/>
      <c r="F2636" s="198"/>
    </row>
    <row r="2637" spans="4:6">
      <c r="D2637" s="29"/>
      <c r="E2637" s="197"/>
      <c r="F2637" s="198"/>
    </row>
    <row r="2638" spans="4:6">
      <c r="D2638" s="29"/>
      <c r="E2638" s="197"/>
      <c r="F2638" s="198"/>
    </row>
    <row r="2639" spans="4:6">
      <c r="D2639" s="29"/>
      <c r="E2639" s="197"/>
      <c r="F2639" s="198"/>
    </row>
    <row r="2640" spans="4:6">
      <c r="D2640" s="29"/>
      <c r="E2640" s="197"/>
      <c r="F2640" s="198"/>
    </row>
    <row r="2641" spans="4:6">
      <c r="D2641" s="29"/>
      <c r="E2641" s="197"/>
      <c r="F2641" s="198"/>
    </row>
    <row r="2642" spans="4:6">
      <c r="D2642" s="29"/>
      <c r="E2642" s="197"/>
      <c r="F2642" s="198"/>
    </row>
    <row r="2643" spans="4:6">
      <c r="D2643" s="29"/>
      <c r="E2643" s="197"/>
      <c r="F2643" s="198"/>
    </row>
    <row r="2644" spans="4:6">
      <c r="D2644" s="29"/>
      <c r="E2644" s="197"/>
      <c r="F2644" s="198"/>
    </row>
    <row r="2645" spans="4:6">
      <c r="D2645" s="29"/>
      <c r="E2645" s="197"/>
      <c r="F2645" s="198"/>
    </row>
    <row r="2646" spans="4:6">
      <c r="D2646" s="29"/>
      <c r="E2646" s="197"/>
      <c r="F2646" s="198"/>
    </row>
    <row r="2647" spans="4:6">
      <c r="D2647" s="29"/>
      <c r="E2647" s="197"/>
      <c r="F2647" s="198"/>
    </row>
    <row r="2648" spans="4:6">
      <c r="D2648" s="29"/>
      <c r="E2648" s="197"/>
      <c r="F2648" s="198"/>
    </row>
    <row r="2649" spans="4:6">
      <c r="D2649" s="29"/>
      <c r="E2649" s="197"/>
      <c r="F2649" s="198"/>
    </row>
    <row r="2650" spans="4:6">
      <c r="D2650" s="29"/>
      <c r="E2650" s="197"/>
      <c r="F2650" s="198"/>
    </row>
    <row r="2651" spans="4:6">
      <c r="D2651" s="29"/>
      <c r="E2651" s="197"/>
      <c r="F2651" s="198"/>
    </row>
    <row r="2652" spans="4:6">
      <c r="D2652" s="29"/>
      <c r="E2652" s="197"/>
      <c r="F2652" s="198"/>
    </row>
    <row r="2653" spans="4:6">
      <c r="D2653" s="29"/>
      <c r="E2653" s="197"/>
      <c r="F2653" s="198"/>
    </row>
    <row r="2654" spans="4:6">
      <c r="D2654" s="29"/>
      <c r="E2654" s="197"/>
      <c r="F2654" s="198"/>
    </row>
    <row r="2655" spans="4:6">
      <c r="D2655" s="29"/>
      <c r="E2655" s="197"/>
      <c r="F2655" s="198"/>
    </row>
    <row r="2656" spans="4:6">
      <c r="D2656" s="29"/>
      <c r="E2656" s="197"/>
      <c r="F2656" s="198"/>
    </row>
    <row r="2657" spans="4:6">
      <c r="D2657" s="29"/>
      <c r="E2657" s="197"/>
      <c r="F2657" s="198"/>
    </row>
    <row r="2658" spans="4:6">
      <c r="D2658" s="29"/>
      <c r="E2658" s="197"/>
      <c r="F2658" s="198"/>
    </row>
    <row r="2659" spans="4:6">
      <c r="D2659" s="29"/>
      <c r="E2659" s="197"/>
      <c r="F2659" s="198"/>
    </row>
    <row r="2660" spans="4:6">
      <c r="D2660" s="29"/>
      <c r="E2660" s="197"/>
      <c r="F2660" s="198"/>
    </row>
    <row r="2661" spans="4:6">
      <c r="D2661" s="29"/>
      <c r="E2661" s="197"/>
      <c r="F2661" s="198"/>
    </row>
    <row r="2662" spans="4:6">
      <c r="D2662" s="29"/>
      <c r="E2662" s="197"/>
      <c r="F2662" s="198"/>
    </row>
    <row r="2663" spans="4:6">
      <c r="D2663" s="29"/>
      <c r="E2663" s="197"/>
      <c r="F2663" s="198"/>
    </row>
    <row r="2664" spans="4:6">
      <c r="D2664" s="29"/>
      <c r="E2664" s="197"/>
      <c r="F2664" s="198"/>
    </row>
    <row r="2665" spans="4:6">
      <c r="D2665" s="29"/>
      <c r="E2665" s="197"/>
      <c r="F2665" s="198"/>
    </row>
    <row r="2666" spans="4:6">
      <c r="D2666" s="29"/>
      <c r="E2666" s="197"/>
      <c r="F2666" s="198"/>
    </row>
    <row r="2667" spans="4:6">
      <c r="D2667" s="29"/>
      <c r="E2667" s="197"/>
      <c r="F2667" s="198"/>
    </row>
    <row r="2668" spans="4:6">
      <c r="D2668" s="29"/>
      <c r="E2668" s="197"/>
      <c r="F2668" s="198"/>
    </row>
    <row r="2669" spans="4:6">
      <c r="D2669" s="29"/>
      <c r="E2669" s="197"/>
      <c r="F2669" s="198"/>
    </row>
    <row r="2670" spans="4:6">
      <c r="D2670" s="29"/>
      <c r="E2670" s="197"/>
      <c r="F2670" s="198"/>
    </row>
    <row r="2671" spans="4:6">
      <c r="D2671" s="29"/>
      <c r="E2671" s="197"/>
      <c r="F2671" s="198"/>
    </row>
    <row r="2672" spans="4:6">
      <c r="D2672" s="29"/>
      <c r="E2672" s="197"/>
      <c r="F2672" s="198"/>
    </row>
    <row r="2673" spans="4:6">
      <c r="D2673" s="29"/>
      <c r="E2673" s="197"/>
      <c r="F2673" s="198"/>
    </row>
    <row r="2674" spans="4:6">
      <c r="D2674" s="29"/>
      <c r="E2674" s="197"/>
      <c r="F2674" s="198"/>
    </row>
    <row r="2675" spans="4:6">
      <c r="D2675" s="29"/>
      <c r="E2675" s="197"/>
      <c r="F2675" s="198"/>
    </row>
    <row r="2676" spans="4:6">
      <c r="D2676" s="29"/>
      <c r="E2676" s="197"/>
      <c r="F2676" s="198"/>
    </row>
    <row r="2677" spans="4:6">
      <c r="D2677" s="29"/>
      <c r="E2677" s="197"/>
      <c r="F2677" s="198"/>
    </row>
    <row r="2678" spans="4:6">
      <c r="D2678" s="29"/>
      <c r="E2678" s="197"/>
      <c r="F2678" s="198"/>
    </row>
    <row r="2679" spans="4:6">
      <c r="D2679" s="29"/>
      <c r="E2679" s="197"/>
      <c r="F2679" s="198"/>
    </row>
    <row r="2680" spans="4:6">
      <c r="D2680" s="29"/>
      <c r="E2680" s="197"/>
      <c r="F2680" s="198"/>
    </row>
    <row r="2681" spans="4:6">
      <c r="D2681" s="29"/>
      <c r="E2681" s="197"/>
      <c r="F2681" s="198"/>
    </row>
    <row r="2682" spans="4:6">
      <c r="D2682" s="29"/>
      <c r="E2682" s="197"/>
      <c r="F2682" s="198"/>
    </row>
    <row r="2683" spans="4:6">
      <c r="D2683" s="29"/>
      <c r="E2683" s="197"/>
      <c r="F2683" s="198"/>
    </row>
    <row r="2684" spans="4:6">
      <c r="D2684" s="29"/>
      <c r="E2684" s="197"/>
      <c r="F2684" s="198"/>
    </row>
    <row r="2685" spans="4:6">
      <c r="D2685" s="29"/>
      <c r="E2685" s="197"/>
      <c r="F2685" s="198"/>
    </row>
    <row r="2686" spans="4:6">
      <c r="D2686" s="29"/>
      <c r="E2686" s="197"/>
      <c r="F2686" s="198"/>
    </row>
    <row r="2687" spans="4:6">
      <c r="D2687" s="29"/>
      <c r="E2687" s="197"/>
      <c r="F2687" s="198"/>
    </row>
    <row r="2688" spans="4:6">
      <c r="D2688" s="29"/>
      <c r="E2688" s="197"/>
      <c r="F2688" s="198"/>
    </row>
    <row r="2689" spans="4:6">
      <c r="D2689" s="29"/>
      <c r="E2689" s="197"/>
      <c r="F2689" s="198"/>
    </row>
    <row r="2690" spans="4:6">
      <c r="D2690" s="29"/>
      <c r="E2690" s="197"/>
      <c r="F2690" s="198"/>
    </row>
    <row r="2691" spans="4:6">
      <c r="D2691" s="29"/>
      <c r="E2691" s="197"/>
      <c r="F2691" s="198"/>
    </row>
    <row r="2692" spans="4:6">
      <c r="D2692" s="29"/>
      <c r="E2692" s="197"/>
      <c r="F2692" s="198"/>
    </row>
    <row r="2693" spans="4:6">
      <c r="D2693" s="29"/>
      <c r="E2693" s="197"/>
      <c r="F2693" s="198"/>
    </row>
    <row r="2694" spans="4:6">
      <c r="D2694" s="29"/>
      <c r="E2694" s="197"/>
      <c r="F2694" s="198"/>
    </row>
    <row r="2695" spans="4:6">
      <c r="D2695" s="29"/>
      <c r="E2695" s="197"/>
      <c r="F2695" s="198"/>
    </row>
    <row r="2696" spans="4:6">
      <c r="D2696" s="29"/>
      <c r="E2696" s="197"/>
      <c r="F2696" s="198"/>
    </row>
    <row r="2697" spans="4:6">
      <c r="D2697" s="29"/>
      <c r="E2697" s="197"/>
      <c r="F2697" s="198"/>
    </row>
    <row r="2698" spans="4:6">
      <c r="D2698" s="29"/>
      <c r="E2698" s="197"/>
      <c r="F2698" s="198"/>
    </row>
    <row r="2699" spans="4:6">
      <c r="D2699" s="29"/>
      <c r="E2699" s="197"/>
      <c r="F2699" s="198"/>
    </row>
    <row r="2700" spans="4:6">
      <c r="D2700" s="29"/>
      <c r="E2700" s="197"/>
      <c r="F2700" s="198"/>
    </row>
    <row r="2701" spans="4:6">
      <c r="D2701" s="29"/>
      <c r="E2701" s="197"/>
      <c r="F2701" s="198"/>
    </row>
    <row r="2702" spans="4:6">
      <c r="D2702" s="29"/>
      <c r="E2702" s="197"/>
      <c r="F2702" s="198"/>
    </row>
    <row r="2703" spans="4:6">
      <c r="D2703" s="29"/>
      <c r="E2703" s="197"/>
      <c r="F2703" s="198"/>
    </row>
    <row r="2704" spans="4:6">
      <c r="D2704" s="29"/>
      <c r="E2704" s="197"/>
      <c r="F2704" s="198"/>
    </row>
    <row r="2705" spans="4:6">
      <c r="D2705" s="29"/>
      <c r="E2705" s="197"/>
      <c r="F2705" s="198"/>
    </row>
    <row r="2706" spans="4:6">
      <c r="D2706" s="29"/>
      <c r="E2706" s="197"/>
      <c r="F2706" s="198"/>
    </row>
    <row r="2707" spans="4:6">
      <c r="D2707" s="29"/>
      <c r="E2707" s="197"/>
      <c r="F2707" s="198"/>
    </row>
    <row r="2708" spans="4:6">
      <c r="D2708" s="29"/>
      <c r="E2708" s="197"/>
      <c r="F2708" s="198"/>
    </row>
    <row r="2709" spans="4:6">
      <c r="D2709" s="29"/>
      <c r="E2709" s="197"/>
      <c r="F2709" s="198"/>
    </row>
    <row r="2710" spans="4:6">
      <c r="D2710" s="29"/>
      <c r="E2710" s="197"/>
      <c r="F2710" s="198"/>
    </row>
    <row r="2711" spans="4:6">
      <c r="D2711" s="29"/>
      <c r="E2711" s="197"/>
      <c r="F2711" s="198"/>
    </row>
    <row r="2712" spans="4:6">
      <c r="D2712" s="29"/>
      <c r="E2712" s="197"/>
      <c r="F2712" s="198"/>
    </row>
    <row r="2713" spans="4:6">
      <c r="D2713" s="29"/>
      <c r="E2713" s="197"/>
      <c r="F2713" s="198"/>
    </row>
    <row r="2714" spans="4:6">
      <c r="D2714" s="29"/>
      <c r="E2714" s="197"/>
      <c r="F2714" s="198"/>
    </row>
    <row r="2715" spans="4:6">
      <c r="D2715" s="29"/>
      <c r="E2715" s="197"/>
      <c r="F2715" s="198"/>
    </row>
    <row r="2716" spans="4:6">
      <c r="D2716" s="29"/>
      <c r="E2716" s="197"/>
      <c r="F2716" s="198"/>
    </row>
    <row r="2717" spans="4:6">
      <c r="D2717" s="29"/>
      <c r="E2717" s="197"/>
      <c r="F2717" s="198"/>
    </row>
    <row r="2718" spans="4:6">
      <c r="D2718" s="29"/>
      <c r="E2718" s="197"/>
      <c r="F2718" s="198"/>
    </row>
    <row r="2719" spans="4:6">
      <c r="D2719" s="29"/>
      <c r="E2719" s="197"/>
      <c r="F2719" s="198"/>
    </row>
    <row r="2720" spans="4:6">
      <c r="D2720" s="29"/>
      <c r="E2720" s="197"/>
      <c r="F2720" s="198"/>
    </row>
    <row r="2721" spans="4:6">
      <c r="D2721" s="29"/>
      <c r="E2721" s="197"/>
      <c r="F2721" s="198"/>
    </row>
    <row r="2722" spans="4:6">
      <c r="D2722" s="29"/>
      <c r="E2722" s="197"/>
      <c r="F2722" s="198"/>
    </row>
    <row r="2723" spans="4:6">
      <c r="D2723" s="29"/>
      <c r="E2723" s="197"/>
      <c r="F2723" s="198"/>
    </row>
    <row r="2724" spans="4:6">
      <c r="D2724" s="29"/>
      <c r="E2724" s="197"/>
      <c r="F2724" s="198"/>
    </row>
    <row r="2725" spans="4:6">
      <c r="D2725" s="29"/>
      <c r="E2725" s="197"/>
      <c r="F2725" s="198"/>
    </row>
    <row r="2726" spans="4:6">
      <c r="D2726" s="29"/>
      <c r="E2726" s="197"/>
      <c r="F2726" s="198"/>
    </row>
    <row r="2727" spans="4:6">
      <c r="D2727" s="29"/>
      <c r="E2727" s="197"/>
      <c r="F2727" s="198"/>
    </row>
    <row r="2728" spans="4:6">
      <c r="D2728" s="29"/>
      <c r="E2728" s="197"/>
      <c r="F2728" s="198"/>
    </row>
    <row r="2729" spans="4:6">
      <c r="D2729" s="29"/>
      <c r="E2729" s="197"/>
      <c r="F2729" s="198"/>
    </row>
    <row r="2730" spans="4:6">
      <c r="D2730" s="29"/>
      <c r="E2730" s="197"/>
      <c r="F2730" s="198"/>
    </row>
    <row r="2731" spans="4:6">
      <c r="D2731" s="29"/>
      <c r="E2731" s="197"/>
      <c r="F2731" s="198"/>
    </row>
    <row r="2732" spans="4:6">
      <c r="D2732" s="29"/>
      <c r="E2732" s="197"/>
      <c r="F2732" s="198"/>
    </row>
    <row r="2733" spans="4:6">
      <c r="D2733" s="29"/>
      <c r="E2733" s="197"/>
      <c r="F2733" s="198"/>
    </row>
    <row r="2734" spans="4:6">
      <c r="D2734" s="29"/>
      <c r="E2734" s="197"/>
      <c r="F2734" s="198"/>
    </row>
    <row r="2735" spans="4:6">
      <c r="D2735" s="29"/>
      <c r="E2735" s="197"/>
      <c r="F2735" s="198"/>
    </row>
    <row r="2736" spans="4:6">
      <c r="D2736" s="29"/>
      <c r="E2736" s="197"/>
      <c r="F2736" s="198"/>
    </row>
    <row r="2737" spans="4:6">
      <c r="D2737" s="29"/>
      <c r="E2737" s="197"/>
      <c r="F2737" s="198"/>
    </row>
    <row r="2738" spans="4:6">
      <c r="D2738" s="29"/>
      <c r="E2738" s="197"/>
      <c r="F2738" s="198"/>
    </row>
    <row r="2739" spans="4:6">
      <c r="D2739" s="29"/>
      <c r="E2739" s="197"/>
      <c r="F2739" s="198"/>
    </row>
    <row r="2740" spans="4:6">
      <c r="D2740" s="29"/>
      <c r="E2740" s="197"/>
      <c r="F2740" s="198"/>
    </row>
    <row r="2741" spans="4:6">
      <c r="D2741" s="29"/>
      <c r="E2741" s="197"/>
      <c r="F2741" s="198"/>
    </row>
    <row r="2742" spans="4:6">
      <c r="D2742" s="29"/>
      <c r="E2742" s="197"/>
      <c r="F2742" s="198"/>
    </row>
    <row r="2743" spans="4:6">
      <c r="D2743" s="29"/>
      <c r="E2743" s="197"/>
      <c r="F2743" s="198"/>
    </row>
    <row r="2744" spans="4:6">
      <c r="D2744" s="29"/>
      <c r="E2744" s="197"/>
      <c r="F2744" s="198"/>
    </row>
    <row r="2745" spans="4:6">
      <c r="D2745" s="29"/>
      <c r="E2745" s="197"/>
      <c r="F2745" s="198"/>
    </row>
    <row r="2746" spans="4:6">
      <c r="D2746" s="29"/>
      <c r="E2746" s="197"/>
      <c r="F2746" s="198"/>
    </row>
    <row r="2747" spans="4:6">
      <c r="D2747" s="29"/>
      <c r="E2747" s="197"/>
      <c r="F2747" s="198"/>
    </row>
    <row r="2748" spans="4:6">
      <c r="D2748" s="29"/>
      <c r="E2748" s="197"/>
      <c r="F2748" s="198"/>
    </row>
    <row r="2749" spans="4:6">
      <c r="D2749" s="29"/>
      <c r="E2749" s="197"/>
      <c r="F2749" s="198"/>
    </row>
    <row r="2750" spans="4:6">
      <c r="D2750" s="29"/>
      <c r="E2750" s="197"/>
      <c r="F2750" s="198"/>
    </row>
    <row r="2751" spans="4:6">
      <c r="D2751" s="29"/>
      <c r="E2751" s="197"/>
      <c r="F2751" s="198"/>
    </row>
    <row r="2752" spans="4:6">
      <c r="D2752" s="29"/>
      <c r="E2752" s="197"/>
      <c r="F2752" s="198"/>
    </row>
    <row r="2753" spans="4:6">
      <c r="D2753" s="29"/>
      <c r="E2753" s="197"/>
      <c r="F2753" s="198"/>
    </row>
    <row r="2754" spans="4:6">
      <c r="D2754" s="29"/>
      <c r="E2754" s="197"/>
      <c r="F2754" s="198"/>
    </row>
    <row r="2755" spans="4:6">
      <c r="D2755" s="29"/>
      <c r="E2755" s="197"/>
      <c r="F2755" s="198"/>
    </row>
    <row r="2756" spans="4:6">
      <c r="D2756" s="29"/>
      <c r="E2756" s="197"/>
      <c r="F2756" s="198"/>
    </row>
    <row r="2757" spans="4:6">
      <c r="D2757" s="29"/>
      <c r="E2757" s="197"/>
      <c r="F2757" s="198"/>
    </row>
    <row r="2758" spans="4:6">
      <c r="D2758" s="29"/>
      <c r="E2758" s="197"/>
      <c r="F2758" s="198"/>
    </row>
    <row r="2759" spans="4:6">
      <c r="D2759" s="29"/>
      <c r="E2759" s="197"/>
      <c r="F2759" s="198"/>
    </row>
    <row r="2760" spans="4:6">
      <c r="D2760" s="29"/>
      <c r="E2760" s="197"/>
      <c r="F2760" s="198"/>
    </row>
    <row r="2761" spans="4:6">
      <c r="D2761" s="29"/>
      <c r="E2761" s="197"/>
      <c r="F2761" s="198"/>
    </row>
    <row r="2762" spans="4:6">
      <c r="D2762" s="29"/>
      <c r="E2762" s="197"/>
      <c r="F2762" s="198"/>
    </row>
    <row r="2763" spans="4:6">
      <c r="D2763" s="29"/>
      <c r="E2763" s="197"/>
      <c r="F2763" s="198"/>
    </row>
    <row r="2764" spans="4:6">
      <c r="D2764" s="29"/>
      <c r="E2764" s="197"/>
      <c r="F2764" s="198"/>
    </row>
    <row r="2765" spans="4:6">
      <c r="D2765" s="29"/>
      <c r="E2765" s="197"/>
      <c r="F2765" s="198"/>
    </row>
    <row r="2766" spans="4:6">
      <c r="D2766" s="29"/>
      <c r="E2766" s="197"/>
      <c r="F2766" s="198"/>
    </row>
    <row r="2767" spans="4:6">
      <c r="D2767" s="29"/>
      <c r="E2767" s="197"/>
      <c r="F2767" s="198"/>
    </row>
    <row r="2768" spans="4:6">
      <c r="D2768" s="29"/>
      <c r="E2768" s="197"/>
      <c r="F2768" s="198"/>
    </row>
    <row r="2769" spans="4:6">
      <c r="D2769" s="29"/>
      <c r="E2769" s="197"/>
      <c r="F2769" s="198"/>
    </row>
    <row r="2770" spans="4:6">
      <c r="D2770" s="29"/>
      <c r="E2770" s="197"/>
      <c r="F2770" s="198"/>
    </row>
    <row r="2771" spans="4:6">
      <c r="D2771" s="29"/>
      <c r="E2771" s="197"/>
      <c r="F2771" s="198"/>
    </row>
    <row r="2772" spans="4:6">
      <c r="D2772" s="29"/>
      <c r="E2772" s="197"/>
      <c r="F2772" s="198"/>
    </row>
    <row r="2773" spans="4:6">
      <c r="D2773" s="29"/>
      <c r="E2773" s="197"/>
      <c r="F2773" s="198"/>
    </row>
    <row r="2774" spans="4:6">
      <c r="D2774" s="29"/>
      <c r="E2774" s="197"/>
      <c r="F2774" s="198"/>
    </row>
    <row r="2775" spans="4:6">
      <c r="D2775" s="29"/>
      <c r="E2775" s="197"/>
      <c r="F2775" s="198"/>
    </row>
    <row r="2776" spans="4:6">
      <c r="D2776" s="29"/>
      <c r="E2776" s="197"/>
      <c r="F2776" s="198"/>
    </row>
    <row r="2777" spans="4:6">
      <c r="D2777" s="29"/>
      <c r="E2777" s="197"/>
      <c r="F2777" s="198"/>
    </row>
    <row r="2778" spans="4:6">
      <c r="D2778" s="29"/>
      <c r="E2778" s="197"/>
      <c r="F2778" s="198"/>
    </row>
    <row r="2779" spans="4:6">
      <c r="D2779" s="29"/>
      <c r="E2779" s="197"/>
      <c r="F2779" s="198"/>
    </row>
    <row r="2780" spans="4:6">
      <c r="D2780" s="29"/>
      <c r="E2780" s="197"/>
      <c r="F2780" s="198"/>
    </row>
    <row r="2781" spans="4:6">
      <c r="D2781" s="29"/>
      <c r="E2781" s="197"/>
      <c r="F2781" s="198"/>
    </row>
    <row r="2782" spans="4:6">
      <c r="D2782" s="29"/>
      <c r="E2782" s="197"/>
      <c r="F2782" s="198"/>
    </row>
    <row r="2783" spans="4:6">
      <c r="D2783" s="29"/>
      <c r="E2783" s="197"/>
      <c r="F2783" s="198"/>
    </row>
    <row r="2784" spans="4:6">
      <c r="D2784" s="29"/>
      <c r="E2784" s="197"/>
      <c r="F2784" s="198"/>
    </row>
    <row r="2785" spans="4:6">
      <c r="D2785" s="29"/>
      <c r="E2785" s="197"/>
      <c r="F2785" s="198"/>
    </row>
    <row r="2786" spans="4:6">
      <c r="D2786" s="29"/>
      <c r="E2786" s="197"/>
      <c r="F2786" s="198"/>
    </row>
    <row r="2787" spans="4:6">
      <c r="D2787" s="29"/>
      <c r="E2787" s="197"/>
      <c r="F2787" s="198"/>
    </row>
    <row r="2788" spans="4:6">
      <c r="D2788" s="29"/>
      <c r="E2788" s="197"/>
      <c r="F2788" s="198"/>
    </row>
    <row r="2789" spans="4:6">
      <c r="D2789" s="29"/>
      <c r="E2789" s="197"/>
      <c r="F2789" s="198"/>
    </row>
    <row r="2790" spans="4:6">
      <c r="D2790" s="29"/>
      <c r="E2790" s="197"/>
      <c r="F2790" s="198"/>
    </row>
    <row r="2791" spans="4:6">
      <c r="D2791" s="29"/>
      <c r="E2791" s="197"/>
      <c r="F2791" s="198"/>
    </row>
    <row r="2792" spans="4:6">
      <c r="D2792" s="29"/>
      <c r="E2792" s="197"/>
      <c r="F2792" s="198"/>
    </row>
    <row r="2793" spans="4:6">
      <c r="D2793" s="29"/>
      <c r="E2793" s="197"/>
      <c r="F2793" s="198"/>
    </row>
    <row r="2794" spans="4:6">
      <c r="D2794" s="29"/>
      <c r="E2794" s="197"/>
      <c r="F2794" s="198"/>
    </row>
    <row r="2795" spans="4:6">
      <c r="D2795" s="29"/>
      <c r="E2795" s="197"/>
      <c r="F2795" s="198"/>
    </row>
    <row r="2796" spans="4:6">
      <c r="D2796" s="29"/>
      <c r="E2796" s="197"/>
      <c r="F2796" s="198"/>
    </row>
    <row r="2797" spans="4:6">
      <c r="D2797" s="29"/>
      <c r="E2797" s="197"/>
      <c r="F2797" s="198"/>
    </row>
    <row r="2798" spans="4:6">
      <c r="D2798" s="29"/>
      <c r="E2798" s="197"/>
      <c r="F2798" s="198"/>
    </row>
    <row r="2799" spans="4:6">
      <c r="D2799" s="29"/>
      <c r="E2799" s="197"/>
      <c r="F2799" s="198"/>
    </row>
    <row r="2800" spans="4:6">
      <c r="D2800" s="29"/>
      <c r="E2800" s="197"/>
      <c r="F2800" s="198"/>
    </row>
    <row r="2801" spans="4:6">
      <c r="D2801" s="29"/>
      <c r="E2801" s="197"/>
      <c r="F2801" s="198"/>
    </row>
    <row r="2802" spans="4:6">
      <c r="D2802" s="29"/>
      <c r="E2802" s="197"/>
      <c r="F2802" s="198"/>
    </row>
    <row r="2803" spans="4:6">
      <c r="D2803" s="29"/>
      <c r="E2803" s="197"/>
      <c r="F2803" s="198"/>
    </row>
    <row r="2804" spans="4:6">
      <c r="D2804" s="29"/>
      <c r="E2804" s="197"/>
      <c r="F2804" s="198"/>
    </row>
    <row r="2805" spans="4:6">
      <c r="D2805" s="29"/>
      <c r="E2805" s="197"/>
      <c r="F2805" s="198"/>
    </row>
    <row r="2806" spans="4:6">
      <c r="D2806" s="29"/>
      <c r="E2806" s="197"/>
      <c r="F2806" s="198"/>
    </row>
    <row r="2807" spans="4:6">
      <c r="D2807" s="29"/>
      <c r="E2807" s="197"/>
      <c r="F2807" s="198"/>
    </row>
    <row r="2808" spans="4:6">
      <c r="D2808" s="29"/>
      <c r="E2808" s="197"/>
      <c r="F2808" s="198"/>
    </row>
    <row r="2809" spans="4:6">
      <c r="D2809" s="29"/>
      <c r="E2809" s="197"/>
      <c r="F2809" s="198"/>
    </row>
    <row r="2810" spans="4:6">
      <c r="D2810" s="29"/>
      <c r="E2810" s="197"/>
      <c r="F2810" s="198"/>
    </row>
    <row r="2811" spans="4:6">
      <c r="D2811" s="29"/>
      <c r="E2811" s="197"/>
      <c r="F2811" s="198"/>
    </row>
    <row r="2812" spans="4:6">
      <c r="D2812" s="29"/>
      <c r="E2812" s="197"/>
      <c r="F2812" s="198"/>
    </row>
    <row r="2813" spans="4:6">
      <c r="D2813" s="29"/>
      <c r="E2813" s="197"/>
      <c r="F2813" s="198"/>
    </row>
    <row r="2814" spans="4:6">
      <c r="D2814" s="29"/>
      <c r="E2814" s="197"/>
      <c r="F2814" s="198"/>
    </row>
    <row r="2815" spans="4:6">
      <c r="D2815" s="29"/>
      <c r="E2815" s="197"/>
      <c r="F2815" s="198"/>
    </row>
    <row r="2816" spans="4:6">
      <c r="D2816" s="29"/>
      <c r="E2816" s="197"/>
      <c r="F2816" s="198"/>
    </row>
    <row r="2817" spans="4:6">
      <c r="D2817" s="29"/>
      <c r="E2817" s="197"/>
      <c r="F2817" s="198"/>
    </row>
    <row r="2818" spans="4:6">
      <c r="D2818" s="29"/>
      <c r="E2818" s="197"/>
      <c r="F2818" s="198"/>
    </row>
    <row r="2819" spans="4:6">
      <c r="D2819" s="29"/>
      <c r="E2819" s="197"/>
      <c r="F2819" s="198"/>
    </row>
    <row r="2820" spans="4:6">
      <c r="D2820" s="29"/>
      <c r="E2820" s="197"/>
      <c r="F2820" s="198"/>
    </row>
    <row r="2821" spans="4:6">
      <c r="D2821" s="29"/>
      <c r="E2821" s="197"/>
      <c r="F2821" s="198"/>
    </row>
    <row r="2822" spans="4:6">
      <c r="D2822" s="29"/>
      <c r="E2822" s="197"/>
      <c r="F2822" s="198"/>
    </row>
    <row r="2823" spans="4:6">
      <c r="D2823" s="29"/>
      <c r="E2823" s="197"/>
      <c r="F2823" s="198"/>
    </row>
    <row r="2824" spans="4:6">
      <c r="D2824" s="29"/>
      <c r="E2824" s="197"/>
      <c r="F2824" s="198"/>
    </row>
    <row r="2825" spans="4:6">
      <c r="D2825" s="29"/>
      <c r="E2825" s="197"/>
      <c r="F2825" s="198"/>
    </row>
    <row r="2826" spans="4:6">
      <c r="D2826" s="29"/>
      <c r="E2826" s="197"/>
      <c r="F2826" s="198"/>
    </row>
    <row r="2827" spans="4:6">
      <c r="D2827" s="29"/>
      <c r="E2827" s="197"/>
      <c r="F2827" s="198"/>
    </row>
    <row r="2828" spans="4:6">
      <c r="D2828" s="29"/>
      <c r="E2828" s="197"/>
      <c r="F2828" s="198"/>
    </row>
    <row r="2829" spans="4:6">
      <c r="D2829" s="29"/>
      <c r="E2829" s="197"/>
      <c r="F2829" s="198"/>
    </row>
    <row r="2830" spans="4:6">
      <c r="D2830" s="29"/>
      <c r="E2830" s="197"/>
      <c r="F2830" s="198"/>
    </row>
    <row r="2831" spans="4:6">
      <c r="D2831" s="29"/>
      <c r="E2831" s="197"/>
      <c r="F2831" s="198"/>
    </row>
    <row r="2832" spans="4:6">
      <c r="D2832" s="29"/>
      <c r="E2832" s="197"/>
      <c r="F2832" s="198"/>
    </row>
    <row r="2833" spans="4:6">
      <c r="D2833" s="29"/>
      <c r="E2833" s="197"/>
      <c r="F2833" s="198"/>
    </row>
    <row r="2834" spans="4:6">
      <c r="D2834" s="29"/>
      <c r="E2834" s="197"/>
      <c r="F2834" s="198"/>
    </row>
    <row r="2835" spans="4:6">
      <c r="D2835" s="29"/>
      <c r="E2835" s="197"/>
      <c r="F2835" s="198"/>
    </row>
    <row r="2836" spans="4:6">
      <c r="D2836" s="29"/>
      <c r="E2836" s="197"/>
      <c r="F2836" s="198"/>
    </row>
    <row r="2837" spans="4:6">
      <c r="D2837" s="29"/>
      <c r="E2837" s="197"/>
      <c r="F2837" s="198"/>
    </row>
    <row r="2838" spans="4:6">
      <c r="D2838" s="29"/>
      <c r="E2838" s="197"/>
      <c r="F2838" s="198"/>
    </row>
    <row r="2839" spans="4:6">
      <c r="D2839" s="29"/>
      <c r="E2839" s="197"/>
      <c r="F2839" s="198"/>
    </row>
    <row r="2840" spans="4:6">
      <c r="D2840" s="29"/>
      <c r="E2840" s="197"/>
      <c r="F2840" s="198"/>
    </row>
    <row r="2841" spans="4:6">
      <c r="D2841" s="29"/>
      <c r="E2841" s="197"/>
      <c r="F2841" s="198"/>
    </row>
    <row r="2842" spans="4:6">
      <c r="D2842" s="29"/>
      <c r="E2842" s="197"/>
      <c r="F2842" s="198"/>
    </row>
    <row r="2843" spans="4:6">
      <c r="D2843" s="29"/>
      <c r="E2843" s="197"/>
      <c r="F2843" s="198"/>
    </row>
    <row r="2844" spans="4:6">
      <c r="D2844" s="29"/>
      <c r="E2844" s="197"/>
      <c r="F2844" s="198"/>
    </row>
    <row r="2845" spans="4:6">
      <c r="D2845" s="29"/>
      <c r="E2845" s="197"/>
      <c r="F2845" s="198"/>
    </row>
    <row r="2846" spans="4:6">
      <c r="D2846" s="29"/>
      <c r="E2846" s="197"/>
      <c r="F2846" s="198"/>
    </row>
    <row r="2847" spans="4:6">
      <c r="D2847" s="29"/>
      <c r="E2847" s="197"/>
      <c r="F2847" s="198"/>
    </row>
    <row r="2848" spans="4:6">
      <c r="D2848" s="29"/>
      <c r="E2848" s="197"/>
      <c r="F2848" s="198"/>
    </row>
    <row r="2849" spans="4:6">
      <c r="D2849" s="29"/>
      <c r="E2849" s="197"/>
      <c r="F2849" s="198"/>
    </row>
    <row r="2850" spans="4:6">
      <c r="D2850" s="29"/>
      <c r="E2850" s="197"/>
      <c r="F2850" s="198"/>
    </row>
    <row r="2851" spans="4:6">
      <c r="D2851" s="29"/>
      <c r="E2851" s="197"/>
      <c r="F2851" s="198"/>
    </row>
    <row r="2852" spans="4:6">
      <c r="D2852" s="29"/>
      <c r="E2852" s="197"/>
      <c r="F2852" s="198"/>
    </row>
    <row r="2853" spans="4:6">
      <c r="D2853" s="29"/>
      <c r="E2853" s="197"/>
      <c r="F2853" s="198"/>
    </row>
    <row r="2854" spans="4:6">
      <c r="D2854" s="29"/>
      <c r="E2854" s="197"/>
      <c r="F2854" s="198"/>
    </row>
    <row r="2855" spans="4:6">
      <c r="D2855" s="29"/>
      <c r="E2855" s="197"/>
      <c r="F2855" s="198"/>
    </row>
    <row r="2856" spans="4:6">
      <c r="D2856" s="29"/>
      <c r="E2856" s="197"/>
      <c r="F2856" s="198"/>
    </row>
    <row r="2857" spans="4:6">
      <c r="D2857" s="29"/>
      <c r="E2857" s="197"/>
      <c r="F2857" s="198"/>
    </row>
    <row r="2858" spans="4:6">
      <c r="D2858" s="29"/>
      <c r="E2858" s="197"/>
      <c r="F2858" s="198"/>
    </row>
    <row r="2859" spans="4:6">
      <c r="D2859" s="29"/>
      <c r="E2859" s="197"/>
      <c r="F2859" s="198"/>
    </row>
    <row r="2860" spans="4:6">
      <c r="D2860" s="29"/>
      <c r="E2860" s="197"/>
      <c r="F2860" s="198"/>
    </row>
    <row r="2861" spans="4:6">
      <c r="D2861" s="29"/>
      <c r="E2861" s="197"/>
      <c r="F2861" s="198"/>
    </row>
    <row r="2862" spans="4:6">
      <c r="D2862" s="29"/>
      <c r="E2862" s="197"/>
      <c r="F2862" s="198"/>
    </row>
    <row r="2863" spans="4:6">
      <c r="D2863" s="29"/>
      <c r="E2863" s="197"/>
      <c r="F2863" s="198"/>
    </row>
    <row r="2864" spans="4:6">
      <c r="D2864" s="29"/>
      <c r="E2864" s="197"/>
      <c r="F2864" s="198"/>
    </row>
    <row r="2865" spans="4:6">
      <c r="D2865" s="29"/>
      <c r="E2865" s="197"/>
      <c r="F2865" s="198"/>
    </row>
    <row r="2866" spans="4:6">
      <c r="D2866" s="29"/>
      <c r="E2866" s="197"/>
      <c r="F2866" s="198"/>
    </row>
    <row r="2867" spans="4:6">
      <c r="D2867" s="29"/>
      <c r="E2867" s="197"/>
      <c r="F2867" s="198"/>
    </row>
    <row r="2868" spans="4:6">
      <c r="D2868" s="29"/>
      <c r="E2868" s="197"/>
      <c r="F2868" s="198"/>
    </row>
    <row r="2869" spans="4:6">
      <c r="D2869" s="29"/>
      <c r="E2869" s="197"/>
      <c r="F2869" s="198"/>
    </row>
    <row r="2870" spans="4:6">
      <c r="D2870" s="29"/>
      <c r="E2870" s="197"/>
      <c r="F2870" s="198"/>
    </row>
    <row r="2871" spans="4:6">
      <c r="D2871" s="29"/>
      <c r="E2871" s="197"/>
      <c r="F2871" s="198"/>
    </row>
    <row r="2872" spans="4:6">
      <c r="D2872" s="29"/>
      <c r="E2872" s="197"/>
      <c r="F2872" s="198"/>
    </row>
    <row r="2873" spans="4:6">
      <c r="D2873" s="29"/>
      <c r="E2873" s="197"/>
      <c r="F2873" s="198"/>
    </row>
    <row r="2874" spans="4:6">
      <c r="D2874" s="29"/>
      <c r="E2874" s="197"/>
      <c r="F2874" s="198"/>
    </row>
    <row r="2875" spans="4:6">
      <c r="D2875" s="29"/>
      <c r="E2875" s="197"/>
      <c r="F2875" s="198"/>
    </row>
    <row r="2876" spans="4:6">
      <c r="D2876" s="29"/>
      <c r="E2876" s="197"/>
      <c r="F2876" s="198"/>
    </row>
    <row r="2877" spans="4:6">
      <c r="D2877" s="29"/>
      <c r="E2877" s="197"/>
      <c r="F2877" s="198"/>
    </row>
    <row r="2878" spans="4:6">
      <c r="D2878" s="29"/>
      <c r="E2878" s="197"/>
      <c r="F2878" s="198"/>
    </row>
    <row r="2879" spans="4:6">
      <c r="D2879" s="29"/>
      <c r="E2879" s="197"/>
      <c r="F2879" s="198"/>
    </row>
    <row r="2880" spans="4:6">
      <c r="D2880" s="29"/>
      <c r="E2880" s="197"/>
      <c r="F2880" s="198"/>
    </row>
    <row r="2881" spans="4:6">
      <c r="D2881" s="29"/>
      <c r="E2881" s="197"/>
      <c r="F2881" s="198"/>
    </row>
    <row r="2882" spans="4:6">
      <c r="D2882" s="29"/>
      <c r="E2882" s="197"/>
      <c r="F2882" s="198"/>
    </row>
    <row r="2883" spans="4:6">
      <c r="D2883" s="29"/>
      <c r="E2883" s="197"/>
      <c r="F2883" s="198"/>
    </row>
    <row r="2884" spans="4:6">
      <c r="D2884" s="29"/>
      <c r="E2884" s="197"/>
      <c r="F2884" s="198"/>
    </row>
    <row r="2885" spans="4:6">
      <c r="D2885" s="29"/>
      <c r="E2885" s="197"/>
      <c r="F2885" s="198"/>
    </row>
    <row r="2886" spans="4:6">
      <c r="D2886" s="29"/>
      <c r="E2886" s="197"/>
      <c r="F2886" s="198"/>
    </row>
    <row r="2887" spans="4:6">
      <c r="D2887" s="29"/>
      <c r="E2887" s="197"/>
      <c r="F2887" s="198"/>
    </row>
    <row r="2888" spans="4:6">
      <c r="D2888" s="29"/>
      <c r="E2888" s="197"/>
      <c r="F2888" s="198"/>
    </row>
    <row r="2889" spans="4:6">
      <c r="D2889" s="29"/>
      <c r="E2889" s="197"/>
      <c r="F2889" s="198"/>
    </row>
    <row r="2890" spans="4:6">
      <c r="D2890" s="29"/>
      <c r="E2890" s="197"/>
      <c r="F2890" s="198"/>
    </row>
    <row r="2891" spans="4:6">
      <c r="D2891" s="29"/>
      <c r="E2891" s="197"/>
      <c r="F2891" s="198"/>
    </row>
    <row r="2892" spans="4:6">
      <c r="D2892" s="29"/>
      <c r="E2892" s="197"/>
      <c r="F2892" s="198"/>
    </row>
    <row r="2893" spans="4:6">
      <c r="D2893" s="29"/>
      <c r="E2893" s="197"/>
      <c r="F2893" s="198"/>
    </row>
    <row r="2894" spans="4:6">
      <c r="D2894" s="29"/>
      <c r="E2894" s="197"/>
      <c r="F2894" s="198"/>
    </row>
    <row r="2895" spans="4:6">
      <c r="D2895" s="29"/>
      <c r="E2895" s="197"/>
      <c r="F2895" s="198"/>
    </row>
    <row r="2896" spans="4:6">
      <c r="D2896" s="29"/>
      <c r="E2896" s="197"/>
      <c r="F2896" s="198"/>
    </row>
    <row r="2897" spans="4:6">
      <c r="D2897" s="29"/>
      <c r="E2897" s="197"/>
      <c r="F2897" s="198"/>
    </row>
    <row r="2898" spans="4:6">
      <c r="D2898" s="29"/>
      <c r="E2898" s="197"/>
      <c r="F2898" s="198"/>
    </row>
    <row r="2899" spans="4:6">
      <c r="D2899" s="29"/>
      <c r="E2899" s="197"/>
      <c r="F2899" s="198"/>
    </row>
    <row r="2900" spans="4:6">
      <c r="D2900" s="29"/>
      <c r="E2900" s="197"/>
      <c r="F2900" s="198"/>
    </row>
    <row r="2901" spans="4:6">
      <c r="D2901" s="29"/>
      <c r="E2901" s="197"/>
      <c r="F2901" s="198"/>
    </row>
    <row r="2902" spans="4:6">
      <c r="D2902" s="29"/>
      <c r="E2902" s="197"/>
      <c r="F2902" s="198"/>
    </row>
    <row r="2903" spans="4:6">
      <c r="D2903" s="29"/>
      <c r="E2903" s="197"/>
      <c r="F2903" s="198"/>
    </row>
    <row r="2904" spans="4:6">
      <c r="D2904" s="29"/>
      <c r="E2904" s="197"/>
      <c r="F2904" s="198"/>
    </row>
    <row r="2905" spans="4:6">
      <c r="D2905" s="29"/>
      <c r="E2905" s="197"/>
      <c r="F2905" s="198"/>
    </row>
    <row r="2906" spans="4:6">
      <c r="D2906" s="29"/>
      <c r="E2906" s="197"/>
      <c r="F2906" s="198"/>
    </row>
    <row r="2907" spans="4:6">
      <c r="D2907" s="29"/>
      <c r="E2907" s="197"/>
      <c r="F2907" s="198"/>
    </row>
    <row r="2908" spans="4:6">
      <c r="D2908" s="29"/>
      <c r="E2908" s="197"/>
      <c r="F2908" s="198"/>
    </row>
    <row r="2909" spans="4:6">
      <c r="D2909" s="29"/>
      <c r="E2909" s="197"/>
      <c r="F2909" s="198"/>
    </row>
    <row r="2910" spans="4:6">
      <c r="D2910" s="29"/>
      <c r="E2910" s="197"/>
      <c r="F2910" s="198"/>
    </row>
    <row r="2911" spans="4:6">
      <c r="D2911" s="29"/>
      <c r="E2911" s="197"/>
      <c r="F2911" s="198"/>
    </row>
    <row r="2912" spans="4:6">
      <c r="D2912" s="29"/>
      <c r="E2912" s="197"/>
      <c r="F2912" s="198"/>
    </row>
    <row r="2913" spans="4:6">
      <c r="D2913" s="29"/>
      <c r="E2913" s="197"/>
      <c r="F2913" s="198"/>
    </row>
    <row r="2914" spans="4:6">
      <c r="D2914" s="29"/>
      <c r="E2914" s="197"/>
      <c r="F2914" s="198"/>
    </row>
    <row r="2915" spans="4:6">
      <c r="D2915" s="29"/>
      <c r="E2915" s="197"/>
      <c r="F2915" s="198"/>
    </row>
    <row r="2916" spans="4:6">
      <c r="D2916" s="29"/>
      <c r="E2916" s="197"/>
      <c r="F2916" s="198"/>
    </row>
    <row r="2917" spans="4:6">
      <c r="D2917" s="29"/>
      <c r="E2917" s="197"/>
      <c r="F2917" s="198"/>
    </row>
    <row r="2918" spans="4:6">
      <c r="D2918" s="29"/>
      <c r="E2918" s="197"/>
      <c r="F2918" s="198"/>
    </row>
    <row r="2919" spans="4:6">
      <c r="D2919" s="29"/>
      <c r="E2919" s="197"/>
      <c r="F2919" s="198"/>
    </row>
    <row r="2920" spans="4:6">
      <c r="D2920" s="29"/>
      <c r="E2920" s="197"/>
      <c r="F2920" s="198"/>
    </row>
    <row r="2921" spans="4:6">
      <c r="D2921" s="29"/>
      <c r="E2921" s="197"/>
      <c r="F2921" s="198"/>
    </row>
    <row r="2922" spans="4:6">
      <c r="D2922" s="29"/>
      <c r="E2922" s="197"/>
      <c r="F2922" s="198"/>
    </row>
    <row r="2923" spans="4:6">
      <c r="D2923" s="29"/>
      <c r="E2923" s="197"/>
      <c r="F2923" s="198"/>
    </row>
    <row r="2924" spans="4:6">
      <c r="D2924" s="29"/>
      <c r="E2924" s="197"/>
      <c r="F2924" s="198"/>
    </row>
    <row r="2925" spans="4:6">
      <c r="D2925" s="29"/>
      <c r="E2925" s="197"/>
      <c r="F2925" s="198"/>
    </row>
    <row r="2926" spans="4:6">
      <c r="D2926" s="29"/>
      <c r="E2926" s="197"/>
      <c r="F2926" s="198"/>
    </row>
    <row r="2927" spans="4:6">
      <c r="D2927" s="29"/>
      <c r="E2927" s="197"/>
      <c r="F2927" s="198"/>
    </row>
    <row r="2928" spans="4:6">
      <c r="D2928" s="29"/>
      <c r="E2928" s="197"/>
      <c r="F2928" s="198"/>
    </row>
    <row r="2929" spans="4:6">
      <c r="D2929" s="29"/>
      <c r="E2929" s="197"/>
      <c r="F2929" s="198"/>
    </row>
    <row r="2930" spans="4:6">
      <c r="D2930" s="29"/>
      <c r="E2930" s="197"/>
      <c r="F2930" s="198"/>
    </row>
    <row r="2931" spans="4:6">
      <c r="D2931" s="29"/>
      <c r="E2931" s="197"/>
      <c r="F2931" s="198"/>
    </row>
    <row r="2932" spans="4:6">
      <c r="D2932" s="29"/>
      <c r="E2932" s="197"/>
      <c r="F2932" s="198"/>
    </row>
    <row r="2933" spans="4:6">
      <c r="D2933" s="29"/>
      <c r="E2933" s="197"/>
      <c r="F2933" s="198"/>
    </row>
    <row r="2934" spans="4:6">
      <c r="D2934" s="29"/>
      <c r="E2934" s="197"/>
      <c r="F2934" s="198"/>
    </row>
    <row r="2935" spans="4:6">
      <c r="D2935" s="29"/>
      <c r="E2935" s="197"/>
      <c r="F2935" s="198"/>
    </row>
    <row r="2936" spans="4:6">
      <c r="D2936" s="29"/>
      <c r="E2936" s="197"/>
      <c r="F2936" s="198"/>
    </row>
    <row r="2937" spans="4:6">
      <c r="D2937" s="29"/>
      <c r="E2937" s="197"/>
      <c r="F2937" s="198"/>
    </row>
    <row r="2938" spans="4:6">
      <c r="D2938" s="29"/>
      <c r="E2938" s="197"/>
      <c r="F2938" s="198"/>
    </row>
    <row r="2939" spans="4:6">
      <c r="D2939" s="29"/>
      <c r="E2939" s="197"/>
      <c r="F2939" s="198"/>
    </row>
    <row r="2940" spans="4:6">
      <c r="D2940" s="29"/>
      <c r="E2940" s="197"/>
      <c r="F2940" s="198"/>
    </row>
    <row r="2941" spans="4:6">
      <c r="D2941" s="29"/>
      <c r="E2941" s="197"/>
      <c r="F2941" s="198"/>
    </row>
    <row r="2942" spans="4:6">
      <c r="D2942" s="29"/>
      <c r="E2942" s="197"/>
      <c r="F2942" s="198"/>
    </row>
    <row r="2943" spans="4:6">
      <c r="D2943" s="29"/>
      <c r="E2943" s="197"/>
      <c r="F2943" s="198"/>
    </row>
    <row r="2944" spans="4:6">
      <c r="D2944" s="29"/>
      <c r="E2944" s="197"/>
      <c r="F2944" s="198"/>
    </row>
    <row r="2945" spans="4:6">
      <c r="D2945" s="29"/>
      <c r="E2945" s="197"/>
      <c r="F2945" s="198"/>
    </row>
    <row r="2946" spans="4:6">
      <c r="D2946" s="29"/>
      <c r="E2946" s="197"/>
      <c r="F2946" s="198"/>
    </row>
    <row r="2947" spans="4:6">
      <c r="D2947" s="29"/>
      <c r="E2947" s="197"/>
      <c r="F2947" s="198"/>
    </row>
    <row r="2948" spans="4:6">
      <c r="D2948" s="29"/>
      <c r="E2948" s="197"/>
      <c r="F2948" s="198"/>
    </row>
    <row r="2949" spans="4:6">
      <c r="D2949" s="29"/>
      <c r="E2949" s="197"/>
      <c r="F2949" s="198"/>
    </row>
    <row r="2950" spans="4:6">
      <c r="D2950" s="29"/>
      <c r="E2950" s="197"/>
      <c r="F2950" s="198"/>
    </row>
    <row r="2951" spans="4:6">
      <c r="D2951" s="29"/>
      <c r="E2951" s="197"/>
      <c r="F2951" s="198"/>
    </row>
    <row r="2952" spans="4:6">
      <c r="D2952" s="29"/>
      <c r="E2952" s="197"/>
      <c r="F2952" s="198"/>
    </row>
    <row r="2953" spans="4:6">
      <c r="D2953" s="29"/>
      <c r="E2953" s="197"/>
      <c r="F2953" s="198"/>
    </row>
    <row r="2954" spans="4:6">
      <c r="D2954" s="29"/>
      <c r="E2954" s="197"/>
      <c r="F2954" s="198"/>
    </row>
    <row r="2955" spans="4:6">
      <c r="D2955" s="29"/>
      <c r="E2955" s="197"/>
      <c r="F2955" s="198"/>
    </row>
    <row r="2956" spans="4:6">
      <c r="D2956" s="29"/>
      <c r="E2956" s="197"/>
      <c r="F2956" s="198"/>
    </row>
    <row r="2957" spans="4:6">
      <c r="D2957" s="29"/>
      <c r="E2957" s="197"/>
      <c r="F2957" s="198"/>
    </row>
    <row r="2958" spans="4:6">
      <c r="D2958" s="29"/>
      <c r="E2958" s="197"/>
      <c r="F2958" s="198"/>
    </row>
    <row r="2959" spans="4:6">
      <c r="D2959" s="29"/>
      <c r="E2959" s="197"/>
      <c r="F2959" s="198"/>
    </row>
    <row r="2960" spans="4:6">
      <c r="D2960" s="29"/>
      <c r="E2960" s="197"/>
      <c r="F2960" s="198"/>
    </row>
    <row r="2961" spans="4:6">
      <c r="D2961" s="29"/>
      <c r="E2961" s="197"/>
      <c r="F2961" s="198"/>
    </row>
    <row r="2962" spans="4:6">
      <c r="D2962" s="29"/>
      <c r="E2962" s="197"/>
      <c r="F2962" s="198"/>
    </row>
    <row r="2963" spans="4:6">
      <c r="D2963" s="29"/>
      <c r="E2963" s="197"/>
      <c r="F2963" s="198"/>
    </row>
    <row r="2964" spans="4:6">
      <c r="D2964" s="29"/>
      <c r="E2964" s="197"/>
      <c r="F2964" s="198"/>
    </row>
    <row r="2965" spans="4:6">
      <c r="D2965" s="29"/>
      <c r="E2965" s="197"/>
      <c r="F2965" s="198"/>
    </row>
    <row r="2966" spans="4:6">
      <c r="D2966" s="29"/>
      <c r="E2966" s="197"/>
      <c r="F2966" s="198"/>
    </row>
    <row r="2967" spans="4:6">
      <c r="D2967" s="29"/>
      <c r="E2967" s="197"/>
      <c r="F2967" s="198"/>
    </row>
    <row r="2968" spans="4:6">
      <c r="D2968" s="29"/>
      <c r="E2968" s="197"/>
      <c r="F2968" s="198"/>
    </row>
    <row r="2969" spans="4:6">
      <c r="D2969" s="29"/>
      <c r="E2969" s="197"/>
      <c r="F2969" s="198"/>
    </row>
    <row r="2970" spans="4:6">
      <c r="D2970" s="29"/>
      <c r="E2970" s="197"/>
      <c r="F2970" s="198"/>
    </row>
    <row r="2971" spans="4:6">
      <c r="D2971" s="29"/>
      <c r="E2971" s="197"/>
      <c r="F2971" s="198"/>
    </row>
    <row r="2972" spans="4:6">
      <c r="D2972" s="29"/>
      <c r="E2972" s="197"/>
      <c r="F2972" s="198"/>
    </row>
    <row r="2973" spans="4:6">
      <c r="D2973" s="29"/>
      <c r="E2973" s="197"/>
      <c r="F2973" s="198"/>
    </row>
    <row r="2974" spans="4:6">
      <c r="D2974" s="29"/>
      <c r="E2974" s="197"/>
      <c r="F2974" s="198"/>
    </row>
    <row r="2975" spans="4:6">
      <c r="D2975" s="29"/>
      <c r="E2975" s="197"/>
      <c r="F2975" s="198"/>
    </row>
    <row r="2976" spans="4:6">
      <c r="D2976" s="29"/>
      <c r="E2976" s="197"/>
      <c r="F2976" s="198"/>
    </row>
    <row r="2977" spans="4:6">
      <c r="D2977" s="29"/>
      <c r="E2977" s="197"/>
      <c r="F2977" s="198"/>
    </row>
    <row r="2978" spans="4:6">
      <c r="D2978" s="29"/>
      <c r="E2978" s="197"/>
      <c r="F2978" s="198"/>
    </row>
    <row r="2979" spans="4:6">
      <c r="D2979" s="29"/>
      <c r="E2979" s="197"/>
      <c r="F2979" s="198"/>
    </row>
    <row r="2980" spans="4:6">
      <c r="D2980" s="29"/>
      <c r="E2980" s="197"/>
      <c r="F2980" s="198"/>
    </row>
    <row r="2981" spans="4:6">
      <c r="D2981" s="29"/>
      <c r="E2981" s="197"/>
      <c r="F2981" s="198"/>
    </row>
    <row r="2982" spans="4:6">
      <c r="D2982" s="29"/>
      <c r="E2982" s="197"/>
      <c r="F2982" s="198"/>
    </row>
    <row r="2983" spans="4:6">
      <c r="D2983" s="29"/>
      <c r="E2983" s="197"/>
      <c r="F2983" s="198"/>
    </row>
    <row r="2984" spans="4:6">
      <c r="D2984" s="29"/>
      <c r="E2984" s="197"/>
      <c r="F2984" s="198"/>
    </row>
    <row r="2985" spans="4:6">
      <c r="D2985" s="29"/>
      <c r="E2985" s="197"/>
      <c r="F2985" s="198"/>
    </row>
    <row r="2986" spans="4:6">
      <c r="D2986" s="29"/>
      <c r="E2986" s="197"/>
      <c r="F2986" s="198"/>
    </row>
    <row r="2987" spans="4:6">
      <c r="D2987" s="29"/>
      <c r="E2987" s="197"/>
      <c r="F2987" s="198"/>
    </row>
    <row r="2988" spans="4:6">
      <c r="D2988" s="29"/>
      <c r="E2988" s="197"/>
      <c r="F2988" s="198"/>
    </row>
    <row r="2989" spans="4:6">
      <c r="D2989" s="29"/>
      <c r="E2989" s="197"/>
      <c r="F2989" s="198"/>
    </row>
    <row r="2990" spans="4:6">
      <c r="D2990" s="29"/>
      <c r="E2990" s="197"/>
      <c r="F2990" s="198"/>
    </row>
    <row r="2991" spans="4:6">
      <c r="D2991" s="29"/>
      <c r="E2991" s="197"/>
      <c r="F2991" s="198"/>
    </row>
    <row r="2992" spans="4:6">
      <c r="D2992" s="29"/>
      <c r="E2992" s="197"/>
      <c r="F2992" s="198"/>
    </row>
    <row r="2993" spans="4:6">
      <c r="D2993" s="29"/>
      <c r="E2993" s="197"/>
      <c r="F2993" s="198"/>
    </row>
    <row r="2994" spans="4:6">
      <c r="D2994" s="29"/>
      <c r="E2994" s="197"/>
      <c r="F2994" s="198"/>
    </row>
    <row r="2995" spans="4:6">
      <c r="D2995" s="29"/>
      <c r="E2995" s="197"/>
      <c r="F2995" s="198"/>
    </row>
    <row r="2996" spans="4:6">
      <c r="D2996" s="29"/>
      <c r="E2996" s="197"/>
      <c r="F2996" s="198"/>
    </row>
    <row r="2997" spans="4:6">
      <c r="D2997" s="29"/>
      <c r="E2997" s="197"/>
      <c r="F2997" s="198"/>
    </row>
    <row r="2998" spans="4:6">
      <c r="D2998" s="29"/>
      <c r="E2998" s="197"/>
      <c r="F2998" s="198"/>
    </row>
    <row r="2999" spans="4:6">
      <c r="D2999" s="29"/>
      <c r="E2999" s="197"/>
      <c r="F2999" s="198"/>
    </row>
    <row r="3000" spans="4:6">
      <c r="D3000" s="29"/>
      <c r="E3000" s="197"/>
      <c r="F3000" s="198"/>
    </row>
    <row r="3001" spans="4:6">
      <c r="D3001" s="29"/>
      <c r="E3001" s="197"/>
      <c r="F3001" s="198"/>
    </row>
    <row r="3002" spans="4:6">
      <c r="D3002" s="29"/>
    </row>
  </sheetData>
  <sheetProtection password="9D0B" sheet="1" objects="1" scenarios="1" formatCells="0"/>
  <protectedRanges>
    <protectedRange sqref="E16:F793" name="DRG data"/>
  </protectedRanges>
  <dataConsolidate/>
  <mergeCells count="16">
    <mergeCell ref="D5:L5"/>
    <mergeCell ref="J23:J26"/>
    <mergeCell ref="J27:J30"/>
    <mergeCell ref="A11:C11"/>
    <mergeCell ref="D52:D63"/>
    <mergeCell ref="A21:C21"/>
    <mergeCell ref="J21:J22"/>
    <mergeCell ref="A4:C4"/>
    <mergeCell ref="A5:C5"/>
    <mergeCell ref="A19:C19"/>
    <mergeCell ref="A7:C7"/>
    <mergeCell ref="A9:C9"/>
    <mergeCell ref="A15:C15"/>
    <mergeCell ref="A18:C18"/>
    <mergeCell ref="A17:C17"/>
    <mergeCell ref="A13:C13"/>
  </mergeCells>
  <conditionalFormatting sqref="D21 K50:K51">
    <cfRule type="expression" dxfId="4674" priority="6081">
      <formula>#REF!=FALSE</formula>
    </cfRule>
  </conditionalFormatting>
  <conditionalFormatting sqref="D20">
    <cfRule type="expression" dxfId="4673" priority="6083">
      <formula>#REF!=FALSE</formula>
    </cfRule>
  </conditionalFormatting>
  <conditionalFormatting sqref="D22">
    <cfRule type="expression" dxfId="4672" priority="6080">
      <formula>#REF!=FALSE</formula>
    </cfRule>
  </conditionalFormatting>
  <conditionalFormatting sqref="D23:D24">
    <cfRule type="expression" dxfId="4671" priority="6079">
      <formula>#REF!=FALSE</formula>
    </cfRule>
  </conditionalFormatting>
  <conditionalFormatting sqref="D25">
    <cfRule type="expression" dxfId="4670" priority="6076">
      <formula>#REF!=FALSE</formula>
    </cfRule>
  </conditionalFormatting>
  <conditionalFormatting sqref="D26">
    <cfRule type="expression" dxfId="4669" priority="6075">
      <formula>#REF!=FALSE</formula>
    </cfRule>
  </conditionalFormatting>
  <conditionalFormatting sqref="D27:D29">
    <cfRule type="expression" dxfId="4668" priority="6074">
      <formula>#REF!=FALSE</formula>
    </cfRule>
  </conditionalFormatting>
  <conditionalFormatting sqref="D30">
    <cfRule type="expression" dxfId="4667" priority="6073">
      <formula>#REF!=FALSE</formula>
    </cfRule>
  </conditionalFormatting>
  <conditionalFormatting sqref="D31">
    <cfRule type="expression" dxfId="4666" priority="6072">
      <formula>#REF!=FALSE</formula>
    </cfRule>
  </conditionalFormatting>
  <conditionalFormatting sqref="D32">
    <cfRule type="expression" dxfId="4665" priority="6071">
      <formula>#REF!=FALSE</formula>
    </cfRule>
  </conditionalFormatting>
  <conditionalFormatting sqref="D33">
    <cfRule type="expression" dxfId="4664" priority="6070">
      <formula>#REF!=FALSE</formula>
    </cfRule>
  </conditionalFormatting>
  <conditionalFormatting sqref="D34">
    <cfRule type="expression" dxfId="4663" priority="6069">
      <formula>#REF!=FALSE</formula>
    </cfRule>
  </conditionalFormatting>
  <conditionalFormatting sqref="D35">
    <cfRule type="expression" dxfId="4662" priority="6068">
      <formula>#REF!=FALSE</formula>
    </cfRule>
  </conditionalFormatting>
  <conditionalFormatting sqref="D36">
    <cfRule type="expression" dxfId="4661" priority="6067">
      <formula>#REF!=FALSE</formula>
    </cfRule>
  </conditionalFormatting>
  <conditionalFormatting sqref="D37">
    <cfRule type="expression" dxfId="4660" priority="6066">
      <formula>#REF!=FALSE</formula>
    </cfRule>
  </conditionalFormatting>
  <conditionalFormatting sqref="D38">
    <cfRule type="expression" dxfId="4659" priority="6065">
      <formula>#REF!=FALSE</formula>
    </cfRule>
  </conditionalFormatting>
  <conditionalFormatting sqref="D39">
    <cfRule type="expression" dxfId="4658" priority="6064">
      <formula>#REF!=FALSE</formula>
    </cfRule>
  </conditionalFormatting>
  <conditionalFormatting sqref="D40">
    <cfRule type="expression" dxfId="4657" priority="6063">
      <formula>#REF!=FALSE</formula>
    </cfRule>
  </conditionalFormatting>
  <conditionalFormatting sqref="D41">
    <cfRule type="expression" dxfId="4656" priority="6061">
      <formula>#REF!=FALSE</formula>
    </cfRule>
  </conditionalFormatting>
  <conditionalFormatting sqref="D42">
    <cfRule type="expression" dxfId="4655" priority="6060">
      <formula>#REF!=FALSE</formula>
    </cfRule>
  </conditionalFormatting>
  <conditionalFormatting sqref="D43">
    <cfRule type="expression" dxfId="4654" priority="6059">
      <formula>#REF!=FALSE</formula>
    </cfRule>
  </conditionalFormatting>
  <conditionalFormatting sqref="D44">
    <cfRule type="expression" dxfId="4653" priority="6058">
      <formula>#REF!=FALSE</formula>
    </cfRule>
  </conditionalFormatting>
  <conditionalFormatting sqref="D45">
    <cfRule type="expression" dxfId="4652" priority="6057">
      <formula>#REF!=FALSE</formula>
    </cfRule>
  </conditionalFormatting>
  <conditionalFormatting sqref="D46">
    <cfRule type="expression" dxfId="4651" priority="6056">
      <formula>#REF!=FALSE</formula>
    </cfRule>
  </conditionalFormatting>
  <conditionalFormatting sqref="D47">
    <cfRule type="expression" dxfId="4650" priority="6055">
      <formula>#REF!=FALSE</formula>
    </cfRule>
  </conditionalFormatting>
  <conditionalFormatting sqref="D48 H55:H62">
    <cfRule type="expression" dxfId="4649" priority="6054">
      <formula>#REF!=FALSE</formula>
    </cfRule>
  </conditionalFormatting>
  <conditionalFormatting sqref="D49 D116:D125">
    <cfRule type="expression" dxfId="4648" priority="6053">
      <formula>#REF!=FALSE</formula>
    </cfRule>
  </conditionalFormatting>
  <conditionalFormatting sqref="D50">
    <cfRule type="expression" dxfId="4647" priority="6052">
      <formula>#REF!=FALSE</formula>
    </cfRule>
  </conditionalFormatting>
  <conditionalFormatting sqref="D51">
    <cfRule type="expression" dxfId="4646" priority="6051">
      <formula>#REF!=FALSE</formula>
    </cfRule>
  </conditionalFormatting>
  <conditionalFormatting sqref="I56 G58">
    <cfRule type="expression" dxfId="4645" priority="6045">
      <formula>#REF!=FALSE</formula>
    </cfRule>
  </conditionalFormatting>
  <conditionalFormatting sqref="I57">
    <cfRule type="expression" dxfId="4644" priority="6044">
      <formula>#REF!=FALSE</formula>
    </cfRule>
  </conditionalFormatting>
  <conditionalFormatting sqref="I58">
    <cfRule type="expression" dxfId="4643" priority="6043">
      <formula>#REF!=FALSE</formula>
    </cfRule>
  </conditionalFormatting>
  <conditionalFormatting sqref="I59">
    <cfRule type="expression" dxfId="4642" priority="6042">
      <formula>#REF!=FALSE</formula>
    </cfRule>
  </conditionalFormatting>
  <conditionalFormatting sqref="I60">
    <cfRule type="expression" dxfId="4641" priority="6041">
      <formula>#REF!=FALSE</formula>
    </cfRule>
  </conditionalFormatting>
  <conditionalFormatting sqref="I61">
    <cfRule type="expression" dxfId="4640" priority="6040">
      <formula>#REF!=FALSE</formula>
    </cfRule>
  </conditionalFormatting>
  <conditionalFormatting sqref="G64">
    <cfRule type="expression" dxfId="4639" priority="6039">
      <formula>#REF!=FALSE</formula>
    </cfRule>
  </conditionalFormatting>
  <conditionalFormatting sqref="I62">
    <cfRule type="expression" dxfId="4638" priority="6038">
      <formula>#REF!=FALSE</formula>
    </cfRule>
  </conditionalFormatting>
  <conditionalFormatting sqref="I63 G65">
    <cfRule type="expression" dxfId="4637" priority="6037">
      <formula>#REF!=FALSE</formula>
    </cfRule>
  </conditionalFormatting>
  <conditionalFormatting sqref="I55 G57">
    <cfRule type="expression" dxfId="4636" priority="6046">
      <formula>#REF!=FALSE</formula>
    </cfRule>
    <cfRule type="expression" dxfId="4635" priority="6047">
      <formula>#REF!=FALSE</formula>
    </cfRule>
  </conditionalFormatting>
  <conditionalFormatting sqref="D19 D90:D104">
    <cfRule type="expression" dxfId="4634" priority="6113">
      <formula>#REF!=FALSE</formula>
    </cfRule>
  </conditionalFormatting>
  <conditionalFormatting sqref="J53">
    <cfRule type="expression" dxfId="4633" priority="6241">
      <formula>#REF!=FALSE</formula>
    </cfRule>
  </conditionalFormatting>
  <conditionalFormatting sqref="F930">
    <cfRule type="expression" dxfId="4632" priority="4300">
      <formula>#REF!=FALSE</formula>
    </cfRule>
  </conditionalFormatting>
  <conditionalFormatting sqref="F931">
    <cfRule type="expression" dxfId="4631" priority="4295">
      <formula>#REF!=FALSE</formula>
    </cfRule>
  </conditionalFormatting>
  <conditionalFormatting sqref="F774">
    <cfRule type="expression" dxfId="4630" priority="4607">
      <formula>#REF!=FALSE</formula>
    </cfRule>
  </conditionalFormatting>
  <conditionalFormatting sqref="F775">
    <cfRule type="expression" dxfId="4629" priority="4606">
      <formula>#REF!=FALSE</formula>
    </cfRule>
  </conditionalFormatting>
  <conditionalFormatting sqref="F776">
    <cfRule type="expression" dxfId="4628" priority="4605">
      <formula>#REF!=FALSE</formula>
    </cfRule>
  </conditionalFormatting>
  <conditionalFormatting sqref="F777">
    <cfRule type="expression" dxfId="4627" priority="4604">
      <formula>#REF!=FALSE</formula>
    </cfRule>
  </conditionalFormatting>
  <conditionalFormatting sqref="F778">
    <cfRule type="expression" dxfId="4626" priority="4603">
      <formula>#REF!=FALSE</formula>
    </cfRule>
  </conditionalFormatting>
  <conditionalFormatting sqref="F779">
    <cfRule type="expression" dxfId="4625" priority="4602">
      <formula>#REF!=FALSE</formula>
    </cfRule>
  </conditionalFormatting>
  <conditionalFormatting sqref="F780">
    <cfRule type="expression" dxfId="4624" priority="4601">
      <formula>#REF!=FALSE</formula>
    </cfRule>
  </conditionalFormatting>
  <conditionalFormatting sqref="F781">
    <cfRule type="expression" dxfId="4623" priority="4600">
      <formula>#REF!=FALSE</formula>
    </cfRule>
  </conditionalFormatting>
  <conditionalFormatting sqref="F782">
    <cfRule type="expression" dxfId="4622" priority="4599">
      <formula>#REF!=FALSE</formula>
    </cfRule>
  </conditionalFormatting>
  <conditionalFormatting sqref="F783">
    <cfRule type="expression" dxfId="4621" priority="4598">
      <formula>#REF!=FALSE</formula>
    </cfRule>
  </conditionalFormatting>
  <conditionalFormatting sqref="F784">
    <cfRule type="expression" dxfId="4620" priority="4597">
      <formula>#REF!=FALSE</formula>
    </cfRule>
  </conditionalFormatting>
  <conditionalFormatting sqref="F785">
    <cfRule type="expression" dxfId="4619" priority="4596">
      <formula>#REF!=FALSE</formula>
    </cfRule>
  </conditionalFormatting>
  <conditionalFormatting sqref="F786">
    <cfRule type="expression" dxfId="4618" priority="4595">
      <formula>#REF!=FALSE</formula>
    </cfRule>
  </conditionalFormatting>
  <conditionalFormatting sqref="F787 E774:E792">
    <cfRule type="expression" dxfId="4617" priority="4594">
      <formula>#REF!=FALSE</formula>
    </cfRule>
  </conditionalFormatting>
  <conditionalFormatting sqref="F788">
    <cfRule type="expression" dxfId="4616" priority="4593">
      <formula>#REF!=FALSE</formula>
    </cfRule>
  </conditionalFormatting>
  <conditionalFormatting sqref="F789">
    <cfRule type="expression" dxfId="4615" priority="4592">
      <formula>#REF!=FALSE</formula>
    </cfRule>
  </conditionalFormatting>
  <conditionalFormatting sqref="E791:F791">
    <cfRule type="expression" dxfId="4614" priority="4589">
      <formula>#REF!=FALSE</formula>
    </cfRule>
  </conditionalFormatting>
  <conditionalFormatting sqref="E792:F792">
    <cfRule type="expression" dxfId="4613" priority="4588">
      <formula>#REF!=FALSE</formula>
    </cfRule>
  </conditionalFormatting>
  <conditionalFormatting sqref="E790:F790">
    <cfRule type="expression" dxfId="4612" priority="4590">
      <formula>#REF!=FALSE</formula>
    </cfRule>
    <cfRule type="expression" dxfId="4611" priority="4591">
      <formula>#REF!=FALSE</formula>
    </cfRule>
  </conditionalFormatting>
  <conditionalFormatting sqref="F780">
    <cfRule type="expression" dxfId="4610" priority="4580">
      <formula>#REF!=FALSE</formula>
    </cfRule>
  </conditionalFormatting>
  <conditionalFormatting sqref="F779">
    <cfRule type="expression" dxfId="4609" priority="4581">
      <formula>#REF!=FALSE</formula>
    </cfRule>
  </conditionalFormatting>
  <conditionalFormatting sqref="F781">
    <cfRule type="expression" dxfId="4608" priority="4579">
      <formula>#REF!=FALSE</formula>
    </cfRule>
  </conditionalFormatting>
  <conditionalFormatting sqref="F782:F784">
    <cfRule type="expression" dxfId="4607" priority="4578">
      <formula>#REF!=FALSE</formula>
    </cfRule>
  </conditionalFormatting>
  <conditionalFormatting sqref="F785">
    <cfRule type="expression" dxfId="4606" priority="4577">
      <formula>#REF!=FALSE</formula>
    </cfRule>
  </conditionalFormatting>
  <conditionalFormatting sqref="F786">
    <cfRule type="expression" dxfId="4605" priority="4576">
      <formula>#REF!=FALSE</formula>
    </cfRule>
  </conditionalFormatting>
  <conditionalFormatting sqref="F788">
    <cfRule type="expression" dxfId="4604" priority="4575">
      <formula>#REF!=FALSE</formula>
    </cfRule>
  </conditionalFormatting>
  <conditionalFormatting sqref="F789">
    <cfRule type="expression" dxfId="4603" priority="4574">
      <formula>#REF!=FALSE</formula>
    </cfRule>
  </conditionalFormatting>
  <conditionalFormatting sqref="F790">
    <cfRule type="expression" dxfId="4602" priority="4573">
      <formula>#REF!=FALSE</formula>
    </cfRule>
  </conditionalFormatting>
  <conditionalFormatting sqref="F791">
    <cfRule type="expression" dxfId="4601" priority="4572">
      <formula>#REF!=FALSE</formula>
    </cfRule>
  </conditionalFormatting>
  <conditionalFormatting sqref="F792">
    <cfRule type="expression" dxfId="4600" priority="4571">
      <formula>#REF!=FALSE</formula>
    </cfRule>
  </conditionalFormatting>
  <conditionalFormatting sqref="E778:F778">
    <cfRule type="expression" dxfId="4599" priority="4582">
      <formula>#REF!=FALSE</formula>
    </cfRule>
  </conditionalFormatting>
  <conditionalFormatting sqref="F790">
    <cfRule type="expression" dxfId="4598" priority="4568">
      <formula>#REF!=FALSE</formula>
    </cfRule>
  </conditionalFormatting>
  <conditionalFormatting sqref="F789">
    <cfRule type="expression" dxfId="4597" priority="4569">
      <formula>#REF!=FALSE</formula>
    </cfRule>
  </conditionalFormatting>
  <conditionalFormatting sqref="F791">
    <cfRule type="expression" dxfId="4596" priority="4567">
      <formula>#REF!=FALSE</formula>
    </cfRule>
  </conditionalFormatting>
  <conditionalFormatting sqref="F792">
    <cfRule type="expression" dxfId="4595" priority="4566">
      <formula>#REF!=FALSE</formula>
    </cfRule>
  </conditionalFormatting>
  <conditionalFormatting sqref="E788:F788">
    <cfRule type="expression" dxfId="4594" priority="4570">
      <formula>#REF!=FALSE</formula>
    </cfRule>
  </conditionalFormatting>
  <conditionalFormatting sqref="F793">
    <cfRule type="expression" dxfId="4593" priority="4565">
      <formula>#REF!=FALSE</formula>
    </cfRule>
  </conditionalFormatting>
  <conditionalFormatting sqref="F794">
    <cfRule type="expression" dxfId="4592" priority="4564">
      <formula>#REF!=FALSE</formula>
    </cfRule>
  </conditionalFormatting>
  <conditionalFormatting sqref="F795">
    <cfRule type="expression" dxfId="4591" priority="4563">
      <formula>#REF!=FALSE</formula>
    </cfRule>
  </conditionalFormatting>
  <conditionalFormatting sqref="F796">
    <cfRule type="expression" dxfId="4590" priority="4562">
      <formula>#REF!=FALSE</formula>
    </cfRule>
  </conditionalFormatting>
  <conditionalFormatting sqref="F797">
    <cfRule type="expression" dxfId="4589" priority="4561">
      <formula>#REF!=FALSE</formula>
    </cfRule>
  </conditionalFormatting>
  <conditionalFormatting sqref="F798">
    <cfRule type="expression" dxfId="4588" priority="4560">
      <formula>#REF!=FALSE</formula>
    </cfRule>
  </conditionalFormatting>
  <conditionalFormatting sqref="F799">
    <cfRule type="expression" dxfId="4587" priority="4559">
      <formula>#REF!=FALSE</formula>
    </cfRule>
  </conditionalFormatting>
  <conditionalFormatting sqref="F800">
    <cfRule type="expression" dxfId="4586" priority="4558">
      <formula>#REF!=FALSE</formula>
    </cfRule>
  </conditionalFormatting>
  <conditionalFormatting sqref="F801">
    <cfRule type="expression" dxfId="4585" priority="4557">
      <formula>#REF!=FALSE</formula>
    </cfRule>
  </conditionalFormatting>
  <conditionalFormatting sqref="F802">
    <cfRule type="expression" dxfId="4584" priority="4556">
      <formula>#REF!=FALSE</formula>
    </cfRule>
  </conditionalFormatting>
  <conditionalFormatting sqref="F803">
    <cfRule type="expression" dxfId="4583" priority="4555">
      <formula>#REF!=FALSE</formula>
    </cfRule>
  </conditionalFormatting>
  <conditionalFormatting sqref="F804">
    <cfRule type="expression" dxfId="4582" priority="4554">
      <formula>#REF!=FALSE</formula>
    </cfRule>
  </conditionalFormatting>
  <conditionalFormatting sqref="F805">
    <cfRule type="expression" dxfId="4581" priority="4553">
      <formula>#REF!=FALSE</formula>
    </cfRule>
  </conditionalFormatting>
  <conditionalFormatting sqref="F806">
    <cfRule type="expression" dxfId="4580" priority="4552">
      <formula>#REF!=FALSE</formula>
    </cfRule>
  </conditionalFormatting>
  <conditionalFormatting sqref="F807">
    <cfRule type="expression" dxfId="4579" priority="4551">
      <formula>#REF!=FALSE</formula>
    </cfRule>
  </conditionalFormatting>
  <conditionalFormatting sqref="F808">
    <cfRule type="expression" dxfId="4578" priority="4550">
      <formula>#REF!=FALSE</formula>
    </cfRule>
  </conditionalFormatting>
  <conditionalFormatting sqref="F809">
    <cfRule type="expression" dxfId="4577" priority="4549">
      <formula>#REF!=FALSE</formula>
    </cfRule>
  </conditionalFormatting>
  <conditionalFormatting sqref="F810">
    <cfRule type="expression" dxfId="4576" priority="4548">
      <formula>#REF!=FALSE</formula>
    </cfRule>
  </conditionalFormatting>
  <conditionalFormatting sqref="F811">
    <cfRule type="expression" dxfId="4575" priority="4547">
      <formula>#REF!=FALSE</formula>
    </cfRule>
  </conditionalFormatting>
  <conditionalFormatting sqref="F812 E793:E817">
    <cfRule type="expression" dxfId="4574" priority="4546">
      <formula>#REF!=FALSE</formula>
    </cfRule>
  </conditionalFormatting>
  <conditionalFormatting sqref="F813">
    <cfRule type="expression" dxfId="4573" priority="4545">
      <formula>#REF!=FALSE</formula>
    </cfRule>
  </conditionalFormatting>
  <conditionalFormatting sqref="F814">
    <cfRule type="expression" dxfId="4572" priority="4544">
      <formula>#REF!=FALSE</formula>
    </cfRule>
  </conditionalFormatting>
  <conditionalFormatting sqref="E816:F816">
    <cfRule type="expression" dxfId="4571" priority="4541">
      <formula>#REF!=FALSE</formula>
    </cfRule>
  </conditionalFormatting>
  <conditionalFormatting sqref="E817:F817">
    <cfRule type="expression" dxfId="4570" priority="4540">
      <formula>#REF!=FALSE</formula>
    </cfRule>
  </conditionalFormatting>
  <conditionalFormatting sqref="E815:F815">
    <cfRule type="expression" dxfId="4569" priority="4542">
      <formula>#REF!=FALSE</formula>
    </cfRule>
    <cfRule type="expression" dxfId="4568" priority="4543">
      <formula>#REF!=FALSE</formula>
    </cfRule>
  </conditionalFormatting>
  <conditionalFormatting sqref="F795">
    <cfRule type="expression" dxfId="4567" priority="4537">
      <formula>#REF!=FALSE</formula>
    </cfRule>
  </conditionalFormatting>
  <conditionalFormatting sqref="F794">
    <cfRule type="expression" dxfId="4566" priority="4538">
      <formula>#REF!=FALSE</formula>
    </cfRule>
  </conditionalFormatting>
  <conditionalFormatting sqref="F796">
    <cfRule type="expression" dxfId="4565" priority="4536">
      <formula>#REF!=FALSE</formula>
    </cfRule>
  </conditionalFormatting>
  <conditionalFormatting sqref="F797">
    <cfRule type="expression" dxfId="4564" priority="4535">
      <formula>#REF!=FALSE</formula>
    </cfRule>
  </conditionalFormatting>
  <conditionalFormatting sqref="E793:F793">
    <cfRule type="expression" dxfId="4563" priority="4539">
      <formula>#REF!=FALSE</formula>
    </cfRule>
  </conditionalFormatting>
  <conditionalFormatting sqref="F805">
    <cfRule type="expression" dxfId="4562" priority="4532">
      <formula>#REF!=FALSE</formula>
    </cfRule>
  </conditionalFormatting>
  <conditionalFormatting sqref="F804">
    <cfRule type="expression" dxfId="4561" priority="4533">
      <formula>#REF!=FALSE</formula>
    </cfRule>
  </conditionalFormatting>
  <conditionalFormatting sqref="F806">
    <cfRule type="expression" dxfId="4560" priority="4531">
      <formula>#REF!=FALSE</formula>
    </cfRule>
  </conditionalFormatting>
  <conditionalFormatting sqref="F807:F809">
    <cfRule type="expression" dxfId="4559" priority="4530">
      <formula>#REF!=FALSE</formula>
    </cfRule>
  </conditionalFormatting>
  <conditionalFormatting sqref="F810">
    <cfRule type="expression" dxfId="4558" priority="4529">
      <formula>#REF!=FALSE</formula>
    </cfRule>
  </conditionalFormatting>
  <conditionalFormatting sqref="F811">
    <cfRule type="expression" dxfId="4557" priority="4528">
      <formula>#REF!=FALSE</formula>
    </cfRule>
  </conditionalFormatting>
  <conditionalFormatting sqref="F813">
    <cfRule type="expression" dxfId="4556" priority="4527">
      <formula>#REF!=FALSE</formula>
    </cfRule>
  </conditionalFormatting>
  <conditionalFormatting sqref="F814">
    <cfRule type="expression" dxfId="4555" priority="4526">
      <formula>#REF!=FALSE</formula>
    </cfRule>
  </conditionalFormatting>
  <conditionalFormatting sqref="F815">
    <cfRule type="expression" dxfId="4554" priority="4525">
      <formula>#REF!=FALSE</formula>
    </cfRule>
  </conditionalFormatting>
  <conditionalFormatting sqref="F816">
    <cfRule type="expression" dxfId="4553" priority="4524">
      <formula>#REF!=FALSE</formula>
    </cfRule>
  </conditionalFormatting>
  <conditionalFormatting sqref="F817">
    <cfRule type="expression" dxfId="4552" priority="4523">
      <formula>#REF!=FALSE</formula>
    </cfRule>
  </conditionalFormatting>
  <conditionalFormatting sqref="E803:F803">
    <cfRule type="expression" dxfId="4551" priority="4534">
      <formula>#REF!=FALSE</formula>
    </cfRule>
  </conditionalFormatting>
  <conditionalFormatting sqref="F815">
    <cfRule type="expression" dxfId="4550" priority="4520">
      <formula>#REF!=FALSE</formula>
    </cfRule>
  </conditionalFormatting>
  <conditionalFormatting sqref="F814">
    <cfRule type="expression" dxfId="4549" priority="4521">
      <formula>#REF!=FALSE</formula>
    </cfRule>
  </conditionalFormatting>
  <conditionalFormatting sqref="F816">
    <cfRule type="expression" dxfId="4548" priority="4519">
      <formula>#REF!=FALSE</formula>
    </cfRule>
  </conditionalFormatting>
  <conditionalFormatting sqref="F817">
    <cfRule type="expression" dxfId="4547" priority="4518">
      <formula>#REF!=FALSE</formula>
    </cfRule>
  </conditionalFormatting>
  <conditionalFormatting sqref="E813:F813">
    <cfRule type="expression" dxfId="4546" priority="4522">
      <formula>#REF!=FALSE</formula>
    </cfRule>
  </conditionalFormatting>
  <conditionalFormatting sqref="F818">
    <cfRule type="expression" dxfId="4545" priority="4517">
      <formula>#REF!=FALSE</formula>
    </cfRule>
  </conditionalFormatting>
  <conditionalFormatting sqref="F819">
    <cfRule type="expression" dxfId="4544" priority="4516">
      <formula>#REF!=FALSE</formula>
    </cfRule>
  </conditionalFormatting>
  <conditionalFormatting sqref="F820">
    <cfRule type="expression" dxfId="4543" priority="4515">
      <formula>#REF!=FALSE</formula>
    </cfRule>
  </conditionalFormatting>
  <conditionalFormatting sqref="F821">
    <cfRule type="expression" dxfId="4542" priority="4514">
      <formula>#REF!=FALSE</formula>
    </cfRule>
  </conditionalFormatting>
  <conditionalFormatting sqref="F822">
    <cfRule type="expression" dxfId="4541" priority="4513">
      <formula>#REF!=FALSE</formula>
    </cfRule>
  </conditionalFormatting>
  <conditionalFormatting sqref="F823">
    <cfRule type="expression" dxfId="4540" priority="4512">
      <formula>#REF!=FALSE</formula>
    </cfRule>
  </conditionalFormatting>
  <conditionalFormatting sqref="F824">
    <cfRule type="expression" dxfId="4539" priority="4511">
      <formula>#REF!=FALSE</formula>
    </cfRule>
  </conditionalFormatting>
  <conditionalFormatting sqref="F825">
    <cfRule type="expression" dxfId="4538" priority="4510">
      <formula>#REF!=FALSE</formula>
    </cfRule>
  </conditionalFormatting>
  <conditionalFormatting sqref="F826">
    <cfRule type="expression" dxfId="4537" priority="4509">
      <formula>#REF!=FALSE</formula>
    </cfRule>
  </conditionalFormatting>
  <conditionalFormatting sqref="F827">
    <cfRule type="expression" dxfId="4536" priority="4508">
      <formula>#REF!=FALSE</formula>
    </cfRule>
  </conditionalFormatting>
  <conditionalFormatting sqref="F828">
    <cfRule type="expression" dxfId="4535" priority="4507">
      <formula>#REF!=FALSE</formula>
    </cfRule>
  </conditionalFormatting>
  <conditionalFormatting sqref="F829">
    <cfRule type="expression" dxfId="4534" priority="4506">
      <formula>#REF!=FALSE</formula>
    </cfRule>
  </conditionalFormatting>
  <conditionalFormatting sqref="F830">
    <cfRule type="expression" dxfId="4533" priority="4505">
      <formula>#REF!=FALSE</formula>
    </cfRule>
  </conditionalFormatting>
  <conditionalFormatting sqref="F831">
    <cfRule type="expression" dxfId="4532" priority="4504">
      <formula>#REF!=FALSE</formula>
    </cfRule>
  </conditionalFormatting>
  <conditionalFormatting sqref="F832">
    <cfRule type="expression" dxfId="4531" priority="4503">
      <formula>#REF!=FALSE</formula>
    </cfRule>
  </conditionalFormatting>
  <conditionalFormatting sqref="F833">
    <cfRule type="expression" dxfId="4530" priority="4502">
      <formula>#REF!=FALSE</formula>
    </cfRule>
  </conditionalFormatting>
  <conditionalFormatting sqref="F834">
    <cfRule type="expression" dxfId="4529" priority="4501">
      <formula>#REF!=FALSE</formula>
    </cfRule>
  </conditionalFormatting>
  <conditionalFormatting sqref="F835">
    <cfRule type="expression" dxfId="4528" priority="4500">
      <formula>#REF!=FALSE</formula>
    </cfRule>
  </conditionalFormatting>
  <conditionalFormatting sqref="F836">
    <cfRule type="expression" dxfId="4527" priority="4499">
      <formula>#REF!=FALSE</formula>
    </cfRule>
  </conditionalFormatting>
  <conditionalFormatting sqref="F837 E818:E842">
    <cfRule type="expression" dxfId="4526" priority="4498">
      <formula>#REF!=FALSE</formula>
    </cfRule>
  </conditionalFormatting>
  <conditionalFormatting sqref="F838">
    <cfRule type="expression" dxfId="4525" priority="4497">
      <formula>#REF!=FALSE</formula>
    </cfRule>
  </conditionalFormatting>
  <conditionalFormatting sqref="F839">
    <cfRule type="expression" dxfId="4524" priority="4496">
      <formula>#REF!=FALSE</formula>
    </cfRule>
  </conditionalFormatting>
  <conditionalFormatting sqref="E841:F841">
    <cfRule type="expression" dxfId="4523" priority="4493">
      <formula>#REF!=FALSE</formula>
    </cfRule>
  </conditionalFormatting>
  <conditionalFormatting sqref="E842:F842">
    <cfRule type="expression" dxfId="4522" priority="4492">
      <formula>#REF!=FALSE</formula>
    </cfRule>
  </conditionalFormatting>
  <conditionalFormatting sqref="E840:F840">
    <cfRule type="expression" dxfId="4521" priority="4494">
      <formula>#REF!=FALSE</formula>
    </cfRule>
    <cfRule type="expression" dxfId="4520" priority="4495">
      <formula>#REF!=FALSE</formula>
    </cfRule>
  </conditionalFormatting>
  <conditionalFormatting sqref="F820">
    <cfRule type="expression" dxfId="4519" priority="4489">
      <formula>#REF!=FALSE</formula>
    </cfRule>
  </conditionalFormatting>
  <conditionalFormatting sqref="F819">
    <cfRule type="expression" dxfId="4518" priority="4490">
      <formula>#REF!=FALSE</formula>
    </cfRule>
  </conditionalFormatting>
  <conditionalFormatting sqref="F821">
    <cfRule type="expression" dxfId="4517" priority="4488">
      <formula>#REF!=FALSE</formula>
    </cfRule>
  </conditionalFormatting>
  <conditionalFormatting sqref="F822">
    <cfRule type="expression" dxfId="4516" priority="4487">
      <formula>#REF!=FALSE</formula>
    </cfRule>
  </conditionalFormatting>
  <conditionalFormatting sqref="E818:F818">
    <cfRule type="expression" dxfId="4515" priority="4491">
      <formula>#REF!=FALSE</formula>
    </cfRule>
  </conditionalFormatting>
  <conditionalFormatting sqref="F830">
    <cfRule type="expression" dxfId="4514" priority="4484">
      <formula>#REF!=FALSE</formula>
    </cfRule>
  </conditionalFormatting>
  <conditionalFormatting sqref="F829">
    <cfRule type="expression" dxfId="4513" priority="4485">
      <formula>#REF!=FALSE</formula>
    </cfRule>
  </conditionalFormatting>
  <conditionalFormatting sqref="F831">
    <cfRule type="expression" dxfId="4512" priority="4483">
      <formula>#REF!=FALSE</formula>
    </cfRule>
  </conditionalFormatting>
  <conditionalFormatting sqref="F832:F834">
    <cfRule type="expression" dxfId="4511" priority="4482">
      <formula>#REF!=FALSE</formula>
    </cfRule>
  </conditionalFormatting>
  <conditionalFormatting sqref="F835">
    <cfRule type="expression" dxfId="4510" priority="4481">
      <formula>#REF!=FALSE</formula>
    </cfRule>
  </conditionalFormatting>
  <conditionalFormatting sqref="F836">
    <cfRule type="expression" dxfId="4509" priority="4480">
      <formula>#REF!=FALSE</formula>
    </cfRule>
  </conditionalFormatting>
  <conditionalFormatting sqref="F838">
    <cfRule type="expression" dxfId="4508" priority="4479">
      <formula>#REF!=FALSE</formula>
    </cfRule>
  </conditionalFormatting>
  <conditionalFormatting sqref="F839">
    <cfRule type="expression" dxfId="4507" priority="4478">
      <formula>#REF!=FALSE</formula>
    </cfRule>
  </conditionalFormatting>
  <conditionalFormatting sqref="F840">
    <cfRule type="expression" dxfId="4506" priority="4477">
      <formula>#REF!=FALSE</formula>
    </cfRule>
  </conditionalFormatting>
  <conditionalFormatting sqref="F841">
    <cfRule type="expression" dxfId="4505" priority="4476">
      <formula>#REF!=FALSE</formula>
    </cfRule>
  </conditionalFormatting>
  <conditionalFormatting sqref="F842">
    <cfRule type="expression" dxfId="4504" priority="4475">
      <formula>#REF!=FALSE</formula>
    </cfRule>
  </conditionalFormatting>
  <conditionalFormatting sqref="E828:F828">
    <cfRule type="expression" dxfId="4503" priority="4486">
      <formula>#REF!=FALSE</formula>
    </cfRule>
  </conditionalFormatting>
  <conditionalFormatting sqref="F840">
    <cfRule type="expression" dxfId="4502" priority="4472">
      <formula>#REF!=FALSE</formula>
    </cfRule>
  </conditionalFormatting>
  <conditionalFormatting sqref="F839">
    <cfRule type="expression" dxfId="4501" priority="4473">
      <formula>#REF!=FALSE</formula>
    </cfRule>
  </conditionalFormatting>
  <conditionalFormatting sqref="F841">
    <cfRule type="expression" dxfId="4500" priority="4471">
      <formula>#REF!=FALSE</formula>
    </cfRule>
  </conditionalFormatting>
  <conditionalFormatting sqref="F842">
    <cfRule type="expression" dxfId="4499" priority="4470">
      <formula>#REF!=FALSE</formula>
    </cfRule>
  </conditionalFormatting>
  <conditionalFormatting sqref="E838:F838">
    <cfRule type="expression" dxfId="4498" priority="4474">
      <formula>#REF!=FALSE</formula>
    </cfRule>
  </conditionalFormatting>
  <conditionalFormatting sqref="F842">
    <cfRule type="expression" dxfId="4497" priority="4469">
      <formula>#REF!=FALSE</formula>
    </cfRule>
  </conditionalFormatting>
  <conditionalFormatting sqref="F843">
    <cfRule type="expression" dxfId="4496" priority="4468">
      <formula>#REF!=FALSE</formula>
    </cfRule>
  </conditionalFormatting>
  <conditionalFormatting sqref="F844">
    <cfRule type="expression" dxfId="4495" priority="4467">
      <formula>#REF!=FALSE</formula>
    </cfRule>
  </conditionalFormatting>
  <conditionalFormatting sqref="F845">
    <cfRule type="expression" dxfId="4494" priority="4466">
      <formula>#REF!=FALSE</formula>
    </cfRule>
  </conditionalFormatting>
  <conditionalFormatting sqref="F846">
    <cfRule type="expression" dxfId="4493" priority="4465">
      <formula>#REF!=FALSE</formula>
    </cfRule>
  </conditionalFormatting>
  <conditionalFormatting sqref="F847">
    <cfRule type="expression" dxfId="4492" priority="4464">
      <formula>#REF!=FALSE</formula>
    </cfRule>
  </conditionalFormatting>
  <conditionalFormatting sqref="F848">
    <cfRule type="expression" dxfId="4491" priority="4463">
      <formula>#REF!=FALSE</formula>
    </cfRule>
  </conditionalFormatting>
  <conditionalFormatting sqref="F849">
    <cfRule type="expression" dxfId="4490" priority="4462">
      <formula>#REF!=FALSE</formula>
    </cfRule>
  </conditionalFormatting>
  <conditionalFormatting sqref="F850">
    <cfRule type="expression" dxfId="4489" priority="4461">
      <formula>#REF!=FALSE</formula>
    </cfRule>
  </conditionalFormatting>
  <conditionalFormatting sqref="F851">
    <cfRule type="expression" dxfId="4488" priority="4460">
      <formula>#REF!=FALSE</formula>
    </cfRule>
  </conditionalFormatting>
  <conditionalFormatting sqref="F852 E842:E857">
    <cfRule type="expression" dxfId="4487" priority="4459">
      <formula>#REF!=FALSE</formula>
    </cfRule>
  </conditionalFormatting>
  <conditionalFormatting sqref="F853">
    <cfRule type="expression" dxfId="4486" priority="4458">
      <formula>#REF!=FALSE</formula>
    </cfRule>
  </conditionalFormatting>
  <conditionalFormatting sqref="F854">
    <cfRule type="expression" dxfId="4485" priority="4457">
      <formula>#REF!=FALSE</formula>
    </cfRule>
  </conditionalFormatting>
  <conditionalFormatting sqref="E856:F856">
    <cfRule type="expression" dxfId="4484" priority="4454">
      <formula>#REF!=FALSE</formula>
    </cfRule>
  </conditionalFormatting>
  <conditionalFormatting sqref="E857:F857">
    <cfRule type="expression" dxfId="4483" priority="4453">
      <formula>#REF!=FALSE</formula>
    </cfRule>
  </conditionalFormatting>
  <conditionalFormatting sqref="E855:F855">
    <cfRule type="expression" dxfId="4482" priority="4455">
      <formula>#REF!=FALSE</formula>
    </cfRule>
    <cfRule type="expression" dxfId="4481" priority="4456">
      <formula>#REF!=FALSE</formula>
    </cfRule>
  </conditionalFormatting>
  <conditionalFormatting sqref="F845">
    <cfRule type="expression" dxfId="4480" priority="4450">
      <formula>#REF!=FALSE</formula>
    </cfRule>
  </conditionalFormatting>
  <conditionalFormatting sqref="F844">
    <cfRule type="expression" dxfId="4479" priority="4451">
      <formula>#REF!=FALSE</formula>
    </cfRule>
  </conditionalFormatting>
  <conditionalFormatting sqref="F846">
    <cfRule type="expression" dxfId="4478" priority="4449">
      <formula>#REF!=FALSE</formula>
    </cfRule>
  </conditionalFormatting>
  <conditionalFormatting sqref="F847:F849">
    <cfRule type="expression" dxfId="4477" priority="4448">
      <formula>#REF!=FALSE</formula>
    </cfRule>
  </conditionalFormatting>
  <conditionalFormatting sqref="F850">
    <cfRule type="expression" dxfId="4476" priority="4447">
      <formula>#REF!=FALSE</formula>
    </cfRule>
  </conditionalFormatting>
  <conditionalFormatting sqref="F851">
    <cfRule type="expression" dxfId="4475" priority="4446">
      <formula>#REF!=FALSE</formula>
    </cfRule>
  </conditionalFormatting>
  <conditionalFormatting sqref="F853">
    <cfRule type="expression" dxfId="4474" priority="4445">
      <formula>#REF!=FALSE</formula>
    </cfRule>
  </conditionalFormatting>
  <conditionalFormatting sqref="F854">
    <cfRule type="expression" dxfId="4473" priority="4444">
      <formula>#REF!=FALSE</formula>
    </cfRule>
  </conditionalFormatting>
  <conditionalFormatting sqref="F855">
    <cfRule type="expression" dxfId="4472" priority="4443">
      <formula>#REF!=FALSE</formula>
    </cfRule>
  </conditionalFormatting>
  <conditionalFormatting sqref="F856">
    <cfRule type="expression" dxfId="4471" priority="4442">
      <formula>#REF!=FALSE</formula>
    </cfRule>
  </conditionalFormatting>
  <conditionalFormatting sqref="F857">
    <cfRule type="expression" dxfId="4470" priority="4441">
      <formula>#REF!=FALSE</formula>
    </cfRule>
  </conditionalFormatting>
  <conditionalFormatting sqref="E843:F843">
    <cfRule type="expression" dxfId="4469" priority="4452">
      <formula>#REF!=FALSE</formula>
    </cfRule>
  </conditionalFormatting>
  <conditionalFormatting sqref="F855">
    <cfRule type="expression" dxfId="4468" priority="4438">
      <formula>#REF!=FALSE</formula>
    </cfRule>
  </conditionalFormatting>
  <conditionalFormatting sqref="F854">
    <cfRule type="expression" dxfId="4467" priority="4439">
      <formula>#REF!=FALSE</formula>
    </cfRule>
  </conditionalFormatting>
  <conditionalFormatting sqref="F856">
    <cfRule type="expression" dxfId="4466" priority="4437">
      <formula>#REF!=FALSE</formula>
    </cfRule>
  </conditionalFormatting>
  <conditionalFormatting sqref="F857">
    <cfRule type="expression" dxfId="4465" priority="4436">
      <formula>#REF!=FALSE</formula>
    </cfRule>
  </conditionalFormatting>
  <conditionalFormatting sqref="E853:F853">
    <cfRule type="expression" dxfId="4464" priority="4440">
      <formula>#REF!=FALSE</formula>
    </cfRule>
  </conditionalFormatting>
  <conditionalFormatting sqref="F858">
    <cfRule type="expression" dxfId="4463" priority="4435">
      <formula>#REF!=FALSE</formula>
    </cfRule>
  </conditionalFormatting>
  <conditionalFormatting sqref="F859">
    <cfRule type="expression" dxfId="4462" priority="4434">
      <formula>#REF!=FALSE</formula>
    </cfRule>
  </conditionalFormatting>
  <conditionalFormatting sqref="F860">
    <cfRule type="expression" dxfId="4461" priority="4433">
      <formula>#REF!=FALSE</formula>
    </cfRule>
  </conditionalFormatting>
  <conditionalFormatting sqref="F861">
    <cfRule type="expression" dxfId="4460" priority="4432">
      <formula>#REF!=FALSE</formula>
    </cfRule>
  </conditionalFormatting>
  <conditionalFormatting sqref="F862">
    <cfRule type="expression" dxfId="4459" priority="4431">
      <formula>#REF!=FALSE</formula>
    </cfRule>
  </conditionalFormatting>
  <conditionalFormatting sqref="F863">
    <cfRule type="expression" dxfId="4458" priority="4430">
      <formula>#REF!=FALSE</formula>
    </cfRule>
  </conditionalFormatting>
  <conditionalFormatting sqref="F864">
    <cfRule type="expression" dxfId="4457" priority="4429">
      <formula>#REF!=FALSE</formula>
    </cfRule>
  </conditionalFormatting>
  <conditionalFormatting sqref="F865">
    <cfRule type="expression" dxfId="4456" priority="4428">
      <formula>#REF!=FALSE</formula>
    </cfRule>
  </conditionalFormatting>
  <conditionalFormatting sqref="F866">
    <cfRule type="expression" dxfId="4455" priority="4427">
      <formula>#REF!=FALSE</formula>
    </cfRule>
  </conditionalFormatting>
  <conditionalFormatting sqref="F867">
    <cfRule type="expression" dxfId="4454" priority="4426">
      <formula>#REF!=FALSE</formula>
    </cfRule>
  </conditionalFormatting>
  <conditionalFormatting sqref="F868">
    <cfRule type="expression" dxfId="4453" priority="4425">
      <formula>#REF!=FALSE</formula>
    </cfRule>
  </conditionalFormatting>
  <conditionalFormatting sqref="F869">
    <cfRule type="expression" dxfId="4452" priority="4424">
      <formula>#REF!=FALSE</formula>
    </cfRule>
  </conditionalFormatting>
  <conditionalFormatting sqref="F870">
    <cfRule type="expression" dxfId="4451" priority="4423">
      <formula>#REF!=FALSE</formula>
    </cfRule>
  </conditionalFormatting>
  <conditionalFormatting sqref="F871">
    <cfRule type="expression" dxfId="4450" priority="4422">
      <formula>#REF!=FALSE</formula>
    </cfRule>
  </conditionalFormatting>
  <conditionalFormatting sqref="F872">
    <cfRule type="expression" dxfId="4449" priority="4421">
      <formula>#REF!=FALSE</formula>
    </cfRule>
  </conditionalFormatting>
  <conditionalFormatting sqref="F873">
    <cfRule type="expression" dxfId="4448" priority="4420">
      <formula>#REF!=FALSE</formula>
    </cfRule>
  </conditionalFormatting>
  <conditionalFormatting sqref="F874">
    <cfRule type="expression" dxfId="4447" priority="4419">
      <formula>#REF!=FALSE</formula>
    </cfRule>
  </conditionalFormatting>
  <conditionalFormatting sqref="F875">
    <cfRule type="expression" dxfId="4446" priority="4418">
      <formula>#REF!=FALSE</formula>
    </cfRule>
  </conditionalFormatting>
  <conditionalFormatting sqref="F876">
    <cfRule type="expression" dxfId="4445" priority="4417">
      <formula>#REF!=FALSE</formula>
    </cfRule>
  </conditionalFormatting>
  <conditionalFormatting sqref="F877 E858:E882">
    <cfRule type="expression" dxfId="4444" priority="4416">
      <formula>#REF!=FALSE</formula>
    </cfRule>
  </conditionalFormatting>
  <conditionalFormatting sqref="F878">
    <cfRule type="expression" dxfId="4443" priority="4415">
      <formula>#REF!=FALSE</formula>
    </cfRule>
  </conditionalFormatting>
  <conditionalFormatting sqref="F879">
    <cfRule type="expression" dxfId="4442" priority="4414">
      <formula>#REF!=FALSE</formula>
    </cfRule>
  </conditionalFormatting>
  <conditionalFormatting sqref="E881:F881">
    <cfRule type="expression" dxfId="4441" priority="4411">
      <formula>#REF!=FALSE</formula>
    </cfRule>
  </conditionalFormatting>
  <conditionalFormatting sqref="E882:F882">
    <cfRule type="expression" dxfId="4440" priority="4410">
      <formula>#REF!=FALSE</formula>
    </cfRule>
  </conditionalFormatting>
  <conditionalFormatting sqref="E880:F880">
    <cfRule type="expression" dxfId="4439" priority="4412">
      <formula>#REF!=FALSE</formula>
    </cfRule>
    <cfRule type="expression" dxfId="4438" priority="4413">
      <formula>#REF!=FALSE</formula>
    </cfRule>
  </conditionalFormatting>
  <conditionalFormatting sqref="F860">
    <cfRule type="expression" dxfId="4437" priority="4407">
      <formula>#REF!=FALSE</formula>
    </cfRule>
  </conditionalFormatting>
  <conditionalFormatting sqref="F859">
    <cfRule type="expression" dxfId="4436" priority="4408">
      <formula>#REF!=FALSE</formula>
    </cfRule>
  </conditionalFormatting>
  <conditionalFormatting sqref="F861">
    <cfRule type="expression" dxfId="4435" priority="4406">
      <formula>#REF!=FALSE</formula>
    </cfRule>
  </conditionalFormatting>
  <conditionalFormatting sqref="F862">
    <cfRule type="expression" dxfId="4434" priority="4405">
      <formula>#REF!=FALSE</formula>
    </cfRule>
  </conditionalFormatting>
  <conditionalFormatting sqref="E858:F858">
    <cfRule type="expression" dxfId="4433" priority="4409">
      <formula>#REF!=FALSE</formula>
    </cfRule>
  </conditionalFormatting>
  <conditionalFormatting sqref="F870">
    <cfRule type="expression" dxfId="4432" priority="4402">
      <formula>#REF!=FALSE</formula>
    </cfRule>
  </conditionalFormatting>
  <conditionalFormatting sqref="F869">
    <cfRule type="expression" dxfId="4431" priority="4403">
      <formula>#REF!=FALSE</formula>
    </cfRule>
  </conditionalFormatting>
  <conditionalFormatting sqref="F871">
    <cfRule type="expression" dxfId="4430" priority="4401">
      <formula>#REF!=FALSE</formula>
    </cfRule>
  </conditionalFormatting>
  <conditionalFormatting sqref="F872:F874">
    <cfRule type="expression" dxfId="4429" priority="4400">
      <formula>#REF!=FALSE</formula>
    </cfRule>
  </conditionalFormatting>
  <conditionalFormatting sqref="F875">
    <cfRule type="expression" dxfId="4428" priority="4399">
      <formula>#REF!=FALSE</formula>
    </cfRule>
  </conditionalFormatting>
  <conditionalFormatting sqref="F876">
    <cfRule type="expression" dxfId="4427" priority="4398">
      <formula>#REF!=FALSE</formula>
    </cfRule>
  </conditionalFormatting>
  <conditionalFormatting sqref="F878">
    <cfRule type="expression" dxfId="4426" priority="4397">
      <formula>#REF!=FALSE</formula>
    </cfRule>
  </conditionalFormatting>
  <conditionalFormatting sqref="F879">
    <cfRule type="expression" dxfId="4425" priority="4396">
      <formula>#REF!=FALSE</formula>
    </cfRule>
  </conditionalFormatting>
  <conditionalFormatting sqref="F880">
    <cfRule type="expression" dxfId="4424" priority="4395">
      <formula>#REF!=FALSE</formula>
    </cfRule>
  </conditionalFormatting>
  <conditionalFormatting sqref="F881">
    <cfRule type="expression" dxfId="4423" priority="4394">
      <formula>#REF!=FALSE</formula>
    </cfRule>
  </conditionalFormatting>
  <conditionalFormatting sqref="F882">
    <cfRule type="expression" dxfId="4422" priority="4393">
      <formula>#REF!=FALSE</formula>
    </cfRule>
  </conditionalFormatting>
  <conditionalFormatting sqref="E868:F868">
    <cfRule type="expression" dxfId="4421" priority="4404">
      <formula>#REF!=FALSE</formula>
    </cfRule>
  </conditionalFormatting>
  <conditionalFormatting sqref="F880">
    <cfRule type="expression" dxfId="4420" priority="4390">
      <formula>#REF!=FALSE</formula>
    </cfRule>
  </conditionalFormatting>
  <conditionalFormatting sqref="F879">
    <cfRule type="expression" dxfId="4419" priority="4391">
      <formula>#REF!=FALSE</formula>
    </cfRule>
  </conditionalFormatting>
  <conditionalFormatting sqref="F881">
    <cfRule type="expression" dxfId="4418" priority="4389">
      <formula>#REF!=FALSE</formula>
    </cfRule>
  </conditionalFormatting>
  <conditionalFormatting sqref="F882">
    <cfRule type="expression" dxfId="4417" priority="4388">
      <formula>#REF!=FALSE</formula>
    </cfRule>
  </conditionalFormatting>
  <conditionalFormatting sqref="E878:F878">
    <cfRule type="expression" dxfId="4416" priority="4392">
      <formula>#REF!=FALSE</formula>
    </cfRule>
  </conditionalFormatting>
  <conditionalFormatting sqref="F883">
    <cfRule type="expression" dxfId="4415" priority="4387">
      <formula>#REF!=FALSE</formula>
    </cfRule>
  </conditionalFormatting>
  <conditionalFormatting sqref="F884">
    <cfRule type="expression" dxfId="4414" priority="4386">
      <formula>#REF!=FALSE</formula>
    </cfRule>
  </conditionalFormatting>
  <conditionalFormatting sqref="F885">
    <cfRule type="expression" dxfId="4413" priority="4385">
      <formula>#REF!=FALSE</formula>
    </cfRule>
  </conditionalFormatting>
  <conditionalFormatting sqref="F886">
    <cfRule type="expression" dxfId="4412" priority="4384">
      <formula>#REF!=FALSE</formula>
    </cfRule>
  </conditionalFormatting>
  <conditionalFormatting sqref="F887">
    <cfRule type="expression" dxfId="4411" priority="4383">
      <formula>#REF!=FALSE</formula>
    </cfRule>
  </conditionalFormatting>
  <conditionalFormatting sqref="F888">
    <cfRule type="expression" dxfId="4410" priority="4382">
      <formula>#REF!=FALSE</formula>
    </cfRule>
  </conditionalFormatting>
  <conditionalFormatting sqref="F889">
    <cfRule type="expression" dxfId="4409" priority="4381">
      <formula>#REF!=FALSE</formula>
    </cfRule>
  </conditionalFormatting>
  <conditionalFormatting sqref="F890">
    <cfRule type="expression" dxfId="4408" priority="4380">
      <formula>#REF!=FALSE</formula>
    </cfRule>
  </conditionalFormatting>
  <conditionalFormatting sqref="F891">
    <cfRule type="expression" dxfId="4407" priority="4379">
      <formula>#REF!=FALSE</formula>
    </cfRule>
  </conditionalFormatting>
  <conditionalFormatting sqref="F892">
    <cfRule type="expression" dxfId="4406" priority="4378">
      <formula>#REF!=FALSE</formula>
    </cfRule>
  </conditionalFormatting>
  <conditionalFormatting sqref="F893">
    <cfRule type="expression" dxfId="4405" priority="4377">
      <formula>#REF!=FALSE</formula>
    </cfRule>
  </conditionalFormatting>
  <conditionalFormatting sqref="F894">
    <cfRule type="expression" dxfId="4404" priority="4376">
      <formula>#REF!=FALSE</formula>
    </cfRule>
  </conditionalFormatting>
  <conditionalFormatting sqref="F895">
    <cfRule type="expression" dxfId="4403" priority="4375">
      <formula>#REF!=FALSE</formula>
    </cfRule>
  </conditionalFormatting>
  <conditionalFormatting sqref="F896">
    <cfRule type="expression" dxfId="4402" priority="4374">
      <formula>#REF!=FALSE</formula>
    </cfRule>
  </conditionalFormatting>
  <conditionalFormatting sqref="F897">
    <cfRule type="expression" dxfId="4401" priority="4373">
      <formula>#REF!=FALSE</formula>
    </cfRule>
  </conditionalFormatting>
  <conditionalFormatting sqref="F898">
    <cfRule type="expression" dxfId="4400" priority="4372">
      <formula>#REF!=FALSE</formula>
    </cfRule>
  </conditionalFormatting>
  <conditionalFormatting sqref="F899">
    <cfRule type="expression" dxfId="4399" priority="4371">
      <formula>#REF!=FALSE</formula>
    </cfRule>
  </conditionalFormatting>
  <conditionalFormatting sqref="F900">
    <cfRule type="expression" dxfId="4398" priority="4370">
      <formula>#REF!=FALSE</formula>
    </cfRule>
  </conditionalFormatting>
  <conditionalFormatting sqref="F901">
    <cfRule type="expression" dxfId="4397" priority="4369">
      <formula>#REF!=FALSE</formula>
    </cfRule>
  </conditionalFormatting>
  <conditionalFormatting sqref="F902 E883:E907">
    <cfRule type="expression" dxfId="4396" priority="4368">
      <formula>#REF!=FALSE</formula>
    </cfRule>
  </conditionalFormatting>
  <conditionalFormatting sqref="F903">
    <cfRule type="expression" dxfId="4395" priority="4367">
      <formula>#REF!=FALSE</formula>
    </cfRule>
  </conditionalFormatting>
  <conditionalFormatting sqref="F904">
    <cfRule type="expression" dxfId="4394" priority="4366">
      <formula>#REF!=FALSE</formula>
    </cfRule>
  </conditionalFormatting>
  <conditionalFormatting sqref="E906:F906">
    <cfRule type="expression" dxfId="4393" priority="4363">
      <formula>#REF!=FALSE</formula>
    </cfRule>
  </conditionalFormatting>
  <conditionalFormatting sqref="E907:F907">
    <cfRule type="expression" dxfId="4392" priority="4362">
      <formula>#REF!=FALSE</formula>
    </cfRule>
  </conditionalFormatting>
  <conditionalFormatting sqref="E905:F905">
    <cfRule type="expression" dxfId="4391" priority="4364">
      <formula>#REF!=FALSE</formula>
    </cfRule>
    <cfRule type="expression" dxfId="4390" priority="4365">
      <formula>#REF!=FALSE</formula>
    </cfRule>
  </conditionalFormatting>
  <conditionalFormatting sqref="F885">
    <cfRule type="expression" dxfId="4389" priority="4359">
      <formula>#REF!=FALSE</formula>
    </cfRule>
  </conditionalFormatting>
  <conditionalFormatting sqref="F884">
    <cfRule type="expression" dxfId="4388" priority="4360">
      <formula>#REF!=FALSE</formula>
    </cfRule>
  </conditionalFormatting>
  <conditionalFormatting sqref="F886">
    <cfRule type="expression" dxfId="4387" priority="4358">
      <formula>#REF!=FALSE</formula>
    </cfRule>
  </conditionalFormatting>
  <conditionalFormatting sqref="F887">
    <cfRule type="expression" dxfId="4386" priority="4357">
      <formula>#REF!=FALSE</formula>
    </cfRule>
  </conditionalFormatting>
  <conditionalFormatting sqref="E883:F883">
    <cfRule type="expression" dxfId="4385" priority="4361">
      <formula>#REF!=FALSE</formula>
    </cfRule>
  </conditionalFormatting>
  <conditionalFormatting sqref="F895">
    <cfRule type="expression" dxfId="4384" priority="4354">
      <formula>#REF!=FALSE</formula>
    </cfRule>
  </conditionalFormatting>
  <conditionalFormatting sqref="F894">
    <cfRule type="expression" dxfId="4383" priority="4355">
      <formula>#REF!=FALSE</formula>
    </cfRule>
  </conditionalFormatting>
  <conditionalFormatting sqref="F896">
    <cfRule type="expression" dxfId="4382" priority="4353">
      <formula>#REF!=FALSE</formula>
    </cfRule>
  </conditionalFormatting>
  <conditionalFormatting sqref="F897:F899">
    <cfRule type="expression" dxfId="4381" priority="4352">
      <formula>#REF!=FALSE</formula>
    </cfRule>
  </conditionalFormatting>
  <conditionalFormatting sqref="F900">
    <cfRule type="expression" dxfId="4380" priority="4351">
      <formula>#REF!=FALSE</formula>
    </cfRule>
  </conditionalFormatting>
  <conditionalFormatting sqref="F901">
    <cfRule type="expression" dxfId="4379" priority="4350">
      <formula>#REF!=FALSE</formula>
    </cfRule>
  </conditionalFormatting>
  <conditionalFormatting sqref="F903">
    <cfRule type="expression" dxfId="4378" priority="4349">
      <formula>#REF!=FALSE</formula>
    </cfRule>
  </conditionalFormatting>
  <conditionalFormatting sqref="F904">
    <cfRule type="expression" dxfId="4377" priority="4348">
      <formula>#REF!=FALSE</formula>
    </cfRule>
  </conditionalFormatting>
  <conditionalFormatting sqref="F905">
    <cfRule type="expression" dxfId="4376" priority="4347">
      <formula>#REF!=FALSE</formula>
    </cfRule>
  </conditionalFormatting>
  <conditionalFormatting sqref="F906">
    <cfRule type="expression" dxfId="4375" priority="4346">
      <formula>#REF!=FALSE</formula>
    </cfRule>
  </conditionalFormatting>
  <conditionalFormatting sqref="F907">
    <cfRule type="expression" dxfId="4374" priority="4345">
      <formula>#REF!=FALSE</formula>
    </cfRule>
  </conditionalFormatting>
  <conditionalFormatting sqref="E893:F893">
    <cfRule type="expression" dxfId="4373" priority="4356">
      <formula>#REF!=FALSE</formula>
    </cfRule>
  </conditionalFormatting>
  <conditionalFormatting sqref="F905">
    <cfRule type="expression" dxfId="4372" priority="4342">
      <formula>#REF!=FALSE</formula>
    </cfRule>
  </conditionalFormatting>
  <conditionalFormatting sqref="F904">
    <cfRule type="expression" dxfId="4371" priority="4343">
      <formula>#REF!=FALSE</formula>
    </cfRule>
  </conditionalFormatting>
  <conditionalFormatting sqref="F906">
    <cfRule type="expression" dxfId="4370" priority="4341">
      <formula>#REF!=FALSE</formula>
    </cfRule>
  </conditionalFormatting>
  <conditionalFormatting sqref="F907">
    <cfRule type="expression" dxfId="4369" priority="4340">
      <formula>#REF!=FALSE</formula>
    </cfRule>
  </conditionalFormatting>
  <conditionalFormatting sqref="E903:F903">
    <cfRule type="expression" dxfId="4368" priority="4344">
      <formula>#REF!=FALSE</formula>
    </cfRule>
  </conditionalFormatting>
  <conditionalFormatting sqref="F908">
    <cfRule type="expression" dxfId="4367" priority="4339">
      <formula>#REF!=FALSE</formula>
    </cfRule>
  </conditionalFormatting>
  <conditionalFormatting sqref="F909">
    <cfRule type="expression" dxfId="4366" priority="4338">
      <formula>#REF!=FALSE</formula>
    </cfRule>
  </conditionalFormatting>
  <conditionalFormatting sqref="F910">
    <cfRule type="expression" dxfId="4365" priority="4337">
      <formula>#REF!=FALSE</formula>
    </cfRule>
  </conditionalFormatting>
  <conditionalFormatting sqref="F911">
    <cfRule type="expression" dxfId="4364" priority="4336">
      <formula>#REF!=FALSE</formula>
    </cfRule>
  </conditionalFormatting>
  <conditionalFormatting sqref="F912">
    <cfRule type="expression" dxfId="4363" priority="4335">
      <formula>#REF!=FALSE</formula>
    </cfRule>
  </conditionalFormatting>
  <conditionalFormatting sqref="F913">
    <cfRule type="expression" dxfId="4362" priority="4334">
      <formula>#REF!=FALSE</formula>
    </cfRule>
  </conditionalFormatting>
  <conditionalFormatting sqref="F914">
    <cfRule type="expression" dxfId="4361" priority="4333">
      <formula>#REF!=FALSE</formula>
    </cfRule>
  </conditionalFormatting>
  <conditionalFormatting sqref="F915">
    <cfRule type="expression" dxfId="4360" priority="4332">
      <formula>#REF!=FALSE</formula>
    </cfRule>
  </conditionalFormatting>
  <conditionalFormatting sqref="F916">
    <cfRule type="expression" dxfId="4359" priority="4331">
      <formula>#REF!=FALSE</formula>
    </cfRule>
  </conditionalFormatting>
  <conditionalFormatting sqref="F917">
    <cfRule type="expression" dxfId="4358" priority="4330">
      <formula>#REF!=FALSE</formula>
    </cfRule>
  </conditionalFormatting>
  <conditionalFormatting sqref="F918">
    <cfRule type="expression" dxfId="4357" priority="4329">
      <formula>#REF!=FALSE</formula>
    </cfRule>
  </conditionalFormatting>
  <conditionalFormatting sqref="F919">
    <cfRule type="expression" dxfId="4356" priority="4328">
      <formula>#REF!=FALSE</formula>
    </cfRule>
  </conditionalFormatting>
  <conditionalFormatting sqref="F920">
    <cfRule type="expression" dxfId="4355" priority="4327">
      <formula>#REF!=FALSE</formula>
    </cfRule>
  </conditionalFormatting>
  <conditionalFormatting sqref="F921">
    <cfRule type="expression" dxfId="4354" priority="4326">
      <formula>#REF!=FALSE</formula>
    </cfRule>
  </conditionalFormatting>
  <conditionalFormatting sqref="F922">
    <cfRule type="expression" dxfId="4353" priority="4325">
      <formula>#REF!=FALSE</formula>
    </cfRule>
  </conditionalFormatting>
  <conditionalFormatting sqref="F923">
    <cfRule type="expression" dxfId="4352" priority="4324">
      <formula>#REF!=FALSE</formula>
    </cfRule>
  </conditionalFormatting>
  <conditionalFormatting sqref="F924">
    <cfRule type="expression" dxfId="4351" priority="4323">
      <formula>#REF!=FALSE</formula>
    </cfRule>
  </conditionalFormatting>
  <conditionalFormatting sqref="F925">
    <cfRule type="expression" dxfId="4350" priority="4322">
      <formula>#REF!=FALSE</formula>
    </cfRule>
  </conditionalFormatting>
  <conditionalFormatting sqref="F926">
    <cfRule type="expression" dxfId="4349" priority="4321">
      <formula>#REF!=FALSE</formula>
    </cfRule>
  </conditionalFormatting>
  <conditionalFormatting sqref="F927 E908:E931">
    <cfRule type="expression" dxfId="4348" priority="4320">
      <formula>#REF!=FALSE</formula>
    </cfRule>
  </conditionalFormatting>
  <conditionalFormatting sqref="F928">
    <cfRule type="expression" dxfId="4347" priority="4319">
      <formula>#REF!=FALSE</formula>
    </cfRule>
  </conditionalFormatting>
  <conditionalFormatting sqref="F929">
    <cfRule type="expression" dxfId="4346" priority="4318">
      <formula>#REF!=FALSE</formula>
    </cfRule>
  </conditionalFormatting>
  <conditionalFormatting sqref="E931:F931">
    <cfRule type="expression" dxfId="4345" priority="4315">
      <formula>#REF!=FALSE</formula>
    </cfRule>
  </conditionalFormatting>
  <conditionalFormatting sqref="E930:F930">
    <cfRule type="expression" dxfId="4344" priority="4316">
      <formula>#REF!=FALSE</formula>
    </cfRule>
    <cfRule type="expression" dxfId="4343" priority="4317">
      <formula>#REF!=FALSE</formula>
    </cfRule>
  </conditionalFormatting>
  <conditionalFormatting sqref="F910">
    <cfRule type="expression" dxfId="4342" priority="4312">
      <formula>#REF!=FALSE</formula>
    </cfRule>
  </conditionalFormatting>
  <conditionalFormatting sqref="F909">
    <cfRule type="expression" dxfId="4341" priority="4313">
      <formula>#REF!=FALSE</formula>
    </cfRule>
  </conditionalFormatting>
  <conditionalFormatting sqref="F911">
    <cfRule type="expression" dxfId="4340" priority="4311">
      <formula>#REF!=FALSE</formula>
    </cfRule>
  </conditionalFormatting>
  <conditionalFormatting sqref="F912">
    <cfRule type="expression" dxfId="4339" priority="4310">
      <formula>#REF!=FALSE</formula>
    </cfRule>
  </conditionalFormatting>
  <conditionalFormatting sqref="E908:F908">
    <cfRule type="expression" dxfId="4338" priority="4314">
      <formula>#REF!=FALSE</formula>
    </cfRule>
  </conditionalFormatting>
  <conditionalFormatting sqref="F920">
    <cfRule type="expression" dxfId="4337" priority="4307">
      <formula>#REF!=FALSE</formula>
    </cfRule>
  </conditionalFormatting>
  <conditionalFormatting sqref="F919">
    <cfRule type="expression" dxfId="4336" priority="4308">
      <formula>#REF!=FALSE</formula>
    </cfRule>
  </conditionalFormatting>
  <conditionalFormatting sqref="F921">
    <cfRule type="expression" dxfId="4335" priority="4306">
      <formula>#REF!=FALSE</formula>
    </cfRule>
  </conditionalFormatting>
  <conditionalFormatting sqref="F922:F924">
    <cfRule type="expression" dxfId="4334" priority="4305">
      <formula>#REF!=FALSE</formula>
    </cfRule>
  </conditionalFormatting>
  <conditionalFormatting sqref="F925">
    <cfRule type="expression" dxfId="4333" priority="4304">
      <formula>#REF!=FALSE</formula>
    </cfRule>
  </conditionalFormatting>
  <conditionalFormatting sqref="F926">
    <cfRule type="expression" dxfId="4332" priority="4303">
      <formula>#REF!=FALSE</formula>
    </cfRule>
  </conditionalFormatting>
  <conditionalFormatting sqref="F928">
    <cfRule type="expression" dxfId="4331" priority="4302">
      <formula>#REF!=FALSE</formula>
    </cfRule>
  </conditionalFormatting>
  <conditionalFormatting sqref="F929">
    <cfRule type="expression" dxfId="4330" priority="4301">
      <formula>#REF!=FALSE</formula>
    </cfRule>
  </conditionalFormatting>
  <conditionalFormatting sqref="F931">
    <cfRule type="expression" dxfId="4329" priority="4299">
      <formula>#REF!=FALSE</formula>
    </cfRule>
  </conditionalFormatting>
  <conditionalFormatting sqref="E918:F918">
    <cfRule type="expression" dxfId="4328" priority="4309">
      <formula>#REF!=FALSE</formula>
    </cfRule>
  </conditionalFormatting>
  <conditionalFormatting sqref="F930">
    <cfRule type="expression" dxfId="4327" priority="4296">
      <formula>#REF!=FALSE</formula>
    </cfRule>
  </conditionalFormatting>
  <conditionalFormatting sqref="F929">
    <cfRule type="expression" dxfId="4326" priority="4297">
      <formula>#REF!=FALSE</formula>
    </cfRule>
  </conditionalFormatting>
  <conditionalFormatting sqref="E928:F928">
    <cfRule type="expression" dxfId="4325" priority="4298">
      <formula>#REF!=FALSE</formula>
    </cfRule>
  </conditionalFormatting>
  <conditionalFormatting sqref="F962">
    <cfRule type="expression" dxfId="4324" priority="4234">
      <formula>#REF!=FALSE</formula>
    </cfRule>
  </conditionalFormatting>
  <conditionalFormatting sqref="F963">
    <cfRule type="expression" dxfId="4323" priority="4229">
      <formula>#REF!=FALSE</formula>
    </cfRule>
  </conditionalFormatting>
  <conditionalFormatting sqref="F932">
    <cfRule type="expression" dxfId="4322" priority="4294">
      <formula>#REF!=FALSE</formula>
    </cfRule>
  </conditionalFormatting>
  <conditionalFormatting sqref="F933">
    <cfRule type="expression" dxfId="4321" priority="4293">
      <formula>#REF!=FALSE</formula>
    </cfRule>
  </conditionalFormatting>
  <conditionalFormatting sqref="F934 E932:E939">
    <cfRule type="expression" dxfId="4320" priority="4292">
      <formula>#REF!=FALSE</formula>
    </cfRule>
  </conditionalFormatting>
  <conditionalFormatting sqref="F935">
    <cfRule type="expression" dxfId="4319" priority="4291">
      <formula>#REF!=FALSE</formula>
    </cfRule>
  </conditionalFormatting>
  <conditionalFormatting sqref="F936">
    <cfRule type="expression" dxfId="4318" priority="4290">
      <formula>#REF!=FALSE</formula>
    </cfRule>
  </conditionalFormatting>
  <conditionalFormatting sqref="E938:F938">
    <cfRule type="expression" dxfId="4317" priority="4287">
      <formula>#REF!=FALSE</formula>
    </cfRule>
  </conditionalFormatting>
  <conditionalFormatting sqref="E939:F939">
    <cfRule type="expression" dxfId="4316" priority="4286">
      <formula>#REF!=FALSE</formula>
    </cfRule>
  </conditionalFormatting>
  <conditionalFormatting sqref="E937:F937">
    <cfRule type="expression" dxfId="4315" priority="4288">
      <formula>#REF!=FALSE</formula>
    </cfRule>
    <cfRule type="expression" dxfId="4314" priority="4289">
      <formula>#REF!=FALSE</formula>
    </cfRule>
  </conditionalFormatting>
  <conditionalFormatting sqref="F932">
    <cfRule type="expression" dxfId="4313" priority="4285">
      <formula>#REF!=FALSE</formula>
    </cfRule>
  </conditionalFormatting>
  <conditionalFormatting sqref="F933">
    <cfRule type="expression" dxfId="4312" priority="4284">
      <formula>#REF!=FALSE</formula>
    </cfRule>
  </conditionalFormatting>
  <conditionalFormatting sqref="F935">
    <cfRule type="expression" dxfId="4311" priority="4283">
      <formula>#REF!=FALSE</formula>
    </cfRule>
  </conditionalFormatting>
  <conditionalFormatting sqref="F936">
    <cfRule type="expression" dxfId="4310" priority="4282">
      <formula>#REF!=FALSE</formula>
    </cfRule>
  </conditionalFormatting>
  <conditionalFormatting sqref="F937">
    <cfRule type="expression" dxfId="4309" priority="4281">
      <formula>#REF!=FALSE</formula>
    </cfRule>
  </conditionalFormatting>
  <conditionalFormatting sqref="F938">
    <cfRule type="expression" dxfId="4308" priority="4280">
      <formula>#REF!=FALSE</formula>
    </cfRule>
  </conditionalFormatting>
  <conditionalFormatting sqref="F939">
    <cfRule type="expression" dxfId="4307" priority="4279">
      <formula>#REF!=FALSE</formula>
    </cfRule>
  </conditionalFormatting>
  <conditionalFormatting sqref="F937">
    <cfRule type="expression" dxfId="4306" priority="4276">
      <formula>#REF!=FALSE</formula>
    </cfRule>
  </conditionalFormatting>
  <conditionalFormatting sqref="F936">
    <cfRule type="expression" dxfId="4305" priority="4277">
      <formula>#REF!=FALSE</formula>
    </cfRule>
  </conditionalFormatting>
  <conditionalFormatting sqref="F938">
    <cfRule type="expression" dxfId="4304" priority="4275">
      <formula>#REF!=FALSE</formula>
    </cfRule>
  </conditionalFormatting>
  <conditionalFormatting sqref="F939">
    <cfRule type="expression" dxfId="4303" priority="4274">
      <formula>#REF!=FALSE</formula>
    </cfRule>
  </conditionalFormatting>
  <conditionalFormatting sqref="E935:F935">
    <cfRule type="expression" dxfId="4302" priority="4278">
      <formula>#REF!=FALSE</formula>
    </cfRule>
  </conditionalFormatting>
  <conditionalFormatting sqref="F940">
    <cfRule type="expression" dxfId="4301" priority="4273">
      <formula>#REF!=FALSE</formula>
    </cfRule>
  </conditionalFormatting>
  <conditionalFormatting sqref="F941">
    <cfRule type="expression" dxfId="4300" priority="4272">
      <formula>#REF!=FALSE</formula>
    </cfRule>
  </conditionalFormatting>
  <conditionalFormatting sqref="F942">
    <cfRule type="expression" dxfId="4299" priority="4271">
      <formula>#REF!=FALSE</formula>
    </cfRule>
  </conditionalFormatting>
  <conditionalFormatting sqref="F943">
    <cfRule type="expression" dxfId="4298" priority="4270">
      <formula>#REF!=FALSE</formula>
    </cfRule>
  </conditionalFormatting>
  <conditionalFormatting sqref="F944">
    <cfRule type="expression" dxfId="4297" priority="4269">
      <formula>#REF!=FALSE</formula>
    </cfRule>
  </conditionalFormatting>
  <conditionalFormatting sqref="F945">
    <cfRule type="expression" dxfId="4296" priority="4268">
      <formula>#REF!=FALSE</formula>
    </cfRule>
  </conditionalFormatting>
  <conditionalFormatting sqref="F946">
    <cfRule type="expression" dxfId="4295" priority="4267">
      <formula>#REF!=FALSE</formula>
    </cfRule>
  </conditionalFormatting>
  <conditionalFormatting sqref="F947">
    <cfRule type="expression" dxfId="4294" priority="4266">
      <formula>#REF!=FALSE</formula>
    </cfRule>
  </conditionalFormatting>
  <conditionalFormatting sqref="F948">
    <cfRule type="expression" dxfId="4293" priority="4265">
      <formula>#REF!=FALSE</formula>
    </cfRule>
  </conditionalFormatting>
  <conditionalFormatting sqref="F949">
    <cfRule type="expression" dxfId="4292" priority="4264">
      <formula>#REF!=FALSE</formula>
    </cfRule>
  </conditionalFormatting>
  <conditionalFormatting sqref="F950">
    <cfRule type="expression" dxfId="4291" priority="4263">
      <formula>#REF!=FALSE</formula>
    </cfRule>
  </conditionalFormatting>
  <conditionalFormatting sqref="F951">
    <cfRule type="expression" dxfId="4290" priority="4262">
      <formula>#REF!=FALSE</formula>
    </cfRule>
  </conditionalFormatting>
  <conditionalFormatting sqref="F952">
    <cfRule type="expression" dxfId="4289" priority="4261">
      <formula>#REF!=FALSE</formula>
    </cfRule>
  </conditionalFormatting>
  <conditionalFormatting sqref="F953">
    <cfRule type="expression" dxfId="4288" priority="4260">
      <formula>#REF!=FALSE</formula>
    </cfRule>
  </conditionalFormatting>
  <conditionalFormatting sqref="F954">
    <cfRule type="expression" dxfId="4287" priority="4259">
      <formula>#REF!=FALSE</formula>
    </cfRule>
  </conditionalFormatting>
  <conditionalFormatting sqref="F955">
    <cfRule type="expression" dxfId="4286" priority="4258">
      <formula>#REF!=FALSE</formula>
    </cfRule>
  </conditionalFormatting>
  <conditionalFormatting sqref="F956">
    <cfRule type="expression" dxfId="4285" priority="4257">
      <formula>#REF!=FALSE</formula>
    </cfRule>
  </conditionalFormatting>
  <conditionalFormatting sqref="F957">
    <cfRule type="expression" dxfId="4284" priority="4256">
      <formula>#REF!=FALSE</formula>
    </cfRule>
  </conditionalFormatting>
  <conditionalFormatting sqref="F958">
    <cfRule type="expression" dxfId="4283" priority="4255">
      <formula>#REF!=FALSE</formula>
    </cfRule>
  </conditionalFormatting>
  <conditionalFormatting sqref="F959 E940:E963">
    <cfRule type="expression" dxfId="4282" priority="4254">
      <formula>#REF!=FALSE</formula>
    </cfRule>
  </conditionalFormatting>
  <conditionalFormatting sqref="F960">
    <cfRule type="expression" dxfId="4281" priority="4253">
      <formula>#REF!=FALSE</formula>
    </cfRule>
  </conditionalFormatting>
  <conditionalFormatting sqref="F961">
    <cfRule type="expression" dxfId="4280" priority="4252">
      <formula>#REF!=FALSE</formula>
    </cfRule>
  </conditionalFormatting>
  <conditionalFormatting sqref="E963:F963">
    <cfRule type="expression" dxfId="4279" priority="4249">
      <formula>#REF!=FALSE</formula>
    </cfRule>
  </conditionalFormatting>
  <conditionalFormatting sqref="E962:F962">
    <cfRule type="expression" dxfId="4278" priority="4250">
      <formula>#REF!=FALSE</formula>
    </cfRule>
    <cfRule type="expression" dxfId="4277" priority="4251">
      <formula>#REF!=FALSE</formula>
    </cfRule>
  </conditionalFormatting>
  <conditionalFormatting sqref="F942">
    <cfRule type="expression" dxfId="4276" priority="4246">
      <formula>#REF!=FALSE</formula>
    </cfRule>
  </conditionalFormatting>
  <conditionalFormatting sqref="F941">
    <cfRule type="expression" dxfId="4275" priority="4247">
      <formula>#REF!=FALSE</formula>
    </cfRule>
  </conditionalFormatting>
  <conditionalFormatting sqref="F943">
    <cfRule type="expression" dxfId="4274" priority="4245">
      <formula>#REF!=FALSE</formula>
    </cfRule>
  </conditionalFormatting>
  <conditionalFormatting sqref="F944">
    <cfRule type="expression" dxfId="4273" priority="4244">
      <formula>#REF!=FALSE</formula>
    </cfRule>
  </conditionalFormatting>
  <conditionalFormatting sqref="E940:F940">
    <cfRule type="expression" dxfId="4272" priority="4248">
      <formula>#REF!=FALSE</formula>
    </cfRule>
  </conditionalFormatting>
  <conditionalFormatting sqref="F952">
    <cfRule type="expression" dxfId="4271" priority="4241">
      <formula>#REF!=FALSE</formula>
    </cfRule>
  </conditionalFormatting>
  <conditionalFormatting sqref="F951">
    <cfRule type="expression" dxfId="4270" priority="4242">
      <formula>#REF!=FALSE</formula>
    </cfRule>
  </conditionalFormatting>
  <conditionalFormatting sqref="F953">
    <cfRule type="expression" dxfId="4269" priority="4240">
      <formula>#REF!=FALSE</formula>
    </cfRule>
  </conditionalFormatting>
  <conditionalFormatting sqref="F954:F956">
    <cfRule type="expression" dxfId="4268" priority="4239">
      <formula>#REF!=FALSE</formula>
    </cfRule>
  </conditionalFormatting>
  <conditionalFormatting sqref="F957">
    <cfRule type="expression" dxfId="4267" priority="4238">
      <formula>#REF!=FALSE</formula>
    </cfRule>
  </conditionalFormatting>
  <conditionalFormatting sqref="F958">
    <cfRule type="expression" dxfId="4266" priority="4237">
      <formula>#REF!=FALSE</formula>
    </cfRule>
  </conditionalFormatting>
  <conditionalFormatting sqref="F960">
    <cfRule type="expression" dxfId="4265" priority="4236">
      <formula>#REF!=FALSE</formula>
    </cfRule>
  </conditionalFormatting>
  <conditionalFormatting sqref="F961">
    <cfRule type="expression" dxfId="4264" priority="4235">
      <formula>#REF!=FALSE</formula>
    </cfRule>
  </conditionalFormatting>
  <conditionalFormatting sqref="F963">
    <cfRule type="expression" dxfId="4263" priority="4233">
      <formula>#REF!=FALSE</formula>
    </cfRule>
  </conditionalFormatting>
  <conditionalFormatting sqref="E950:F950">
    <cfRule type="expression" dxfId="4262" priority="4243">
      <formula>#REF!=FALSE</formula>
    </cfRule>
  </conditionalFormatting>
  <conditionalFormatting sqref="F962">
    <cfRule type="expression" dxfId="4261" priority="4230">
      <formula>#REF!=FALSE</formula>
    </cfRule>
  </conditionalFormatting>
  <conditionalFormatting sqref="F961">
    <cfRule type="expression" dxfId="4260" priority="4231">
      <formula>#REF!=FALSE</formula>
    </cfRule>
  </conditionalFormatting>
  <conditionalFormatting sqref="E960:F960">
    <cfRule type="expression" dxfId="4259" priority="4232">
      <formula>#REF!=FALSE</formula>
    </cfRule>
  </conditionalFormatting>
  <conditionalFormatting sqref="F994">
    <cfRule type="expression" dxfId="4258" priority="4168">
      <formula>#REF!=FALSE</formula>
    </cfRule>
  </conditionalFormatting>
  <conditionalFormatting sqref="F995">
    <cfRule type="expression" dxfId="4257" priority="4163">
      <formula>#REF!=FALSE</formula>
    </cfRule>
  </conditionalFormatting>
  <conditionalFormatting sqref="F964">
    <cfRule type="expression" dxfId="4256" priority="4228">
      <formula>#REF!=FALSE</formula>
    </cfRule>
  </conditionalFormatting>
  <conditionalFormatting sqref="F965">
    <cfRule type="expression" dxfId="4255" priority="4227">
      <formula>#REF!=FALSE</formula>
    </cfRule>
  </conditionalFormatting>
  <conditionalFormatting sqref="F966 E964:E971">
    <cfRule type="expression" dxfId="4254" priority="4226">
      <formula>#REF!=FALSE</formula>
    </cfRule>
  </conditionalFormatting>
  <conditionalFormatting sqref="F967">
    <cfRule type="expression" dxfId="4253" priority="4225">
      <formula>#REF!=FALSE</formula>
    </cfRule>
  </conditionalFormatting>
  <conditionalFormatting sqref="F968">
    <cfRule type="expression" dxfId="4252" priority="4224">
      <formula>#REF!=FALSE</formula>
    </cfRule>
  </conditionalFormatting>
  <conditionalFormatting sqref="E970:F970">
    <cfRule type="expression" dxfId="4251" priority="4221">
      <formula>#REF!=FALSE</formula>
    </cfRule>
  </conditionalFormatting>
  <conditionalFormatting sqref="E971:F971">
    <cfRule type="expression" dxfId="4250" priority="4220">
      <formula>#REF!=FALSE</formula>
    </cfRule>
  </conditionalFormatting>
  <conditionalFormatting sqref="E969:F969">
    <cfRule type="expression" dxfId="4249" priority="4222">
      <formula>#REF!=FALSE</formula>
    </cfRule>
    <cfRule type="expression" dxfId="4248" priority="4223">
      <formula>#REF!=FALSE</formula>
    </cfRule>
  </conditionalFormatting>
  <conditionalFormatting sqref="F964">
    <cfRule type="expression" dxfId="4247" priority="4219">
      <formula>#REF!=FALSE</formula>
    </cfRule>
  </conditionalFormatting>
  <conditionalFormatting sqref="F965">
    <cfRule type="expression" dxfId="4246" priority="4218">
      <formula>#REF!=FALSE</formula>
    </cfRule>
  </conditionalFormatting>
  <conditionalFormatting sqref="F967">
    <cfRule type="expression" dxfId="4245" priority="4217">
      <formula>#REF!=FALSE</formula>
    </cfRule>
  </conditionalFormatting>
  <conditionalFormatting sqref="F968">
    <cfRule type="expression" dxfId="4244" priority="4216">
      <formula>#REF!=FALSE</formula>
    </cfRule>
  </conditionalFormatting>
  <conditionalFormatting sqref="F969">
    <cfRule type="expression" dxfId="4243" priority="4215">
      <formula>#REF!=FALSE</formula>
    </cfRule>
  </conditionalFormatting>
  <conditionalFormatting sqref="F970">
    <cfRule type="expression" dxfId="4242" priority="4214">
      <formula>#REF!=FALSE</formula>
    </cfRule>
  </conditionalFormatting>
  <conditionalFormatting sqref="F971">
    <cfRule type="expression" dxfId="4241" priority="4213">
      <formula>#REF!=FALSE</formula>
    </cfRule>
  </conditionalFormatting>
  <conditionalFormatting sqref="F969">
    <cfRule type="expression" dxfId="4240" priority="4210">
      <formula>#REF!=FALSE</formula>
    </cfRule>
  </conditionalFormatting>
  <conditionalFormatting sqref="F968">
    <cfRule type="expression" dxfId="4239" priority="4211">
      <formula>#REF!=FALSE</formula>
    </cfRule>
  </conditionalFormatting>
  <conditionalFormatting sqref="F970">
    <cfRule type="expression" dxfId="4238" priority="4209">
      <formula>#REF!=FALSE</formula>
    </cfRule>
  </conditionalFormatting>
  <conditionalFormatting sqref="F971">
    <cfRule type="expression" dxfId="4237" priority="4208">
      <formula>#REF!=FALSE</formula>
    </cfRule>
  </conditionalFormatting>
  <conditionalFormatting sqref="E967:F967">
    <cfRule type="expression" dxfId="4236" priority="4212">
      <formula>#REF!=FALSE</formula>
    </cfRule>
  </conditionalFormatting>
  <conditionalFormatting sqref="F972">
    <cfRule type="expression" dxfId="4235" priority="4207">
      <formula>#REF!=FALSE</formula>
    </cfRule>
  </conditionalFormatting>
  <conditionalFormatting sqref="F973">
    <cfRule type="expression" dxfId="4234" priority="4206">
      <formula>#REF!=FALSE</formula>
    </cfRule>
  </conditionalFormatting>
  <conditionalFormatting sqref="F974">
    <cfRule type="expression" dxfId="4233" priority="4205">
      <formula>#REF!=FALSE</formula>
    </cfRule>
  </conditionalFormatting>
  <conditionalFormatting sqref="F975">
    <cfRule type="expression" dxfId="4232" priority="4204">
      <formula>#REF!=FALSE</formula>
    </cfRule>
  </conditionalFormatting>
  <conditionalFormatting sqref="F976">
    <cfRule type="expression" dxfId="4231" priority="4203">
      <formula>#REF!=FALSE</formula>
    </cfRule>
  </conditionalFormatting>
  <conditionalFormatting sqref="F977">
    <cfRule type="expression" dxfId="4230" priority="4202">
      <formula>#REF!=FALSE</formula>
    </cfRule>
  </conditionalFormatting>
  <conditionalFormatting sqref="F978">
    <cfRule type="expression" dxfId="4229" priority="4201">
      <formula>#REF!=FALSE</formula>
    </cfRule>
  </conditionalFormatting>
  <conditionalFormatting sqref="F979">
    <cfRule type="expression" dxfId="4228" priority="4200">
      <formula>#REF!=FALSE</formula>
    </cfRule>
  </conditionalFormatting>
  <conditionalFormatting sqref="F980">
    <cfRule type="expression" dxfId="4227" priority="4199">
      <formula>#REF!=FALSE</formula>
    </cfRule>
  </conditionalFormatting>
  <conditionalFormatting sqref="F981">
    <cfRule type="expression" dxfId="4226" priority="4198">
      <formula>#REF!=FALSE</formula>
    </cfRule>
  </conditionalFormatting>
  <conditionalFormatting sqref="F982">
    <cfRule type="expression" dxfId="4225" priority="4197">
      <formula>#REF!=FALSE</formula>
    </cfRule>
  </conditionalFormatting>
  <conditionalFormatting sqref="F983">
    <cfRule type="expression" dxfId="4224" priority="4196">
      <formula>#REF!=FALSE</formula>
    </cfRule>
  </conditionalFormatting>
  <conditionalFormatting sqref="F984">
    <cfRule type="expression" dxfId="4223" priority="4195">
      <formula>#REF!=FALSE</formula>
    </cfRule>
  </conditionalFormatting>
  <conditionalFormatting sqref="F985">
    <cfRule type="expression" dxfId="4222" priority="4194">
      <formula>#REF!=FALSE</formula>
    </cfRule>
  </conditionalFormatting>
  <conditionalFormatting sqref="F986">
    <cfRule type="expression" dxfId="4221" priority="4193">
      <formula>#REF!=FALSE</formula>
    </cfRule>
  </conditionalFormatting>
  <conditionalFormatting sqref="F987">
    <cfRule type="expression" dxfId="4220" priority="4192">
      <formula>#REF!=FALSE</formula>
    </cfRule>
  </conditionalFormatting>
  <conditionalFormatting sqref="F988">
    <cfRule type="expression" dxfId="4219" priority="4191">
      <formula>#REF!=FALSE</formula>
    </cfRule>
  </conditionalFormatting>
  <conditionalFormatting sqref="F989">
    <cfRule type="expression" dxfId="4218" priority="4190">
      <formula>#REF!=FALSE</formula>
    </cfRule>
  </conditionalFormatting>
  <conditionalFormatting sqref="F990">
    <cfRule type="expression" dxfId="4217" priority="4189">
      <formula>#REF!=FALSE</formula>
    </cfRule>
  </conditionalFormatting>
  <conditionalFormatting sqref="F991 E972:E995">
    <cfRule type="expression" dxfId="4216" priority="4188">
      <formula>#REF!=FALSE</formula>
    </cfRule>
  </conditionalFormatting>
  <conditionalFormatting sqref="F992">
    <cfRule type="expression" dxfId="4215" priority="4187">
      <formula>#REF!=FALSE</formula>
    </cfRule>
  </conditionalFormatting>
  <conditionalFormatting sqref="F993">
    <cfRule type="expression" dxfId="4214" priority="4186">
      <formula>#REF!=FALSE</formula>
    </cfRule>
  </conditionalFormatting>
  <conditionalFormatting sqref="E995:F995">
    <cfRule type="expression" dxfId="4213" priority="4183">
      <formula>#REF!=FALSE</formula>
    </cfRule>
  </conditionalFormatting>
  <conditionalFormatting sqref="E994:F994">
    <cfRule type="expression" dxfId="4212" priority="4184">
      <formula>#REF!=FALSE</formula>
    </cfRule>
    <cfRule type="expression" dxfId="4211" priority="4185">
      <formula>#REF!=FALSE</formula>
    </cfRule>
  </conditionalFormatting>
  <conditionalFormatting sqref="F974">
    <cfRule type="expression" dxfId="4210" priority="4180">
      <formula>#REF!=FALSE</formula>
    </cfRule>
  </conditionalFormatting>
  <conditionalFormatting sqref="F973">
    <cfRule type="expression" dxfId="4209" priority="4181">
      <formula>#REF!=FALSE</formula>
    </cfRule>
  </conditionalFormatting>
  <conditionalFormatting sqref="F975">
    <cfRule type="expression" dxfId="4208" priority="4179">
      <formula>#REF!=FALSE</formula>
    </cfRule>
  </conditionalFormatting>
  <conditionalFormatting sqref="F976">
    <cfRule type="expression" dxfId="4207" priority="4178">
      <formula>#REF!=FALSE</formula>
    </cfRule>
  </conditionalFormatting>
  <conditionalFormatting sqref="E972:F972">
    <cfRule type="expression" dxfId="4206" priority="4182">
      <formula>#REF!=FALSE</formula>
    </cfRule>
  </conditionalFormatting>
  <conditionalFormatting sqref="F984">
    <cfRule type="expression" dxfId="4205" priority="4175">
      <formula>#REF!=FALSE</formula>
    </cfRule>
  </conditionalFormatting>
  <conditionalFormatting sqref="F983">
    <cfRule type="expression" dxfId="4204" priority="4176">
      <formula>#REF!=FALSE</formula>
    </cfRule>
  </conditionalFormatting>
  <conditionalFormatting sqref="F985">
    <cfRule type="expression" dxfId="4203" priority="4174">
      <formula>#REF!=FALSE</formula>
    </cfRule>
  </conditionalFormatting>
  <conditionalFormatting sqref="F986:F988">
    <cfRule type="expression" dxfId="4202" priority="4173">
      <formula>#REF!=FALSE</formula>
    </cfRule>
  </conditionalFormatting>
  <conditionalFormatting sqref="F989">
    <cfRule type="expression" dxfId="4201" priority="4172">
      <formula>#REF!=FALSE</formula>
    </cfRule>
  </conditionalFormatting>
  <conditionalFormatting sqref="F990">
    <cfRule type="expression" dxfId="4200" priority="4171">
      <formula>#REF!=FALSE</formula>
    </cfRule>
  </conditionalFormatting>
  <conditionalFormatting sqref="F992">
    <cfRule type="expression" dxfId="4199" priority="4170">
      <formula>#REF!=FALSE</formula>
    </cfRule>
  </conditionalFormatting>
  <conditionalFormatting sqref="F993">
    <cfRule type="expression" dxfId="4198" priority="4169">
      <formula>#REF!=FALSE</formula>
    </cfRule>
  </conditionalFormatting>
  <conditionalFormatting sqref="F995">
    <cfRule type="expression" dxfId="4197" priority="4167">
      <formula>#REF!=FALSE</formula>
    </cfRule>
  </conditionalFormatting>
  <conditionalFormatting sqref="E982:F982">
    <cfRule type="expression" dxfId="4196" priority="4177">
      <formula>#REF!=FALSE</formula>
    </cfRule>
  </conditionalFormatting>
  <conditionalFormatting sqref="F994">
    <cfRule type="expression" dxfId="4195" priority="4164">
      <formula>#REF!=FALSE</formula>
    </cfRule>
  </conditionalFormatting>
  <conditionalFormatting sqref="F993">
    <cfRule type="expression" dxfId="4194" priority="4165">
      <formula>#REF!=FALSE</formula>
    </cfRule>
  </conditionalFormatting>
  <conditionalFormatting sqref="E992:F992">
    <cfRule type="expression" dxfId="4193" priority="4166">
      <formula>#REF!=FALSE</formula>
    </cfRule>
  </conditionalFormatting>
  <conditionalFormatting sqref="F1004">
    <cfRule type="expression" dxfId="4192" priority="4146">
      <formula>#REF!=FALSE</formula>
    </cfRule>
  </conditionalFormatting>
  <conditionalFormatting sqref="F1005">
    <cfRule type="expression" dxfId="4191" priority="4141">
      <formula>#REF!=FALSE</formula>
    </cfRule>
  </conditionalFormatting>
  <conditionalFormatting sqref="F996">
    <cfRule type="expression" dxfId="4190" priority="4162">
      <formula>#REF!=FALSE</formula>
    </cfRule>
  </conditionalFormatting>
  <conditionalFormatting sqref="F997">
    <cfRule type="expression" dxfId="4189" priority="4161">
      <formula>#REF!=FALSE</formula>
    </cfRule>
  </conditionalFormatting>
  <conditionalFormatting sqref="F998">
    <cfRule type="expression" dxfId="4188" priority="4160">
      <formula>#REF!=FALSE</formula>
    </cfRule>
  </conditionalFormatting>
  <conditionalFormatting sqref="F999">
    <cfRule type="expression" dxfId="4187" priority="4159">
      <formula>#REF!=FALSE</formula>
    </cfRule>
  </conditionalFormatting>
  <conditionalFormatting sqref="F1000">
    <cfRule type="expression" dxfId="4186" priority="4158">
      <formula>#REF!=FALSE</formula>
    </cfRule>
  </conditionalFormatting>
  <conditionalFormatting sqref="F1001 E996:E1005">
    <cfRule type="expression" dxfId="4185" priority="4157">
      <formula>#REF!=FALSE</formula>
    </cfRule>
  </conditionalFormatting>
  <conditionalFormatting sqref="F1002">
    <cfRule type="expression" dxfId="4184" priority="4156">
      <formula>#REF!=FALSE</formula>
    </cfRule>
  </conditionalFormatting>
  <conditionalFormatting sqref="F1003">
    <cfRule type="expression" dxfId="4183" priority="4155">
      <formula>#REF!=FALSE</formula>
    </cfRule>
  </conditionalFormatting>
  <conditionalFormatting sqref="E1005:F1005">
    <cfRule type="expression" dxfId="4182" priority="4152">
      <formula>#REF!=FALSE</formula>
    </cfRule>
  </conditionalFormatting>
  <conditionalFormatting sqref="E1004:F1004">
    <cfRule type="expression" dxfId="4181" priority="4153">
      <formula>#REF!=FALSE</formula>
    </cfRule>
    <cfRule type="expression" dxfId="4180" priority="4154">
      <formula>#REF!=FALSE</formula>
    </cfRule>
  </conditionalFormatting>
  <conditionalFormatting sqref="F996:F998">
    <cfRule type="expression" dxfId="4179" priority="4151">
      <formula>#REF!=FALSE</formula>
    </cfRule>
  </conditionalFormatting>
  <conditionalFormatting sqref="F999">
    <cfRule type="expression" dxfId="4178" priority="4150">
      <formula>#REF!=FALSE</formula>
    </cfRule>
  </conditionalFormatting>
  <conditionalFormatting sqref="F1000">
    <cfRule type="expression" dxfId="4177" priority="4149">
      <formula>#REF!=FALSE</formula>
    </cfRule>
  </conditionalFormatting>
  <conditionalFormatting sqref="F1002">
    <cfRule type="expression" dxfId="4176" priority="4148">
      <formula>#REF!=FALSE</formula>
    </cfRule>
  </conditionalFormatting>
  <conditionalFormatting sqref="F1003">
    <cfRule type="expression" dxfId="4175" priority="4147">
      <formula>#REF!=FALSE</formula>
    </cfRule>
  </conditionalFormatting>
  <conditionalFormatting sqref="F1005">
    <cfRule type="expression" dxfId="4174" priority="4145">
      <formula>#REF!=FALSE</formula>
    </cfRule>
  </conditionalFormatting>
  <conditionalFormatting sqref="F1004">
    <cfRule type="expression" dxfId="4173" priority="4142">
      <formula>#REF!=FALSE</formula>
    </cfRule>
  </conditionalFormatting>
  <conditionalFormatting sqref="F1003">
    <cfRule type="expression" dxfId="4172" priority="4143">
      <formula>#REF!=FALSE</formula>
    </cfRule>
  </conditionalFormatting>
  <conditionalFormatting sqref="E1002:F1002">
    <cfRule type="expression" dxfId="4171" priority="4144">
      <formula>#REF!=FALSE</formula>
    </cfRule>
  </conditionalFormatting>
  <conditionalFormatting sqref="F1006">
    <cfRule type="expression" dxfId="4170" priority="4140">
      <formula>#REF!=FALSE</formula>
    </cfRule>
  </conditionalFormatting>
  <conditionalFormatting sqref="F1007">
    <cfRule type="expression" dxfId="4169" priority="4139">
      <formula>#REF!=FALSE</formula>
    </cfRule>
  </conditionalFormatting>
  <conditionalFormatting sqref="F1008">
    <cfRule type="expression" dxfId="4168" priority="4138">
      <formula>#REF!=FALSE</formula>
    </cfRule>
  </conditionalFormatting>
  <conditionalFormatting sqref="F1009">
    <cfRule type="expression" dxfId="4167" priority="4137">
      <formula>#REF!=FALSE</formula>
    </cfRule>
  </conditionalFormatting>
  <conditionalFormatting sqref="F1010">
    <cfRule type="expression" dxfId="4166" priority="4136">
      <formula>#REF!=FALSE</formula>
    </cfRule>
  </conditionalFormatting>
  <conditionalFormatting sqref="F1011">
    <cfRule type="expression" dxfId="4165" priority="4135">
      <formula>#REF!=FALSE</formula>
    </cfRule>
  </conditionalFormatting>
  <conditionalFormatting sqref="F1012">
    <cfRule type="expression" dxfId="4164" priority="4134">
      <formula>#REF!=FALSE</formula>
    </cfRule>
  </conditionalFormatting>
  <conditionalFormatting sqref="F1013">
    <cfRule type="expression" dxfId="4163" priority="4133">
      <formula>#REF!=FALSE</formula>
    </cfRule>
  </conditionalFormatting>
  <conditionalFormatting sqref="F1014">
    <cfRule type="expression" dxfId="4162" priority="4132">
      <formula>#REF!=FALSE</formula>
    </cfRule>
  </conditionalFormatting>
  <conditionalFormatting sqref="F1015">
    <cfRule type="expression" dxfId="4161" priority="4131">
      <formula>#REF!=FALSE</formula>
    </cfRule>
  </conditionalFormatting>
  <conditionalFormatting sqref="F1016">
    <cfRule type="expression" dxfId="4160" priority="4130">
      <formula>#REF!=FALSE</formula>
    </cfRule>
  </conditionalFormatting>
  <conditionalFormatting sqref="F1017">
    <cfRule type="expression" dxfId="4159" priority="4129">
      <formula>#REF!=FALSE</formula>
    </cfRule>
  </conditionalFormatting>
  <conditionalFormatting sqref="F1018">
    <cfRule type="expression" dxfId="4158" priority="4128">
      <formula>#REF!=FALSE</formula>
    </cfRule>
  </conditionalFormatting>
  <conditionalFormatting sqref="F1019">
    <cfRule type="expression" dxfId="4157" priority="4127">
      <formula>#REF!=FALSE</formula>
    </cfRule>
  </conditionalFormatting>
  <conditionalFormatting sqref="F1020">
    <cfRule type="expression" dxfId="4156" priority="4126">
      <formula>#REF!=FALSE</formula>
    </cfRule>
  </conditionalFormatting>
  <conditionalFormatting sqref="F1021 E1006:E1026">
    <cfRule type="expression" dxfId="4155" priority="4125">
      <formula>#REF!=FALSE</formula>
    </cfRule>
  </conditionalFormatting>
  <conditionalFormatting sqref="F1022">
    <cfRule type="expression" dxfId="4154" priority="4124">
      <formula>#REF!=FALSE</formula>
    </cfRule>
  </conditionalFormatting>
  <conditionalFormatting sqref="F1023">
    <cfRule type="expression" dxfId="4153" priority="4123">
      <formula>#REF!=FALSE</formula>
    </cfRule>
  </conditionalFormatting>
  <conditionalFormatting sqref="E1025:F1025">
    <cfRule type="expression" dxfId="4152" priority="4120">
      <formula>#REF!=FALSE</formula>
    </cfRule>
  </conditionalFormatting>
  <conditionalFormatting sqref="E1026:F1026">
    <cfRule type="expression" dxfId="4151" priority="4119">
      <formula>#REF!=FALSE</formula>
    </cfRule>
  </conditionalFormatting>
  <conditionalFormatting sqref="E1024:F1024">
    <cfRule type="expression" dxfId="4150" priority="4121">
      <formula>#REF!=FALSE</formula>
    </cfRule>
    <cfRule type="expression" dxfId="4149" priority="4122">
      <formula>#REF!=FALSE</formula>
    </cfRule>
  </conditionalFormatting>
  <conditionalFormatting sqref="F1006">
    <cfRule type="expression" dxfId="4148" priority="4118">
      <formula>#REF!=FALSE</formula>
    </cfRule>
  </conditionalFormatting>
  <conditionalFormatting sqref="F1014">
    <cfRule type="expression" dxfId="4147" priority="4115">
      <formula>#REF!=FALSE</formula>
    </cfRule>
  </conditionalFormatting>
  <conditionalFormatting sqref="F1013">
    <cfRule type="expression" dxfId="4146" priority="4116">
      <formula>#REF!=FALSE</formula>
    </cfRule>
  </conditionalFormatting>
  <conditionalFormatting sqref="F1015">
    <cfRule type="expression" dxfId="4145" priority="4114">
      <formula>#REF!=FALSE</formula>
    </cfRule>
  </conditionalFormatting>
  <conditionalFormatting sqref="F1016:F1018">
    <cfRule type="expression" dxfId="4144" priority="4113">
      <formula>#REF!=FALSE</formula>
    </cfRule>
  </conditionalFormatting>
  <conditionalFormatting sqref="F1019">
    <cfRule type="expression" dxfId="4143" priority="4112">
      <formula>#REF!=FALSE</formula>
    </cfRule>
  </conditionalFormatting>
  <conditionalFormatting sqref="F1020">
    <cfRule type="expression" dxfId="4142" priority="4111">
      <formula>#REF!=FALSE</formula>
    </cfRule>
  </conditionalFormatting>
  <conditionalFormatting sqref="F1022">
    <cfRule type="expression" dxfId="4141" priority="4110">
      <formula>#REF!=FALSE</formula>
    </cfRule>
  </conditionalFormatting>
  <conditionalFormatting sqref="F1023">
    <cfRule type="expression" dxfId="4140" priority="4109">
      <formula>#REF!=FALSE</formula>
    </cfRule>
  </conditionalFormatting>
  <conditionalFormatting sqref="F1024">
    <cfRule type="expression" dxfId="4139" priority="4108">
      <formula>#REF!=FALSE</formula>
    </cfRule>
  </conditionalFormatting>
  <conditionalFormatting sqref="F1025">
    <cfRule type="expression" dxfId="4138" priority="4107">
      <formula>#REF!=FALSE</formula>
    </cfRule>
  </conditionalFormatting>
  <conditionalFormatting sqref="F1026">
    <cfRule type="expression" dxfId="4137" priority="4106">
      <formula>#REF!=FALSE</formula>
    </cfRule>
  </conditionalFormatting>
  <conditionalFormatting sqref="E1012:F1012">
    <cfRule type="expression" dxfId="4136" priority="4117">
      <formula>#REF!=FALSE</formula>
    </cfRule>
  </conditionalFormatting>
  <conditionalFormatting sqref="F1024">
    <cfRule type="expression" dxfId="4135" priority="4103">
      <formula>#REF!=FALSE</formula>
    </cfRule>
  </conditionalFormatting>
  <conditionalFormatting sqref="F1023">
    <cfRule type="expression" dxfId="4134" priority="4104">
      <formula>#REF!=FALSE</formula>
    </cfRule>
  </conditionalFormatting>
  <conditionalFormatting sqref="F1025">
    <cfRule type="expression" dxfId="4133" priority="4102">
      <formula>#REF!=FALSE</formula>
    </cfRule>
  </conditionalFormatting>
  <conditionalFormatting sqref="F1026">
    <cfRule type="expression" dxfId="4132" priority="4101">
      <formula>#REF!=FALSE</formula>
    </cfRule>
  </conditionalFormatting>
  <conditionalFormatting sqref="E1022:F1022">
    <cfRule type="expression" dxfId="4131" priority="4105">
      <formula>#REF!=FALSE</formula>
    </cfRule>
  </conditionalFormatting>
  <conditionalFormatting sqref="F1027">
    <cfRule type="expression" dxfId="4130" priority="4100">
      <formula>#REF!=FALSE</formula>
    </cfRule>
  </conditionalFormatting>
  <conditionalFormatting sqref="F1028">
    <cfRule type="expression" dxfId="4129" priority="4099">
      <formula>#REF!=FALSE</formula>
    </cfRule>
  </conditionalFormatting>
  <conditionalFormatting sqref="F1029">
    <cfRule type="expression" dxfId="4128" priority="4098">
      <formula>#REF!=FALSE</formula>
    </cfRule>
  </conditionalFormatting>
  <conditionalFormatting sqref="F1030">
    <cfRule type="expression" dxfId="4127" priority="4097">
      <formula>#REF!=FALSE</formula>
    </cfRule>
  </conditionalFormatting>
  <conditionalFormatting sqref="F1031">
    <cfRule type="expression" dxfId="4126" priority="4096">
      <formula>#REF!=FALSE</formula>
    </cfRule>
  </conditionalFormatting>
  <conditionalFormatting sqref="F1032">
    <cfRule type="expression" dxfId="4125" priority="4095">
      <formula>#REF!=FALSE</formula>
    </cfRule>
  </conditionalFormatting>
  <conditionalFormatting sqref="F1033">
    <cfRule type="expression" dxfId="4124" priority="4094">
      <formula>#REF!=FALSE</formula>
    </cfRule>
  </conditionalFormatting>
  <conditionalFormatting sqref="F1034">
    <cfRule type="expression" dxfId="4123" priority="4093">
      <formula>#REF!=FALSE</formula>
    </cfRule>
  </conditionalFormatting>
  <conditionalFormatting sqref="F1035">
    <cfRule type="expression" dxfId="4122" priority="4092">
      <formula>#REF!=FALSE</formula>
    </cfRule>
  </conditionalFormatting>
  <conditionalFormatting sqref="F1036">
    <cfRule type="expression" dxfId="4121" priority="4091">
      <formula>#REF!=FALSE</formula>
    </cfRule>
  </conditionalFormatting>
  <conditionalFormatting sqref="F1037">
    <cfRule type="expression" dxfId="4120" priority="4090">
      <formula>#REF!=FALSE</formula>
    </cfRule>
  </conditionalFormatting>
  <conditionalFormatting sqref="F1038">
    <cfRule type="expression" dxfId="4119" priority="4089">
      <formula>#REF!=FALSE</formula>
    </cfRule>
  </conditionalFormatting>
  <conditionalFormatting sqref="F1039">
    <cfRule type="expression" dxfId="4118" priority="4088">
      <formula>#REF!=FALSE</formula>
    </cfRule>
  </conditionalFormatting>
  <conditionalFormatting sqref="F1040">
    <cfRule type="expression" dxfId="4117" priority="4087">
      <formula>#REF!=FALSE</formula>
    </cfRule>
  </conditionalFormatting>
  <conditionalFormatting sqref="F1041">
    <cfRule type="expression" dxfId="4116" priority="4086">
      <formula>#REF!=FALSE</formula>
    </cfRule>
  </conditionalFormatting>
  <conditionalFormatting sqref="F1042">
    <cfRule type="expression" dxfId="4115" priority="4085">
      <formula>#REF!=FALSE</formula>
    </cfRule>
  </conditionalFormatting>
  <conditionalFormatting sqref="F1043">
    <cfRule type="expression" dxfId="4114" priority="4084">
      <formula>#REF!=FALSE</formula>
    </cfRule>
  </conditionalFormatting>
  <conditionalFormatting sqref="F1044">
    <cfRule type="expression" dxfId="4113" priority="4083">
      <formula>#REF!=FALSE</formula>
    </cfRule>
  </conditionalFormatting>
  <conditionalFormatting sqref="F1045">
    <cfRule type="expression" dxfId="4112" priority="4082">
      <formula>#REF!=FALSE</formula>
    </cfRule>
  </conditionalFormatting>
  <conditionalFormatting sqref="F1046 E1027:E1051">
    <cfRule type="expression" dxfId="4111" priority="4081">
      <formula>#REF!=FALSE</formula>
    </cfRule>
  </conditionalFormatting>
  <conditionalFormatting sqref="F1047">
    <cfRule type="expression" dxfId="4110" priority="4080">
      <formula>#REF!=FALSE</formula>
    </cfRule>
  </conditionalFormatting>
  <conditionalFormatting sqref="F1048">
    <cfRule type="expression" dxfId="4109" priority="4079">
      <formula>#REF!=FALSE</formula>
    </cfRule>
  </conditionalFormatting>
  <conditionalFormatting sqref="E1050:F1050">
    <cfRule type="expression" dxfId="4108" priority="4076">
      <formula>#REF!=FALSE</formula>
    </cfRule>
  </conditionalFormatting>
  <conditionalFormatting sqref="E1051:F1051">
    <cfRule type="expression" dxfId="4107" priority="4075">
      <formula>#REF!=FALSE</formula>
    </cfRule>
  </conditionalFormatting>
  <conditionalFormatting sqref="E1049:F1049">
    <cfRule type="expression" dxfId="4106" priority="4077">
      <formula>#REF!=FALSE</formula>
    </cfRule>
    <cfRule type="expression" dxfId="4105" priority="4078">
      <formula>#REF!=FALSE</formula>
    </cfRule>
  </conditionalFormatting>
  <conditionalFormatting sqref="F1029">
    <cfRule type="expression" dxfId="4104" priority="4072">
      <formula>#REF!=FALSE</formula>
    </cfRule>
  </conditionalFormatting>
  <conditionalFormatting sqref="F1028">
    <cfRule type="expression" dxfId="4103" priority="4073">
      <formula>#REF!=FALSE</formula>
    </cfRule>
  </conditionalFormatting>
  <conditionalFormatting sqref="F1030">
    <cfRule type="expression" dxfId="4102" priority="4071">
      <formula>#REF!=FALSE</formula>
    </cfRule>
  </conditionalFormatting>
  <conditionalFormatting sqref="F1031">
    <cfRule type="expression" dxfId="4101" priority="4070">
      <formula>#REF!=FALSE</formula>
    </cfRule>
  </conditionalFormatting>
  <conditionalFormatting sqref="E1027:F1027">
    <cfRule type="expression" dxfId="4100" priority="4074">
      <formula>#REF!=FALSE</formula>
    </cfRule>
  </conditionalFormatting>
  <conditionalFormatting sqref="F1039">
    <cfRule type="expression" dxfId="4099" priority="4067">
      <formula>#REF!=FALSE</formula>
    </cfRule>
  </conditionalFormatting>
  <conditionalFormatting sqref="F1038">
    <cfRule type="expression" dxfId="4098" priority="4068">
      <formula>#REF!=FALSE</formula>
    </cfRule>
  </conditionalFormatting>
  <conditionalFormatting sqref="F1040">
    <cfRule type="expression" dxfId="4097" priority="4066">
      <formula>#REF!=FALSE</formula>
    </cfRule>
  </conditionalFormatting>
  <conditionalFormatting sqref="F1041:F1043">
    <cfRule type="expression" dxfId="4096" priority="4065">
      <formula>#REF!=FALSE</formula>
    </cfRule>
  </conditionalFormatting>
  <conditionalFormatting sqref="F1044">
    <cfRule type="expression" dxfId="4095" priority="4064">
      <formula>#REF!=FALSE</formula>
    </cfRule>
  </conditionalFormatting>
  <conditionalFormatting sqref="F1045">
    <cfRule type="expression" dxfId="4094" priority="4063">
      <formula>#REF!=FALSE</formula>
    </cfRule>
  </conditionalFormatting>
  <conditionalFormatting sqref="F1047">
    <cfRule type="expression" dxfId="4093" priority="4062">
      <formula>#REF!=FALSE</formula>
    </cfRule>
  </conditionalFormatting>
  <conditionalFormatting sqref="F1048">
    <cfRule type="expression" dxfId="4092" priority="4061">
      <formula>#REF!=FALSE</formula>
    </cfRule>
  </conditionalFormatting>
  <conditionalFormatting sqref="F1049">
    <cfRule type="expression" dxfId="4091" priority="4060">
      <formula>#REF!=FALSE</formula>
    </cfRule>
  </conditionalFormatting>
  <conditionalFormatting sqref="F1050">
    <cfRule type="expression" dxfId="4090" priority="4059">
      <formula>#REF!=FALSE</formula>
    </cfRule>
  </conditionalFormatting>
  <conditionalFormatting sqref="F1051">
    <cfRule type="expression" dxfId="4089" priority="4058">
      <formula>#REF!=FALSE</formula>
    </cfRule>
  </conditionalFormatting>
  <conditionalFormatting sqref="E1037:F1037">
    <cfRule type="expression" dxfId="4088" priority="4069">
      <formula>#REF!=FALSE</formula>
    </cfRule>
  </conditionalFormatting>
  <conditionalFormatting sqref="F1049">
    <cfRule type="expression" dxfId="4087" priority="4055">
      <formula>#REF!=FALSE</formula>
    </cfRule>
  </conditionalFormatting>
  <conditionalFormatting sqref="F1048">
    <cfRule type="expression" dxfId="4086" priority="4056">
      <formula>#REF!=FALSE</formula>
    </cfRule>
  </conditionalFormatting>
  <conditionalFormatting sqref="F1050">
    <cfRule type="expression" dxfId="4085" priority="4054">
      <formula>#REF!=FALSE</formula>
    </cfRule>
  </conditionalFormatting>
  <conditionalFormatting sqref="F1051">
    <cfRule type="expression" dxfId="4084" priority="4053">
      <formula>#REF!=FALSE</formula>
    </cfRule>
  </conditionalFormatting>
  <conditionalFormatting sqref="E1047:F1047">
    <cfRule type="expression" dxfId="4083" priority="4057">
      <formula>#REF!=FALSE</formula>
    </cfRule>
  </conditionalFormatting>
  <conditionalFormatting sqref="F1052">
    <cfRule type="expression" dxfId="4082" priority="4052">
      <formula>#REF!=FALSE</formula>
    </cfRule>
  </conditionalFormatting>
  <conditionalFormatting sqref="F1053">
    <cfRule type="expression" dxfId="4081" priority="4051">
      <formula>#REF!=FALSE</formula>
    </cfRule>
  </conditionalFormatting>
  <conditionalFormatting sqref="F1054">
    <cfRule type="expression" dxfId="4080" priority="4050">
      <formula>#REF!=FALSE</formula>
    </cfRule>
  </conditionalFormatting>
  <conditionalFormatting sqref="F1055">
    <cfRule type="expression" dxfId="4079" priority="4049">
      <formula>#REF!=FALSE</formula>
    </cfRule>
  </conditionalFormatting>
  <conditionalFormatting sqref="F1056">
    <cfRule type="expression" dxfId="4078" priority="4048">
      <formula>#REF!=FALSE</formula>
    </cfRule>
  </conditionalFormatting>
  <conditionalFormatting sqref="F1057">
    <cfRule type="expression" dxfId="4077" priority="4047">
      <formula>#REF!=FALSE</formula>
    </cfRule>
  </conditionalFormatting>
  <conditionalFormatting sqref="F1058">
    <cfRule type="expression" dxfId="4076" priority="4046">
      <formula>#REF!=FALSE</formula>
    </cfRule>
  </conditionalFormatting>
  <conditionalFormatting sqref="F1059">
    <cfRule type="expression" dxfId="4075" priority="4045">
      <formula>#REF!=FALSE</formula>
    </cfRule>
  </conditionalFormatting>
  <conditionalFormatting sqref="F1060">
    <cfRule type="expression" dxfId="4074" priority="4044">
      <formula>#REF!=FALSE</formula>
    </cfRule>
  </conditionalFormatting>
  <conditionalFormatting sqref="F1061">
    <cfRule type="expression" dxfId="4073" priority="4043">
      <formula>#REF!=FALSE</formula>
    </cfRule>
  </conditionalFormatting>
  <conditionalFormatting sqref="F1062">
    <cfRule type="expression" dxfId="4072" priority="4042">
      <formula>#REF!=FALSE</formula>
    </cfRule>
  </conditionalFormatting>
  <conditionalFormatting sqref="F1063">
    <cfRule type="expression" dxfId="4071" priority="4041">
      <formula>#REF!=FALSE</formula>
    </cfRule>
  </conditionalFormatting>
  <conditionalFormatting sqref="F1064">
    <cfRule type="expression" dxfId="4070" priority="4040">
      <formula>#REF!=FALSE</formula>
    </cfRule>
  </conditionalFormatting>
  <conditionalFormatting sqref="F1065">
    <cfRule type="expression" dxfId="4069" priority="4039">
      <formula>#REF!=FALSE</formula>
    </cfRule>
  </conditionalFormatting>
  <conditionalFormatting sqref="F1066">
    <cfRule type="expression" dxfId="4068" priority="4038">
      <formula>#REF!=FALSE</formula>
    </cfRule>
  </conditionalFormatting>
  <conditionalFormatting sqref="F1067">
    <cfRule type="expression" dxfId="4067" priority="4037">
      <formula>#REF!=FALSE</formula>
    </cfRule>
  </conditionalFormatting>
  <conditionalFormatting sqref="F1068">
    <cfRule type="expression" dxfId="4066" priority="4036">
      <formula>#REF!=FALSE</formula>
    </cfRule>
  </conditionalFormatting>
  <conditionalFormatting sqref="F1069">
    <cfRule type="expression" dxfId="4065" priority="4035">
      <formula>#REF!=FALSE</formula>
    </cfRule>
  </conditionalFormatting>
  <conditionalFormatting sqref="F1070">
    <cfRule type="expression" dxfId="4064" priority="4034">
      <formula>#REF!=FALSE</formula>
    </cfRule>
  </conditionalFormatting>
  <conditionalFormatting sqref="F1071 E1052:E1076">
    <cfRule type="expression" dxfId="4063" priority="4033">
      <formula>#REF!=FALSE</formula>
    </cfRule>
  </conditionalFormatting>
  <conditionalFormatting sqref="F1072">
    <cfRule type="expression" dxfId="4062" priority="4032">
      <formula>#REF!=FALSE</formula>
    </cfRule>
  </conditionalFormatting>
  <conditionalFormatting sqref="F1073">
    <cfRule type="expression" dxfId="4061" priority="4031">
      <formula>#REF!=FALSE</formula>
    </cfRule>
  </conditionalFormatting>
  <conditionalFormatting sqref="E1075:F1075">
    <cfRule type="expression" dxfId="4060" priority="4028">
      <formula>#REF!=FALSE</formula>
    </cfRule>
  </conditionalFormatting>
  <conditionalFormatting sqref="E1076:F1076">
    <cfRule type="expression" dxfId="4059" priority="4027">
      <formula>#REF!=FALSE</formula>
    </cfRule>
  </conditionalFormatting>
  <conditionalFormatting sqref="E1074:F1074">
    <cfRule type="expression" dxfId="4058" priority="4029">
      <formula>#REF!=FALSE</formula>
    </cfRule>
    <cfRule type="expression" dxfId="4057" priority="4030">
      <formula>#REF!=FALSE</formula>
    </cfRule>
  </conditionalFormatting>
  <conditionalFormatting sqref="F1054">
    <cfRule type="expression" dxfId="4056" priority="4024">
      <formula>#REF!=FALSE</formula>
    </cfRule>
  </conditionalFormatting>
  <conditionalFormatting sqref="F1053">
    <cfRule type="expression" dxfId="4055" priority="4025">
      <formula>#REF!=FALSE</formula>
    </cfRule>
  </conditionalFormatting>
  <conditionalFormatting sqref="F1055">
    <cfRule type="expression" dxfId="4054" priority="4023">
      <formula>#REF!=FALSE</formula>
    </cfRule>
  </conditionalFormatting>
  <conditionalFormatting sqref="F1056">
    <cfRule type="expression" dxfId="4053" priority="4022">
      <formula>#REF!=FALSE</formula>
    </cfRule>
  </conditionalFormatting>
  <conditionalFormatting sqref="E1052:F1052">
    <cfRule type="expression" dxfId="4052" priority="4026">
      <formula>#REF!=FALSE</formula>
    </cfRule>
  </conditionalFormatting>
  <conditionalFormatting sqref="F1064">
    <cfRule type="expression" dxfId="4051" priority="4019">
      <formula>#REF!=FALSE</formula>
    </cfRule>
  </conditionalFormatting>
  <conditionalFormatting sqref="F1063">
    <cfRule type="expression" dxfId="4050" priority="4020">
      <formula>#REF!=FALSE</formula>
    </cfRule>
  </conditionalFormatting>
  <conditionalFormatting sqref="F1065">
    <cfRule type="expression" dxfId="4049" priority="4018">
      <formula>#REF!=FALSE</formula>
    </cfRule>
  </conditionalFormatting>
  <conditionalFormatting sqref="F1066:F1068">
    <cfRule type="expression" dxfId="4048" priority="4017">
      <formula>#REF!=FALSE</formula>
    </cfRule>
  </conditionalFormatting>
  <conditionalFormatting sqref="F1069">
    <cfRule type="expression" dxfId="4047" priority="4016">
      <formula>#REF!=FALSE</formula>
    </cfRule>
  </conditionalFormatting>
  <conditionalFormatting sqref="F1070">
    <cfRule type="expression" dxfId="4046" priority="4015">
      <formula>#REF!=FALSE</formula>
    </cfRule>
  </conditionalFormatting>
  <conditionalFormatting sqref="F1072">
    <cfRule type="expression" dxfId="4045" priority="4014">
      <formula>#REF!=FALSE</formula>
    </cfRule>
  </conditionalFormatting>
  <conditionalFormatting sqref="F1073">
    <cfRule type="expression" dxfId="4044" priority="4013">
      <formula>#REF!=FALSE</formula>
    </cfRule>
  </conditionalFormatting>
  <conditionalFormatting sqref="F1074">
    <cfRule type="expression" dxfId="4043" priority="4012">
      <formula>#REF!=FALSE</formula>
    </cfRule>
  </conditionalFormatting>
  <conditionalFormatting sqref="F1075">
    <cfRule type="expression" dxfId="4042" priority="4011">
      <formula>#REF!=FALSE</formula>
    </cfRule>
  </conditionalFormatting>
  <conditionalFormatting sqref="F1076">
    <cfRule type="expression" dxfId="4041" priority="4010">
      <formula>#REF!=FALSE</formula>
    </cfRule>
  </conditionalFormatting>
  <conditionalFormatting sqref="E1062:F1062">
    <cfRule type="expression" dxfId="4040" priority="4021">
      <formula>#REF!=FALSE</formula>
    </cfRule>
  </conditionalFormatting>
  <conditionalFormatting sqref="F1074">
    <cfRule type="expression" dxfId="4039" priority="4007">
      <formula>#REF!=FALSE</formula>
    </cfRule>
  </conditionalFormatting>
  <conditionalFormatting sqref="F1073">
    <cfRule type="expression" dxfId="4038" priority="4008">
      <formula>#REF!=FALSE</formula>
    </cfRule>
  </conditionalFormatting>
  <conditionalFormatting sqref="F1075">
    <cfRule type="expression" dxfId="4037" priority="4006">
      <formula>#REF!=FALSE</formula>
    </cfRule>
  </conditionalFormatting>
  <conditionalFormatting sqref="F1076">
    <cfRule type="expression" dxfId="4036" priority="4005">
      <formula>#REF!=FALSE</formula>
    </cfRule>
  </conditionalFormatting>
  <conditionalFormatting sqref="E1072:F1072">
    <cfRule type="expression" dxfId="4035" priority="4009">
      <formula>#REF!=FALSE</formula>
    </cfRule>
  </conditionalFormatting>
  <conditionalFormatting sqref="F1077">
    <cfRule type="expression" dxfId="4034" priority="4004">
      <formula>#REF!=FALSE</formula>
    </cfRule>
  </conditionalFormatting>
  <conditionalFormatting sqref="F1078">
    <cfRule type="expression" dxfId="4033" priority="4003">
      <formula>#REF!=FALSE</formula>
    </cfRule>
  </conditionalFormatting>
  <conditionalFormatting sqref="F1079">
    <cfRule type="expression" dxfId="4032" priority="4002">
      <formula>#REF!=FALSE</formula>
    </cfRule>
  </conditionalFormatting>
  <conditionalFormatting sqref="F1080">
    <cfRule type="expression" dxfId="4031" priority="4001">
      <formula>#REF!=FALSE</formula>
    </cfRule>
  </conditionalFormatting>
  <conditionalFormatting sqref="F1081">
    <cfRule type="expression" dxfId="4030" priority="4000">
      <formula>#REF!=FALSE</formula>
    </cfRule>
  </conditionalFormatting>
  <conditionalFormatting sqref="F1082">
    <cfRule type="expression" dxfId="4029" priority="3999">
      <formula>#REF!=FALSE</formula>
    </cfRule>
  </conditionalFormatting>
  <conditionalFormatting sqref="F1083">
    <cfRule type="expression" dxfId="4028" priority="3998">
      <formula>#REF!=FALSE</formula>
    </cfRule>
  </conditionalFormatting>
  <conditionalFormatting sqref="F1084">
    <cfRule type="expression" dxfId="4027" priority="3997">
      <formula>#REF!=FALSE</formula>
    </cfRule>
  </conditionalFormatting>
  <conditionalFormatting sqref="F1085">
    <cfRule type="expression" dxfId="4026" priority="3996">
      <formula>#REF!=FALSE</formula>
    </cfRule>
  </conditionalFormatting>
  <conditionalFormatting sqref="F1086">
    <cfRule type="expression" dxfId="4025" priority="3995">
      <formula>#REF!=FALSE</formula>
    </cfRule>
  </conditionalFormatting>
  <conditionalFormatting sqref="F1087">
    <cfRule type="expression" dxfId="4024" priority="3994">
      <formula>#REF!=FALSE</formula>
    </cfRule>
  </conditionalFormatting>
  <conditionalFormatting sqref="F1088">
    <cfRule type="expression" dxfId="4023" priority="3993">
      <formula>#REF!=FALSE</formula>
    </cfRule>
  </conditionalFormatting>
  <conditionalFormatting sqref="F1089">
    <cfRule type="expression" dxfId="4022" priority="3992">
      <formula>#REF!=FALSE</formula>
    </cfRule>
  </conditionalFormatting>
  <conditionalFormatting sqref="F1090">
    <cfRule type="expression" dxfId="4021" priority="3991">
      <formula>#REF!=FALSE</formula>
    </cfRule>
  </conditionalFormatting>
  <conditionalFormatting sqref="F1091">
    <cfRule type="expression" dxfId="4020" priority="3990">
      <formula>#REF!=FALSE</formula>
    </cfRule>
  </conditionalFormatting>
  <conditionalFormatting sqref="F1092">
    <cfRule type="expression" dxfId="4019" priority="3989">
      <formula>#REF!=FALSE</formula>
    </cfRule>
  </conditionalFormatting>
  <conditionalFormatting sqref="F1093">
    <cfRule type="expression" dxfId="4018" priority="3988">
      <formula>#REF!=FALSE</formula>
    </cfRule>
  </conditionalFormatting>
  <conditionalFormatting sqref="F1094">
    <cfRule type="expression" dxfId="4017" priority="3987">
      <formula>#REF!=FALSE</formula>
    </cfRule>
  </conditionalFormatting>
  <conditionalFormatting sqref="F1095">
    <cfRule type="expression" dxfId="4016" priority="3986">
      <formula>#REF!=FALSE</formula>
    </cfRule>
  </conditionalFormatting>
  <conditionalFormatting sqref="F1096 E1077:E1101">
    <cfRule type="expression" dxfId="4015" priority="3985">
      <formula>#REF!=FALSE</formula>
    </cfRule>
  </conditionalFormatting>
  <conditionalFormatting sqref="F1097">
    <cfRule type="expression" dxfId="4014" priority="3984">
      <formula>#REF!=FALSE</formula>
    </cfRule>
  </conditionalFormatting>
  <conditionalFormatting sqref="F1098">
    <cfRule type="expression" dxfId="4013" priority="3983">
      <formula>#REF!=FALSE</formula>
    </cfRule>
  </conditionalFormatting>
  <conditionalFormatting sqref="E1100:F1100">
    <cfRule type="expression" dxfId="4012" priority="3980">
      <formula>#REF!=FALSE</formula>
    </cfRule>
  </conditionalFormatting>
  <conditionalFormatting sqref="E1101:F1101">
    <cfRule type="expression" dxfId="4011" priority="3979">
      <formula>#REF!=FALSE</formula>
    </cfRule>
  </conditionalFormatting>
  <conditionalFormatting sqref="E1099:F1099">
    <cfRule type="expression" dxfId="4010" priority="3981">
      <formula>#REF!=FALSE</formula>
    </cfRule>
    <cfRule type="expression" dxfId="4009" priority="3982">
      <formula>#REF!=FALSE</formula>
    </cfRule>
  </conditionalFormatting>
  <conditionalFormatting sqref="F1079">
    <cfRule type="expression" dxfId="4008" priority="3976">
      <formula>#REF!=FALSE</formula>
    </cfRule>
  </conditionalFormatting>
  <conditionalFormatting sqref="F1078">
    <cfRule type="expression" dxfId="4007" priority="3977">
      <formula>#REF!=FALSE</formula>
    </cfRule>
  </conditionalFormatting>
  <conditionalFormatting sqref="F1080">
    <cfRule type="expression" dxfId="4006" priority="3975">
      <formula>#REF!=FALSE</formula>
    </cfRule>
  </conditionalFormatting>
  <conditionalFormatting sqref="F1081">
    <cfRule type="expression" dxfId="4005" priority="3974">
      <formula>#REF!=FALSE</formula>
    </cfRule>
  </conditionalFormatting>
  <conditionalFormatting sqref="E1077:F1077">
    <cfRule type="expression" dxfId="4004" priority="3978">
      <formula>#REF!=FALSE</formula>
    </cfRule>
  </conditionalFormatting>
  <conditionalFormatting sqref="F1089">
    <cfRule type="expression" dxfId="4003" priority="3971">
      <formula>#REF!=FALSE</formula>
    </cfRule>
  </conditionalFormatting>
  <conditionalFormatting sqref="F1088">
    <cfRule type="expression" dxfId="4002" priority="3972">
      <formula>#REF!=FALSE</formula>
    </cfRule>
  </conditionalFormatting>
  <conditionalFormatting sqref="F1090">
    <cfRule type="expression" dxfId="4001" priority="3970">
      <formula>#REF!=FALSE</formula>
    </cfRule>
  </conditionalFormatting>
  <conditionalFormatting sqref="F1091:F1093">
    <cfRule type="expression" dxfId="4000" priority="3969">
      <formula>#REF!=FALSE</formula>
    </cfRule>
  </conditionalFormatting>
  <conditionalFormatting sqref="F1094">
    <cfRule type="expression" dxfId="3999" priority="3968">
      <formula>#REF!=FALSE</formula>
    </cfRule>
  </conditionalFormatting>
  <conditionalFormatting sqref="F1095">
    <cfRule type="expression" dxfId="3998" priority="3967">
      <formula>#REF!=FALSE</formula>
    </cfRule>
  </conditionalFormatting>
  <conditionalFormatting sqref="F1097">
    <cfRule type="expression" dxfId="3997" priority="3966">
      <formula>#REF!=FALSE</formula>
    </cfRule>
  </conditionalFormatting>
  <conditionalFormatting sqref="F1098">
    <cfRule type="expression" dxfId="3996" priority="3965">
      <formula>#REF!=FALSE</formula>
    </cfRule>
  </conditionalFormatting>
  <conditionalFormatting sqref="F1099">
    <cfRule type="expression" dxfId="3995" priority="3964">
      <formula>#REF!=FALSE</formula>
    </cfRule>
  </conditionalFormatting>
  <conditionalFormatting sqref="F1100">
    <cfRule type="expression" dxfId="3994" priority="3963">
      <formula>#REF!=FALSE</formula>
    </cfRule>
  </conditionalFormatting>
  <conditionalFormatting sqref="F1101">
    <cfRule type="expression" dxfId="3993" priority="3962">
      <formula>#REF!=FALSE</formula>
    </cfRule>
  </conditionalFormatting>
  <conditionalFormatting sqref="E1087:F1087">
    <cfRule type="expression" dxfId="3992" priority="3973">
      <formula>#REF!=FALSE</formula>
    </cfRule>
  </conditionalFormatting>
  <conditionalFormatting sqref="F1099">
    <cfRule type="expression" dxfId="3991" priority="3959">
      <formula>#REF!=FALSE</formula>
    </cfRule>
  </conditionalFormatting>
  <conditionalFormatting sqref="F1098">
    <cfRule type="expression" dxfId="3990" priority="3960">
      <formula>#REF!=FALSE</formula>
    </cfRule>
  </conditionalFormatting>
  <conditionalFormatting sqref="F1100">
    <cfRule type="expression" dxfId="3989" priority="3958">
      <formula>#REF!=FALSE</formula>
    </cfRule>
  </conditionalFormatting>
  <conditionalFormatting sqref="F1101">
    <cfRule type="expression" dxfId="3988" priority="3957">
      <formula>#REF!=FALSE</formula>
    </cfRule>
  </conditionalFormatting>
  <conditionalFormatting sqref="E1097:F1097">
    <cfRule type="expression" dxfId="3987" priority="3961">
      <formula>#REF!=FALSE</formula>
    </cfRule>
  </conditionalFormatting>
  <conditionalFormatting sqref="F1102">
    <cfRule type="expression" dxfId="3986" priority="3956">
      <formula>#REF!=FALSE</formula>
    </cfRule>
  </conditionalFormatting>
  <conditionalFormatting sqref="F1103">
    <cfRule type="expression" dxfId="3985" priority="3955">
      <formula>#REF!=FALSE</formula>
    </cfRule>
  </conditionalFormatting>
  <conditionalFormatting sqref="F1104">
    <cfRule type="expression" dxfId="3984" priority="3954">
      <formula>#REF!=FALSE</formula>
    </cfRule>
  </conditionalFormatting>
  <conditionalFormatting sqref="F1105">
    <cfRule type="expression" dxfId="3983" priority="3953">
      <formula>#REF!=FALSE</formula>
    </cfRule>
  </conditionalFormatting>
  <conditionalFormatting sqref="F1106">
    <cfRule type="expression" dxfId="3982" priority="3952">
      <formula>#REF!=FALSE</formula>
    </cfRule>
  </conditionalFormatting>
  <conditionalFormatting sqref="F1107">
    <cfRule type="expression" dxfId="3981" priority="3951">
      <formula>#REF!=FALSE</formula>
    </cfRule>
  </conditionalFormatting>
  <conditionalFormatting sqref="F1108">
    <cfRule type="expression" dxfId="3980" priority="3950">
      <formula>#REF!=FALSE</formula>
    </cfRule>
  </conditionalFormatting>
  <conditionalFormatting sqref="F1109">
    <cfRule type="expression" dxfId="3979" priority="3949">
      <formula>#REF!=FALSE</formula>
    </cfRule>
  </conditionalFormatting>
  <conditionalFormatting sqref="F1110">
    <cfRule type="expression" dxfId="3978" priority="3948">
      <formula>#REF!=FALSE</formula>
    </cfRule>
  </conditionalFormatting>
  <conditionalFormatting sqref="F1111">
    <cfRule type="expression" dxfId="3977" priority="3947">
      <formula>#REF!=FALSE</formula>
    </cfRule>
  </conditionalFormatting>
  <conditionalFormatting sqref="F1112">
    <cfRule type="expression" dxfId="3976" priority="3946">
      <formula>#REF!=FALSE</formula>
    </cfRule>
  </conditionalFormatting>
  <conditionalFormatting sqref="F1113">
    <cfRule type="expression" dxfId="3975" priority="3945">
      <formula>#REF!=FALSE</formula>
    </cfRule>
  </conditionalFormatting>
  <conditionalFormatting sqref="F1114">
    <cfRule type="expression" dxfId="3974" priority="3944">
      <formula>#REF!=FALSE</formula>
    </cfRule>
  </conditionalFormatting>
  <conditionalFormatting sqref="F1115">
    <cfRule type="expression" dxfId="3973" priority="3943">
      <formula>#REF!=FALSE</formula>
    </cfRule>
  </conditionalFormatting>
  <conditionalFormatting sqref="F1116">
    <cfRule type="expression" dxfId="3972" priority="3942">
      <formula>#REF!=FALSE</formula>
    </cfRule>
  </conditionalFormatting>
  <conditionalFormatting sqref="F1117">
    <cfRule type="expression" dxfId="3971" priority="3941">
      <formula>#REF!=FALSE</formula>
    </cfRule>
  </conditionalFormatting>
  <conditionalFormatting sqref="F1118">
    <cfRule type="expression" dxfId="3970" priority="3940">
      <formula>#REF!=FALSE</formula>
    </cfRule>
  </conditionalFormatting>
  <conditionalFormatting sqref="F1119">
    <cfRule type="expression" dxfId="3969" priority="3939">
      <formula>#REF!=FALSE</formula>
    </cfRule>
  </conditionalFormatting>
  <conditionalFormatting sqref="F1120">
    <cfRule type="expression" dxfId="3968" priority="3938">
      <formula>#REF!=FALSE</formula>
    </cfRule>
  </conditionalFormatting>
  <conditionalFormatting sqref="F1121 E1102:E1126">
    <cfRule type="expression" dxfId="3967" priority="3937">
      <formula>#REF!=FALSE</formula>
    </cfRule>
  </conditionalFormatting>
  <conditionalFormatting sqref="F1122">
    <cfRule type="expression" dxfId="3966" priority="3936">
      <formula>#REF!=FALSE</formula>
    </cfRule>
  </conditionalFormatting>
  <conditionalFormatting sqref="F1123">
    <cfRule type="expression" dxfId="3965" priority="3935">
      <formula>#REF!=FALSE</formula>
    </cfRule>
  </conditionalFormatting>
  <conditionalFormatting sqref="E1125:F1125">
    <cfRule type="expression" dxfId="3964" priority="3932">
      <formula>#REF!=FALSE</formula>
    </cfRule>
  </conditionalFormatting>
  <conditionalFormatting sqref="E1126:F1126">
    <cfRule type="expression" dxfId="3963" priority="3931">
      <formula>#REF!=FALSE</formula>
    </cfRule>
  </conditionalFormatting>
  <conditionalFormatting sqref="E1124:F1124">
    <cfRule type="expression" dxfId="3962" priority="3933">
      <formula>#REF!=FALSE</formula>
    </cfRule>
    <cfRule type="expression" dxfId="3961" priority="3934">
      <formula>#REF!=FALSE</formula>
    </cfRule>
  </conditionalFormatting>
  <conditionalFormatting sqref="F1104">
    <cfRule type="expression" dxfId="3960" priority="3928">
      <formula>#REF!=FALSE</formula>
    </cfRule>
  </conditionalFormatting>
  <conditionalFormatting sqref="F1103">
    <cfRule type="expression" dxfId="3959" priority="3929">
      <formula>#REF!=FALSE</formula>
    </cfRule>
  </conditionalFormatting>
  <conditionalFormatting sqref="F1105">
    <cfRule type="expression" dxfId="3958" priority="3927">
      <formula>#REF!=FALSE</formula>
    </cfRule>
  </conditionalFormatting>
  <conditionalFormatting sqref="F1106">
    <cfRule type="expression" dxfId="3957" priority="3926">
      <formula>#REF!=FALSE</formula>
    </cfRule>
  </conditionalFormatting>
  <conditionalFormatting sqref="E1102:F1102">
    <cfRule type="expression" dxfId="3956" priority="3930">
      <formula>#REF!=FALSE</formula>
    </cfRule>
  </conditionalFormatting>
  <conditionalFormatting sqref="F1114">
    <cfRule type="expression" dxfId="3955" priority="3923">
      <formula>#REF!=FALSE</formula>
    </cfRule>
  </conditionalFormatting>
  <conditionalFormatting sqref="F1113">
    <cfRule type="expression" dxfId="3954" priority="3924">
      <formula>#REF!=FALSE</formula>
    </cfRule>
  </conditionalFormatting>
  <conditionalFormatting sqref="F1115">
    <cfRule type="expression" dxfId="3953" priority="3922">
      <formula>#REF!=FALSE</formula>
    </cfRule>
  </conditionalFormatting>
  <conditionalFormatting sqref="F1116:F1118">
    <cfRule type="expression" dxfId="3952" priority="3921">
      <formula>#REF!=FALSE</formula>
    </cfRule>
  </conditionalFormatting>
  <conditionalFormatting sqref="F1119">
    <cfRule type="expression" dxfId="3951" priority="3920">
      <formula>#REF!=FALSE</formula>
    </cfRule>
  </conditionalFormatting>
  <conditionalFormatting sqref="F1120">
    <cfRule type="expression" dxfId="3950" priority="3919">
      <formula>#REF!=FALSE</formula>
    </cfRule>
  </conditionalFormatting>
  <conditionalFormatting sqref="F1122">
    <cfRule type="expression" dxfId="3949" priority="3918">
      <formula>#REF!=FALSE</formula>
    </cfRule>
  </conditionalFormatting>
  <conditionalFormatting sqref="F1123">
    <cfRule type="expression" dxfId="3948" priority="3917">
      <formula>#REF!=FALSE</formula>
    </cfRule>
  </conditionalFormatting>
  <conditionalFormatting sqref="F1124">
    <cfRule type="expression" dxfId="3947" priority="3916">
      <formula>#REF!=FALSE</formula>
    </cfRule>
  </conditionalFormatting>
  <conditionalFormatting sqref="F1125">
    <cfRule type="expression" dxfId="3946" priority="3915">
      <formula>#REF!=FALSE</formula>
    </cfRule>
  </conditionalFormatting>
  <conditionalFormatting sqref="F1126">
    <cfRule type="expression" dxfId="3945" priority="3914">
      <formula>#REF!=FALSE</formula>
    </cfRule>
  </conditionalFormatting>
  <conditionalFormatting sqref="E1112:F1112">
    <cfRule type="expression" dxfId="3944" priority="3925">
      <formula>#REF!=FALSE</formula>
    </cfRule>
  </conditionalFormatting>
  <conditionalFormatting sqref="F1124">
    <cfRule type="expression" dxfId="3943" priority="3911">
      <formula>#REF!=FALSE</formula>
    </cfRule>
  </conditionalFormatting>
  <conditionalFormatting sqref="F1123">
    <cfRule type="expression" dxfId="3942" priority="3912">
      <formula>#REF!=FALSE</formula>
    </cfRule>
  </conditionalFormatting>
  <conditionalFormatting sqref="F1125">
    <cfRule type="expression" dxfId="3941" priority="3910">
      <formula>#REF!=FALSE</formula>
    </cfRule>
  </conditionalFormatting>
  <conditionalFormatting sqref="F1126">
    <cfRule type="expression" dxfId="3940" priority="3909">
      <formula>#REF!=FALSE</formula>
    </cfRule>
  </conditionalFormatting>
  <conditionalFormatting sqref="E1122:F1122">
    <cfRule type="expression" dxfId="3939" priority="3913">
      <formula>#REF!=FALSE</formula>
    </cfRule>
  </conditionalFormatting>
  <conditionalFormatting sqref="F1127">
    <cfRule type="expression" dxfId="3938" priority="3908">
      <formula>#REF!=FALSE</formula>
    </cfRule>
  </conditionalFormatting>
  <conditionalFormatting sqref="F1128">
    <cfRule type="expression" dxfId="3937" priority="3907">
      <formula>#REF!=FALSE</formula>
    </cfRule>
  </conditionalFormatting>
  <conditionalFormatting sqref="F1129">
    <cfRule type="expression" dxfId="3936" priority="3906">
      <formula>#REF!=FALSE</formula>
    </cfRule>
  </conditionalFormatting>
  <conditionalFormatting sqref="F1130">
    <cfRule type="expression" dxfId="3935" priority="3905">
      <formula>#REF!=FALSE</formula>
    </cfRule>
  </conditionalFormatting>
  <conditionalFormatting sqref="F1131">
    <cfRule type="expression" dxfId="3934" priority="3904">
      <formula>#REF!=FALSE</formula>
    </cfRule>
  </conditionalFormatting>
  <conditionalFormatting sqref="F1132">
    <cfRule type="expression" dxfId="3933" priority="3903">
      <formula>#REF!=FALSE</formula>
    </cfRule>
  </conditionalFormatting>
  <conditionalFormatting sqref="F1133">
    <cfRule type="expression" dxfId="3932" priority="3902">
      <formula>#REF!=FALSE</formula>
    </cfRule>
  </conditionalFormatting>
  <conditionalFormatting sqref="F1134">
    <cfRule type="expression" dxfId="3931" priority="3901">
      <formula>#REF!=FALSE</formula>
    </cfRule>
  </conditionalFormatting>
  <conditionalFormatting sqref="F1135">
    <cfRule type="expression" dxfId="3930" priority="3900">
      <formula>#REF!=FALSE</formula>
    </cfRule>
  </conditionalFormatting>
  <conditionalFormatting sqref="F1136">
    <cfRule type="expression" dxfId="3929" priority="3899">
      <formula>#REF!=FALSE</formula>
    </cfRule>
  </conditionalFormatting>
  <conditionalFormatting sqref="F1137">
    <cfRule type="expression" dxfId="3928" priority="3898">
      <formula>#REF!=FALSE</formula>
    </cfRule>
  </conditionalFormatting>
  <conditionalFormatting sqref="F1138">
    <cfRule type="expression" dxfId="3927" priority="3897">
      <formula>#REF!=FALSE</formula>
    </cfRule>
  </conditionalFormatting>
  <conditionalFormatting sqref="F1139">
    <cfRule type="expression" dxfId="3926" priority="3896">
      <formula>#REF!=FALSE</formula>
    </cfRule>
  </conditionalFormatting>
  <conditionalFormatting sqref="F1140">
    <cfRule type="expression" dxfId="3925" priority="3895">
      <formula>#REF!=FALSE</formula>
    </cfRule>
  </conditionalFormatting>
  <conditionalFormatting sqref="F1141">
    <cfRule type="expression" dxfId="3924" priority="3894">
      <formula>#REF!=FALSE</formula>
    </cfRule>
  </conditionalFormatting>
  <conditionalFormatting sqref="F1142">
    <cfRule type="expression" dxfId="3923" priority="3893">
      <formula>#REF!=FALSE</formula>
    </cfRule>
  </conditionalFormatting>
  <conditionalFormatting sqref="F1143">
    <cfRule type="expression" dxfId="3922" priority="3892">
      <formula>#REF!=FALSE</formula>
    </cfRule>
  </conditionalFormatting>
  <conditionalFormatting sqref="F1144">
    <cfRule type="expression" dxfId="3921" priority="3891">
      <formula>#REF!=FALSE</formula>
    </cfRule>
  </conditionalFormatting>
  <conditionalFormatting sqref="F1145">
    <cfRule type="expression" dxfId="3920" priority="3890">
      <formula>#REF!=FALSE</formula>
    </cfRule>
  </conditionalFormatting>
  <conditionalFormatting sqref="F1146 E1127:E1151">
    <cfRule type="expression" dxfId="3919" priority="3889">
      <formula>#REF!=FALSE</formula>
    </cfRule>
  </conditionalFormatting>
  <conditionalFormatting sqref="F1147">
    <cfRule type="expression" dxfId="3918" priority="3888">
      <formula>#REF!=FALSE</formula>
    </cfRule>
  </conditionalFormatting>
  <conditionalFormatting sqref="F1148">
    <cfRule type="expression" dxfId="3917" priority="3887">
      <formula>#REF!=FALSE</formula>
    </cfRule>
  </conditionalFormatting>
  <conditionalFormatting sqref="E1150:F1150">
    <cfRule type="expression" dxfId="3916" priority="3884">
      <formula>#REF!=FALSE</formula>
    </cfRule>
  </conditionalFormatting>
  <conditionalFormatting sqref="E1151:F1151">
    <cfRule type="expression" dxfId="3915" priority="3883">
      <formula>#REF!=FALSE</formula>
    </cfRule>
  </conditionalFormatting>
  <conditionalFormatting sqref="E1149:F1149">
    <cfRule type="expression" dxfId="3914" priority="3885">
      <formula>#REF!=FALSE</formula>
    </cfRule>
    <cfRule type="expression" dxfId="3913" priority="3886">
      <formula>#REF!=FALSE</formula>
    </cfRule>
  </conditionalFormatting>
  <conditionalFormatting sqref="F1129">
    <cfRule type="expression" dxfId="3912" priority="3880">
      <formula>#REF!=FALSE</formula>
    </cfRule>
  </conditionalFormatting>
  <conditionalFormatting sqref="F1128">
    <cfRule type="expression" dxfId="3911" priority="3881">
      <formula>#REF!=FALSE</formula>
    </cfRule>
  </conditionalFormatting>
  <conditionalFormatting sqref="F1130">
    <cfRule type="expression" dxfId="3910" priority="3879">
      <formula>#REF!=FALSE</formula>
    </cfRule>
  </conditionalFormatting>
  <conditionalFormatting sqref="F1131">
    <cfRule type="expression" dxfId="3909" priority="3878">
      <formula>#REF!=FALSE</formula>
    </cfRule>
  </conditionalFormatting>
  <conditionalFormatting sqref="E1127:F1127">
    <cfRule type="expression" dxfId="3908" priority="3882">
      <formula>#REF!=FALSE</formula>
    </cfRule>
  </conditionalFormatting>
  <conditionalFormatting sqref="F1139">
    <cfRule type="expression" dxfId="3907" priority="3875">
      <formula>#REF!=FALSE</formula>
    </cfRule>
  </conditionalFormatting>
  <conditionalFormatting sqref="F1138">
    <cfRule type="expression" dxfId="3906" priority="3876">
      <formula>#REF!=FALSE</formula>
    </cfRule>
  </conditionalFormatting>
  <conditionalFormatting sqref="F1140">
    <cfRule type="expression" dxfId="3905" priority="3874">
      <formula>#REF!=FALSE</formula>
    </cfRule>
  </conditionalFormatting>
  <conditionalFormatting sqref="F1141:F1143">
    <cfRule type="expression" dxfId="3904" priority="3873">
      <formula>#REF!=FALSE</formula>
    </cfRule>
  </conditionalFormatting>
  <conditionalFormatting sqref="F1144">
    <cfRule type="expression" dxfId="3903" priority="3872">
      <formula>#REF!=FALSE</formula>
    </cfRule>
  </conditionalFormatting>
  <conditionalFormatting sqref="F1145">
    <cfRule type="expression" dxfId="3902" priority="3871">
      <formula>#REF!=FALSE</formula>
    </cfRule>
  </conditionalFormatting>
  <conditionalFormatting sqref="F1147">
    <cfRule type="expression" dxfId="3901" priority="3870">
      <formula>#REF!=FALSE</formula>
    </cfRule>
  </conditionalFormatting>
  <conditionalFormatting sqref="F1148">
    <cfRule type="expression" dxfId="3900" priority="3869">
      <formula>#REF!=FALSE</formula>
    </cfRule>
  </conditionalFormatting>
  <conditionalFormatting sqref="F1149">
    <cfRule type="expression" dxfId="3899" priority="3868">
      <formula>#REF!=FALSE</formula>
    </cfRule>
  </conditionalFormatting>
  <conditionalFormatting sqref="F1150">
    <cfRule type="expression" dxfId="3898" priority="3867">
      <formula>#REF!=FALSE</formula>
    </cfRule>
  </conditionalFormatting>
  <conditionalFormatting sqref="F1151">
    <cfRule type="expression" dxfId="3897" priority="3866">
      <formula>#REF!=FALSE</formula>
    </cfRule>
  </conditionalFormatting>
  <conditionalFormatting sqref="E1137:F1137">
    <cfRule type="expression" dxfId="3896" priority="3877">
      <formula>#REF!=FALSE</formula>
    </cfRule>
  </conditionalFormatting>
  <conditionalFormatting sqref="F1149">
    <cfRule type="expression" dxfId="3895" priority="3863">
      <formula>#REF!=FALSE</formula>
    </cfRule>
  </conditionalFormatting>
  <conditionalFormatting sqref="F1148">
    <cfRule type="expression" dxfId="3894" priority="3864">
      <formula>#REF!=FALSE</formula>
    </cfRule>
  </conditionalFormatting>
  <conditionalFormatting sqref="F1150">
    <cfRule type="expression" dxfId="3893" priority="3862">
      <formula>#REF!=FALSE</formula>
    </cfRule>
  </conditionalFormatting>
  <conditionalFormatting sqref="F1151">
    <cfRule type="expression" dxfId="3892" priority="3861">
      <formula>#REF!=FALSE</formula>
    </cfRule>
  </conditionalFormatting>
  <conditionalFormatting sqref="E1147:F1147">
    <cfRule type="expression" dxfId="3891" priority="3865">
      <formula>#REF!=FALSE</formula>
    </cfRule>
  </conditionalFormatting>
  <conditionalFormatting sqref="F1152">
    <cfRule type="expression" dxfId="3890" priority="3860">
      <formula>#REF!=FALSE</formula>
    </cfRule>
  </conditionalFormatting>
  <conditionalFormatting sqref="F1153">
    <cfRule type="expression" dxfId="3889" priority="3859">
      <formula>#REF!=FALSE</formula>
    </cfRule>
  </conditionalFormatting>
  <conditionalFormatting sqref="F1154">
    <cfRule type="expression" dxfId="3888" priority="3858">
      <formula>#REF!=FALSE</formula>
    </cfRule>
  </conditionalFormatting>
  <conditionalFormatting sqref="F1155">
    <cfRule type="expression" dxfId="3887" priority="3857">
      <formula>#REF!=FALSE</formula>
    </cfRule>
  </conditionalFormatting>
  <conditionalFormatting sqref="F1156">
    <cfRule type="expression" dxfId="3886" priority="3856">
      <formula>#REF!=FALSE</formula>
    </cfRule>
  </conditionalFormatting>
  <conditionalFormatting sqref="F1157">
    <cfRule type="expression" dxfId="3885" priority="3855">
      <formula>#REF!=FALSE</formula>
    </cfRule>
  </conditionalFormatting>
  <conditionalFormatting sqref="F1158">
    <cfRule type="expression" dxfId="3884" priority="3854">
      <formula>#REF!=FALSE</formula>
    </cfRule>
  </conditionalFormatting>
  <conditionalFormatting sqref="F1159">
    <cfRule type="expression" dxfId="3883" priority="3853">
      <formula>#REF!=FALSE</formula>
    </cfRule>
  </conditionalFormatting>
  <conditionalFormatting sqref="F1160">
    <cfRule type="expression" dxfId="3882" priority="3852">
      <formula>#REF!=FALSE</formula>
    </cfRule>
  </conditionalFormatting>
  <conditionalFormatting sqref="F1161">
    <cfRule type="expression" dxfId="3881" priority="3851">
      <formula>#REF!=FALSE</formula>
    </cfRule>
  </conditionalFormatting>
  <conditionalFormatting sqref="F1162">
    <cfRule type="expression" dxfId="3880" priority="3850">
      <formula>#REF!=FALSE</formula>
    </cfRule>
  </conditionalFormatting>
  <conditionalFormatting sqref="F1163">
    <cfRule type="expression" dxfId="3879" priority="3849">
      <formula>#REF!=FALSE</formula>
    </cfRule>
  </conditionalFormatting>
  <conditionalFormatting sqref="F1164">
    <cfRule type="expression" dxfId="3878" priority="3848">
      <formula>#REF!=FALSE</formula>
    </cfRule>
  </conditionalFormatting>
  <conditionalFormatting sqref="F1165">
    <cfRule type="expression" dxfId="3877" priority="3847">
      <formula>#REF!=FALSE</formula>
    </cfRule>
  </conditionalFormatting>
  <conditionalFormatting sqref="F1166">
    <cfRule type="expression" dxfId="3876" priority="3846">
      <formula>#REF!=FALSE</formula>
    </cfRule>
  </conditionalFormatting>
  <conditionalFormatting sqref="F1167">
    <cfRule type="expression" dxfId="3875" priority="3845">
      <formula>#REF!=FALSE</formula>
    </cfRule>
  </conditionalFormatting>
  <conditionalFormatting sqref="F1168">
    <cfRule type="expression" dxfId="3874" priority="3844">
      <formula>#REF!=FALSE</formula>
    </cfRule>
  </conditionalFormatting>
  <conditionalFormatting sqref="F1169">
    <cfRule type="expression" dxfId="3873" priority="3843">
      <formula>#REF!=FALSE</formula>
    </cfRule>
  </conditionalFormatting>
  <conditionalFormatting sqref="F1170">
    <cfRule type="expression" dxfId="3872" priority="3842">
      <formula>#REF!=FALSE</formula>
    </cfRule>
  </conditionalFormatting>
  <conditionalFormatting sqref="F1171 E1152:E1176">
    <cfRule type="expression" dxfId="3871" priority="3841">
      <formula>#REF!=FALSE</formula>
    </cfRule>
  </conditionalFormatting>
  <conditionalFormatting sqref="F1172">
    <cfRule type="expression" dxfId="3870" priority="3840">
      <formula>#REF!=FALSE</formula>
    </cfRule>
  </conditionalFormatting>
  <conditionalFormatting sqref="F1173">
    <cfRule type="expression" dxfId="3869" priority="3839">
      <formula>#REF!=FALSE</formula>
    </cfRule>
  </conditionalFormatting>
  <conditionalFormatting sqref="E1175:F1175">
    <cfRule type="expression" dxfId="3868" priority="3836">
      <formula>#REF!=FALSE</formula>
    </cfRule>
  </conditionalFormatting>
  <conditionalFormatting sqref="E1176:F1176">
    <cfRule type="expression" dxfId="3867" priority="3835">
      <formula>#REF!=FALSE</formula>
    </cfRule>
  </conditionalFormatting>
  <conditionalFormatting sqref="E1174:F1174">
    <cfRule type="expression" dxfId="3866" priority="3837">
      <formula>#REF!=FALSE</formula>
    </cfRule>
    <cfRule type="expression" dxfId="3865" priority="3838">
      <formula>#REF!=FALSE</formula>
    </cfRule>
  </conditionalFormatting>
  <conditionalFormatting sqref="F1154">
    <cfRule type="expression" dxfId="3864" priority="3832">
      <formula>#REF!=FALSE</formula>
    </cfRule>
  </conditionalFormatting>
  <conditionalFormatting sqref="F1153">
    <cfRule type="expression" dxfId="3863" priority="3833">
      <formula>#REF!=FALSE</formula>
    </cfRule>
  </conditionalFormatting>
  <conditionalFormatting sqref="F1155">
    <cfRule type="expression" dxfId="3862" priority="3831">
      <formula>#REF!=FALSE</formula>
    </cfRule>
  </conditionalFormatting>
  <conditionalFormatting sqref="F1156">
    <cfRule type="expression" dxfId="3861" priority="3830">
      <formula>#REF!=FALSE</formula>
    </cfRule>
  </conditionalFormatting>
  <conditionalFormatting sqref="E1152:F1152">
    <cfRule type="expression" dxfId="3860" priority="3834">
      <formula>#REF!=FALSE</formula>
    </cfRule>
  </conditionalFormatting>
  <conditionalFormatting sqref="F1164">
    <cfRule type="expression" dxfId="3859" priority="3827">
      <formula>#REF!=FALSE</formula>
    </cfRule>
  </conditionalFormatting>
  <conditionalFormatting sqref="F1163">
    <cfRule type="expression" dxfId="3858" priority="3828">
      <formula>#REF!=FALSE</formula>
    </cfRule>
  </conditionalFormatting>
  <conditionalFormatting sqref="F1165">
    <cfRule type="expression" dxfId="3857" priority="3826">
      <formula>#REF!=FALSE</formula>
    </cfRule>
  </conditionalFormatting>
  <conditionalFormatting sqref="F1166:F1168">
    <cfRule type="expression" dxfId="3856" priority="3825">
      <formula>#REF!=FALSE</formula>
    </cfRule>
  </conditionalFormatting>
  <conditionalFormatting sqref="F1169">
    <cfRule type="expression" dxfId="3855" priority="3824">
      <formula>#REF!=FALSE</formula>
    </cfRule>
  </conditionalFormatting>
  <conditionalFormatting sqref="F1170">
    <cfRule type="expression" dxfId="3854" priority="3823">
      <formula>#REF!=FALSE</formula>
    </cfRule>
  </conditionalFormatting>
  <conditionalFormatting sqref="F1172">
    <cfRule type="expression" dxfId="3853" priority="3822">
      <formula>#REF!=FALSE</formula>
    </cfRule>
  </conditionalFormatting>
  <conditionalFormatting sqref="F1173">
    <cfRule type="expression" dxfId="3852" priority="3821">
      <formula>#REF!=FALSE</formula>
    </cfRule>
  </conditionalFormatting>
  <conditionalFormatting sqref="F1174">
    <cfRule type="expression" dxfId="3851" priority="3820">
      <formula>#REF!=FALSE</formula>
    </cfRule>
  </conditionalFormatting>
  <conditionalFormatting sqref="F1175">
    <cfRule type="expression" dxfId="3850" priority="3819">
      <formula>#REF!=FALSE</formula>
    </cfRule>
  </conditionalFormatting>
  <conditionalFormatting sqref="F1176">
    <cfRule type="expression" dxfId="3849" priority="3818">
      <formula>#REF!=FALSE</formula>
    </cfRule>
  </conditionalFormatting>
  <conditionalFormatting sqref="E1162:F1162">
    <cfRule type="expression" dxfId="3848" priority="3829">
      <formula>#REF!=FALSE</formula>
    </cfRule>
  </conditionalFormatting>
  <conditionalFormatting sqref="F1174">
    <cfRule type="expression" dxfId="3847" priority="3815">
      <formula>#REF!=FALSE</formula>
    </cfRule>
  </conditionalFormatting>
  <conditionalFormatting sqref="F1173">
    <cfRule type="expression" dxfId="3846" priority="3816">
      <formula>#REF!=FALSE</formula>
    </cfRule>
  </conditionalFormatting>
  <conditionalFormatting sqref="F1175">
    <cfRule type="expression" dxfId="3845" priority="3814">
      <formula>#REF!=FALSE</formula>
    </cfRule>
  </conditionalFormatting>
  <conditionalFormatting sqref="F1176">
    <cfRule type="expression" dxfId="3844" priority="3813">
      <formula>#REF!=FALSE</formula>
    </cfRule>
  </conditionalFormatting>
  <conditionalFormatting sqref="E1172:F1172">
    <cfRule type="expression" dxfId="3843" priority="3817">
      <formula>#REF!=FALSE</formula>
    </cfRule>
  </conditionalFormatting>
  <conditionalFormatting sqref="F1176">
    <cfRule type="expression" dxfId="3842" priority="3812">
      <formula>#REF!=FALSE</formula>
    </cfRule>
  </conditionalFormatting>
  <conditionalFormatting sqref="F1177">
    <cfRule type="expression" dxfId="3841" priority="3811">
      <formula>#REF!=FALSE</formula>
    </cfRule>
  </conditionalFormatting>
  <conditionalFormatting sqref="F1178">
    <cfRule type="expression" dxfId="3840" priority="3810">
      <formula>#REF!=FALSE</formula>
    </cfRule>
  </conditionalFormatting>
  <conditionalFormatting sqref="F1179">
    <cfRule type="expression" dxfId="3839" priority="3809">
      <formula>#REF!=FALSE</formula>
    </cfRule>
  </conditionalFormatting>
  <conditionalFormatting sqref="F1180">
    <cfRule type="expression" dxfId="3838" priority="3808">
      <formula>#REF!=FALSE</formula>
    </cfRule>
  </conditionalFormatting>
  <conditionalFormatting sqref="F1181">
    <cfRule type="expression" dxfId="3837" priority="3807">
      <formula>#REF!=FALSE</formula>
    </cfRule>
  </conditionalFormatting>
  <conditionalFormatting sqref="F1182">
    <cfRule type="expression" dxfId="3836" priority="3806">
      <formula>#REF!=FALSE</formula>
    </cfRule>
  </conditionalFormatting>
  <conditionalFormatting sqref="F1183">
    <cfRule type="expression" dxfId="3835" priority="3805">
      <formula>#REF!=FALSE</formula>
    </cfRule>
  </conditionalFormatting>
  <conditionalFormatting sqref="F1184">
    <cfRule type="expression" dxfId="3834" priority="3804">
      <formula>#REF!=FALSE</formula>
    </cfRule>
  </conditionalFormatting>
  <conditionalFormatting sqref="F1185">
    <cfRule type="expression" dxfId="3833" priority="3803">
      <formula>#REF!=FALSE</formula>
    </cfRule>
  </conditionalFormatting>
  <conditionalFormatting sqref="F1186 E1176:E1191">
    <cfRule type="expression" dxfId="3832" priority="3802">
      <formula>#REF!=FALSE</formula>
    </cfRule>
  </conditionalFormatting>
  <conditionalFormatting sqref="F1187">
    <cfRule type="expression" dxfId="3831" priority="3801">
      <formula>#REF!=FALSE</formula>
    </cfRule>
  </conditionalFormatting>
  <conditionalFormatting sqref="F1188">
    <cfRule type="expression" dxfId="3830" priority="3800">
      <formula>#REF!=FALSE</formula>
    </cfRule>
  </conditionalFormatting>
  <conditionalFormatting sqref="E1190:F1190">
    <cfRule type="expression" dxfId="3829" priority="3797">
      <formula>#REF!=FALSE</formula>
    </cfRule>
  </conditionalFormatting>
  <conditionalFormatting sqref="E1191:F1191">
    <cfRule type="expression" dxfId="3828" priority="3796">
      <formula>#REF!=FALSE</formula>
    </cfRule>
  </conditionalFormatting>
  <conditionalFormatting sqref="E1189:F1189">
    <cfRule type="expression" dxfId="3827" priority="3798">
      <formula>#REF!=FALSE</formula>
    </cfRule>
    <cfRule type="expression" dxfId="3826" priority="3799">
      <formula>#REF!=FALSE</formula>
    </cfRule>
  </conditionalFormatting>
  <conditionalFormatting sqref="F1179">
    <cfRule type="expression" dxfId="3825" priority="3793">
      <formula>#REF!=FALSE</formula>
    </cfRule>
  </conditionalFormatting>
  <conditionalFormatting sqref="F1178">
    <cfRule type="expression" dxfId="3824" priority="3794">
      <formula>#REF!=FALSE</formula>
    </cfRule>
  </conditionalFormatting>
  <conditionalFormatting sqref="F1180">
    <cfRule type="expression" dxfId="3823" priority="3792">
      <formula>#REF!=FALSE</formula>
    </cfRule>
  </conditionalFormatting>
  <conditionalFormatting sqref="F1181:F1183">
    <cfRule type="expression" dxfId="3822" priority="3791">
      <formula>#REF!=FALSE</formula>
    </cfRule>
  </conditionalFormatting>
  <conditionalFormatting sqref="F1184">
    <cfRule type="expression" dxfId="3821" priority="3790">
      <formula>#REF!=FALSE</formula>
    </cfRule>
  </conditionalFormatting>
  <conditionalFormatting sqref="F1185">
    <cfRule type="expression" dxfId="3820" priority="3789">
      <formula>#REF!=FALSE</formula>
    </cfRule>
  </conditionalFormatting>
  <conditionalFormatting sqref="F1187">
    <cfRule type="expression" dxfId="3819" priority="3788">
      <formula>#REF!=FALSE</formula>
    </cfRule>
  </conditionalFormatting>
  <conditionalFormatting sqref="F1188">
    <cfRule type="expression" dxfId="3818" priority="3787">
      <formula>#REF!=FALSE</formula>
    </cfRule>
  </conditionalFormatting>
  <conditionalFormatting sqref="F1189">
    <cfRule type="expression" dxfId="3817" priority="3786">
      <formula>#REF!=FALSE</formula>
    </cfRule>
  </conditionalFormatting>
  <conditionalFormatting sqref="F1190">
    <cfRule type="expression" dxfId="3816" priority="3785">
      <formula>#REF!=FALSE</formula>
    </cfRule>
  </conditionalFormatting>
  <conditionalFormatting sqref="F1191">
    <cfRule type="expression" dxfId="3815" priority="3784">
      <formula>#REF!=FALSE</formula>
    </cfRule>
  </conditionalFormatting>
  <conditionalFormatting sqref="E1177:F1177">
    <cfRule type="expression" dxfId="3814" priority="3795">
      <formula>#REF!=FALSE</formula>
    </cfRule>
  </conditionalFormatting>
  <conditionalFormatting sqref="F1189">
    <cfRule type="expression" dxfId="3813" priority="3781">
      <formula>#REF!=FALSE</formula>
    </cfRule>
  </conditionalFormatting>
  <conditionalFormatting sqref="F1188">
    <cfRule type="expression" dxfId="3812" priority="3782">
      <formula>#REF!=FALSE</formula>
    </cfRule>
  </conditionalFormatting>
  <conditionalFormatting sqref="F1190">
    <cfRule type="expression" dxfId="3811" priority="3780">
      <formula>#REF!=FALSE</formula>
    </cfRule>
  </conditionalFormatting>
  <conditionalFormatting sqref="F1191">
    <cfRule type="expression" dxfId="3810" priority="3779">
      <formula>#REF!=FALSE</formula>
    </cfRule>
  </conditionalFormatting>
  <conditionalFormatting sqref="E1187:F1187">
    <cfRule type="expression" dxfId="3809" priority="3783">
      <formula>#REF!=FALSE</formula>
    </cfRule>
  </conditionalFormatting>
  <conditionalFormatting sqref="F1192">
    <cfRule type="expression" dxfId="3808" priority="3778">
      <formula>#REF!=FALSE</formula>
    </cfRule>
  </conditionalFormatting>
  <conditionalFormatting sqref="F1193">
    <cfRule type="expression" dxfId="3807" priority="3777">
      <formula>#REF!=FALSE</formula>
    </cfRule>
  </conditionalFormatting>
  <conditionalFormatting sqref="F1194">
    <cfRule type="expression" dxfId="3806" priority="3776">
      <formula>#REF!=FALSE</formula>
    </cfRule>
  </conditionalFormatting>
  <conditionalFormatting sqref="F1195">
    <cfRule type="expression" dxfId="3805" priority="3775">
      <formula>#REF!=FALSE</formula>
    </cfRule>
  </conditionalFormatting>
  <conditionalFormatting sqref="F1196">
    <cfRule type="expression" dxfId="3804" priority="3774">
      <formula>#REF!=FALSE</formula>
    </cfRule>
  </conditionalFormatting>
  <conditionalFormatting sqref="F1197">
    <cfRule type="expression" dxfId="3803" priority="3773">
      <formula>#REF!=FALSE</formula>
    </cfRule>
  </conditionalFormatting>
  <conditionalFormatting sqref="F1198">
    <cfRule type="expression" dxfId="3802" priority="3772">
      <formula>#REF!=FALSE</formula>
    </cfRule>
  </conditionalFormatting>
  <conditionalFormatting sqref="F1199">
    <cfRule type="expression" dxfId="3801" priority="3771">
      <formula>#REF!=FALSE</formula>
    </cfRule>
  </conditionalFormatting>
  <conditionalFormatting sqref="F1200">
    <cfRule type="expression" dxfId="3800" priority="3770">
      <formula>#REF!=FALSE</formula>
    </cfRule>
  </conditionalFormatting>
  <conditionalFormatting sqref="F1201">
    <cfRule type="expression" dxfId="3799" priority="3769">
      <formula>#REF!=FALSE</formula>
    </cfRule>
  </conditionalFormatting>
  <conditionalFormatting sqref="F1202">
    <cfRule type="expression" dxfId="3798" priority="3768">
      <formula>#REF!=FALSE</formula>
    </cfRule>
  </conditionalFormatting>
  <conditionalFormatting sqref="F1203">
    <cfRule type="expression" dxfId="3797" priority="3767">
      <formula>#REF!=FALSE</formula>
    </cfRule>
  </conditionalFormatting>
  <conditionalFormatting sqref="F1204">
    <cfRule type="expression" dxfId="3796" priority="3766">
      <formula>#REF!=FALSE</formula>
    </cfRule>
  </conditionalFormatting>
  <conditionalFormatting sqref="F1205">
    <cfRule type="expression" dxfId="3795" priority="3765">
      <formula>#REF!=FALSE</formula>
    </cfRule>
  </conditionalFormatting>
  <conditionalFormatting sqref="F1206">
    <cfRule type="expression" dxfId="3794" priority="3764">
      <formula>#REF!=FALSE</formula>
    </cfRule>
  </conditionalFormatting>
  <conditionalFormatting sqref="F1207">
    <cfRule type="expression" dxfId="3793" priority="3763">
      <formula>#REF!=FALSE</formula>
    </cfRule>
  </conditionalFormatting>
  <conditionalFormatting sqref="F1208">
    <cfRule type="expression" dxfId="3792" priority="3762">
      <formula>#REF!=FALSE</formula>
    </cfRule>
  </conditionalFormatting>
  <conditionalFormatting sqref="F1209">
    <cfRule type="expression" dxfId="3791" priority="3761">
      <formula>#REF!=FALSE</formula>
    </cfRule>
  </conditionalFormatting>
  <conditionalFormatting sqref="F1210">
    <cfRule type="expression" dxfId="3790" priority="3760">
      <formula>#REF!=FALSE</formula>
    </cfRule>
  </conditionalFormatting>
  <conditionalFormatting sqref="F1211 E1192:E1216">
    <cfRule type="expression" dxfId="3789" priority="3759">
      <formula>#REF!=FALSE</formula>
    </cfRule>
  </conditionalFormatting>
  <conditionalFormatting sqref="F1212">
    <cfRule type="expression" dxfId="3788" priority="3758">
      <formula>#REF!=FALSE</formula>
    </cfRule>
  </conditionalFormatting>
  <conditionalFormatting sqref="F1213">
    <cfRule type="expression" dxfId="3787" priority="3757">
      <formula>#REF!=FALSE</formula>
    </cfRule>
  </conditionalFormatting>
  <conditionalFormatting sqref="E1215:F1215">
    <cfRule type="expression" dxfId="3786" priority="3754">
      <formula>#REF!=FALSE</formula>
    </cfRule>
  </conditionalFormatting>
  <conditionalFormatting sqref="E1216:F1216">
    <cfRule type="expression" dxfId="3785" priority="3753">
      <formula>#REF!=FALSE</formula>
    </cfRule>
  </conditionalFormatting>
  <conditionalFormatting sqref="E1214:F1214">
    <cfRule type="expression" dxfId="3784" priority="3755">
      <formula>#REF!=FALSE</formula>
    </cfRule>
    <cfRule type="expression" dxfId="3783" priority="3756">
      <formula>#REF!=FALSE</formula>
    </cfRule>
  </conditionalFormatting>
  <conditionalFormatting sqref="F1194">
    <cfRule type="expression" dxfId="3782" priority="3750">
      <formula>#REF!=FALSE</formula>
    </cfRule>
  </conditionalFormatting>
  <conditionalFormatting sqref="F1193">
    <cfRule type="expression" dxfId="3781" priority="3751">
      <formula>#REF!=FALSE</formula>
    </cfRule>
  </conditionalFormatting>
  <conditionalFormatting sqref="F1195">
    <cfRule type="expression" dxfId="3780" priority="3749">
      <formula>#REF!=FALSE</formula>
    </cfRule>
  </conditionalFormatting>
  <conditionalFormatting sqref="F1196">
    <cfRule type="expression" dxfId="3779" priority="3748">
      <formula>#REF!=FALSE</formula>
    </cfRule>
  </conditionalFormatting>
  <conditionalFormatting sqref="E1192:F1192">
    <cfRule type="expression" dxfId="3778" priority="3752">
      <formula>#REF!=FALSE</formula>
    </cfRule>
  </conditionalFormatting>
  <conditionalFormatting sqref="F1204">
    <cfRule type="expression" dxfId="3777" priority="3745">
      <formula>#REF!=FALSE</formula>
    </cfRule>
  </conditionalFormatting>
  <conditionalFormatting sqref="F1203">
    <cfRule type="expression" dxfId="3776" priority="3746">
      <formula>#REF!=FALSE</formula>
    </cfRule>
  </conditionalFormatting>
  <conditionalFormatting sqref="F1205">
    <cfRule type="expression" dxfId="3775" priority="3744">
      <formula>#REF!=FALSE</formula>
    </cfRule>
  </conditionalFormatting>
  <conditionalFormatting sqref="F1206:F1208">
    <cfRule type="expression" dxfId="3774" priority="3743">
      <formula>#REF!=FALSE</formula>
    </cfRule>
  </conditionalFormatting>
  <conditionalFormatting sqref="F1209">
    <cfRule type="expression" dxfId="3773" priority="3742">
      <formula>#REF!=FALSE</formula>
    </cfRule>
  </conditionalFormatting>
  <conditionalFormatting sqref="F1210">
    <cfRule type="expression" dxfId="3772" priority="3741">
      <formula>#REF!=FALSE</formula>
    </cfRule>
  </conditionalFormatting>
  <conditionalFormatting sqref="F1212">
    <cfRule type="expression" dxfId="3771" priority="3740">
      <formula>#REF!=FALSE</formula>
    </cfRule>
  </conditionalFormatting>
  <conditionalFormatting sqref="F1213">
    <cfRule type="expression" dxfId="3770" priority="3739">
      <formula>#REF!=FALSE</formula>
    </cfRule>
  </conditionalFormatting>
  <conditionalFormatting sqref="F1214">
    <cfRule type="expression" dxfId="3769" priority="3738">
      <formula>#REF!=FALSE</formula>
    </cfRule>
  </conditionalFormatting>
  <conditionalFormatting sqref="F1215">
    <cfRule type="expression" dxfId="3768" priority="3737">
      <formula>#REF!=FALSE</formula>
    </cfRule>
  </conditionalFormatting>
  <conditionalFormatting sqref="F1216">
    <cfRule type="expression" dxfId="3767" priority="3736">
      <formula>#REF!=FALSE</formula>
    </cfRule>
  </conditionalFormatting>
  <conditionalFormatting sqref="E1202:F1202">
    <cfRule type="expression" dxfId="3766" priority="3747">
      <formula>#REF!=FALSE</formula>
    </cfRule>
  </conditionalFormatting>
  <conditionalFormatting sqref="F1214">
    <cfRule type="expression" dxfId="3765" priority="3733">
      <formula>#REF!=FALSE</formula>
    </cfRule>
  </conditionalFormatting>
  <conditionalFormatting sqref="F1213">
    <cfRule type="expression" dxfId="3764" priority="3734">
      <formula>#REF!=FALSE</formula>
    </cfRule>
  </conditionalFormatting>
  <conditionalFormatting sqref="F1215">
    <cfRule type="expression" dxfId="3763" priority="3732">
      <formula>#REF!=FALSE</formula>
    </cfRule>
  </conditionalFormatting>
  <conditionalFormatting sqref="F1216">
    <cfRule type="expression" dxfId="3762" priority="3731">
      <formula>#REF!=FALSE</formula>
    </cfRule>
  </conditionalFormatting>
  <conditionalFormatting sqref="E1212:F1212">
    <cfRule type="expression" dxfId="3761" priority="3735">
      <formula>#REF!=FALSE</formula>
    </cfRule>
  </conditionalFormatting>
  <conditionalFormatting sqref="F1217">
    <cfRule type="expression" dxfId="3760" priority="3730">
      <formula>#REF!=FALSE</formula>
    </cfRule>
  </conditionalFormatting>
  <conditionalFormatting sqref="F1218">
    <cfRule type="expression" dxfId="3759" priority="3729">
      <formula>#REF!=FALSE</formula>
    </cfRule>
  </conditionalFormatting>
  <conditionalFormatting sqref="F1219">
    <cfRule type="expression" dxfId="3758" priority="3728">
      <formula>#REF!=FALSE</formula>
    </cfRule>
  </conditionalFormatting>
  <conditionalFormatting sqref="F1220">
    <cfRule type="expression" dxfId="3757" priority="3727">
      <formula>#REF!=FALSE</formula>
    </cfRule>
  </conditionalFormatting>
  <conditionalFormatting sqref="F1221">
    <cfRule type="expression" dxfId="3756" priority="3726">
      <formula>#REF!=FALSE</formula>
    </cfRule>
  </conditionalFormatting>
  <conditionalFormatting sqref="F1222">
    <cfRule type="expression" dxfId="3755" priority="3725">
      <formula>#REF!=FALSE</formula>
    </cfRule>
  </conditionalFormatting>
  <conditionalFormatting sqref="F1223">
    <cfRule type="expression" dxfId="3754" priority="3724">
      <formula>#REF!=FALSE</formula>
    </cfRule>
  </conditionalFormatting>
  <conditionalFormatting sqref="F1224">
    <cfRule type="expression" dxfId="3753" priority="3723">
      <formula>#REF!=FALSE</formula>
    </cfRule>
  </conditionalFormatting>
  <conditionalFormatting sqref="F1225">
    <cfRule type="expression" dxfId="3752" priority="3722">
      <formula>#REF!=FALSE</formula>
    </cfRule>
  </conditionalFormatting>
  <conditionalFormatting sqref="F1226">
    <cfRule type="expression" dxfId="3751" priority="3721">
      <formula>#REF!=FALSE</formula>
    </cfRule>
  </conditionalFormatting>
  <conditionalFormatting sqref="F1227">
    <cfRule type="expression" dxfId="3750" priority="3720">
      <formula>#REF!=FALSE</formula>
    </cfRule>
  </conditionalFormatting>
  <conditionalFormatting sqref="F1228">
    <cfRule type="expression" dxfId="3749" priority="3719">
      <formula>#REF!=FALSE</formula>
    </cfRule>
  </conditionalFormatting>
  <conditionalFormatting sqref="F1229">
    <cfRule type="expression" dxfId="3748" priority="3718">
      <formula>#REF!=FALSE</formula>
    </cfRule>
  </conditionalFormatting>
  <conditionalFormatting sqref="F1230">
    <cfRule type="expression" dxfId="3747" priority="3717">
      <formula>#REF!=FALSE</formula>
    </cfRule>
  </conditionalFormatting>
  <conditionalFormatting sqref="F1231">
    <cfRule type="expression" dxfId="3746" priority="3716">
      <formula>#REF!=FALSE</formula>
    </cfRule>
  </conditionalFormatting>
  <conditionalFormatting sqref="F1232">
    <cfRule type="expression" dxfId="3745" priority="3715">
      <formula>#REF!=FALSE</formula>
    </cfRule>
  </conditionalFormatting>
  <conditionalFormatting sqref="F1233">
    <cfRule type="expression" dxfId="3744" priority="3714">
      <formula>#REF!=FALSE</formula>
    </cfRule>
  </conditionalFormatting>
  <conditionalFormatting sqref="F1234">
    <cfRule type="expression" dxfId="3743" priority="3713">
      <formula>#REF!=FALSE</formula>
    </cfRule>
  </conditionalFormatting>
  <conditionalFormatting sqref="F1235">
    <cfRule type="expression" dxfId="3742" priority="3712">
      <formula>#REF!=FALSE</formula>
    </cfRule>
  </conditionalFormatting>
  <conditionalFormatting sqref="F1236 E1217:E1241">
    <cfRule type="expression" dxfId="3741" priority="3711">
      <formula>#REF!=FALSE</formula>
    </cfRule>
  </conditionalFormatting>
  <conditionalFormatting sqref="F1237">
    <cfRule type="expression" dxfId="3740" priority="3710">
      <formula>#REF!=FALSE</formula>
    </cfRule>
  </conditionalFormatting>
  <conditionalFormatting sqref="F1238">
    <cfRule type="expression" dxfId="3739" priority="3709">
      <formula>#REF!=FALSE</formula>
    </cfRule>
  </conditionalFormatting>
  <conditionalFormatting sqref="E1240:F1240">
    <cfRule type="expression" dxfId="3738" priority="3706">
      <formula>#REF!=FALSE</formula>
    </cfRule>
  </conditionalFormatting>
  <conditionalFormatting sqref="E1241:F1241">
    <cfRule type="expression" dxfId="3737" priority="3705">
      <formula>#REF!=FALSE</formula>
    </cfRule>
  </conditionalFormatting>
  <conditionalFormatting sqref="E1239:F1239">
    <cfRule type="expression" dxfId="3736" priority="3707">
      <formula>#REF!=FALSE</formula>
    </cfRule>
    <cfRule type="expression" dxfId="3735" priority="3708">
      <formula>#REF!=FALSE</formula>
    </cfRule>
  </conditionalFormatting>
  <conditionalFormatting sqref="F1219">
    <cfRule type="expression" dxfId="3734" priority="3702">
      <formula>#REF!=FALSE</formula>
    </cfRule>
  </conditionalFormatting>
  <conditionalFormatting sqref="F1218">
    <cfRule type="expression" dxfId="3733" priority="3703">
      <formula>#REF!=FALSE</formula>
    </cfRule>
  </conditionalFormatting>
  <conditionalFormatting sqref="F1220">
    <cfRule type="expression" dxfId="3732" priority="3701">
      <formula>#REF!=FALSE</formula>
    </cfRule>
  </conditionalFormatting>
  <conditionalFormatting sqref="F1221">
    <cfRule type="expression" dxfId="3731" priority="3700">
      <formula>#REF!=FALSE</formula>
    </cfRule>
  </conditionalFormatting>
  <conditionalFormatting sqref="E1217:F1217">
    <cfRule type="expression" dxfId="3730" priority="3704">
      <formula>#REF!=FALSE</formula>
    </cfRule>
  </conditionalFormatting>
  <conditionalFormatting sqref="F1229">
    <cfRule type="expression" dxfId="3729" priority="3697">
      <formula>#REF!=FALSE</formula>
    </cfRule>
  </conditionalFormatting>
  <conditionalFormatting sqref="F1228">
    <cfRule type="expression" dxfId="3728" priority="3698">
      <formula>#REF!=FALSE</formula>
    </cfRule>
  </conditionalFormatting>
  <conditionalFormatting sqref="F1230">
    <cfRule type="expression" dxfId="3727" priority="3696">
      <formula>#REF!=FALSE</formula>
    </cfRule>
  </conditionalFormatting>
  <conditionalFormatting sqref="F1231:F1233">
    <cfRule type="expression" dxfId="3726" priority="3695">
      <formula>#REF!=FALSE</formula>
    </cfRule>
  </conditionalFormatting>
  <conditionalFormatting sqref="F1234">
    <cfRule type="expression" dxfId="3725" priority="3694">
      <formula>#REF!=FALSE</formula>
    </cfRule>
  </conditionalFormatting>
  <conditionalFormatting sqref="F1235">
    <cfRule type="expression" dxfId="3724" priority="3693">
      <formula>#REF!=FALSE</formula>
    </cfRule>
  </conditionalFormatting>
  <conditionalFormatting sqref="F1237">
    <cfRule type="expression" dxfId="3723" priority="3692">
      <formula>#REF!=FALSE</formula>
    </cfRule>
  </conditionalFormatting>
  <conditionalFormatting sqref="F1238">
    <cfRule type="expression" dxfId="3722" priority="3691">
      <formula>#REF!=FALSE</formula>
    </cfRule>
  </conditionalFormatting>
  <conditionalFormatting sqref="F1239">
    <cfRule type="expression" dxfId="3721" priority="3690">
      <formula>#REF!=FALSE</formula>
    </cfRule>
  </conditionalFormatting>
  <conditionalFormatting sqref="F1240">
    <cfRule type="expression" dxfId="3720" priority="3689">
      <formula>#REF!=FALSE</formula>
    </cfRule>
  </conditionalFormatting>
  <conditionalFormatting sqref="F1241">
    <cfRule type="expression" dxfId="3719" priority="3688">
      <formula>#REF!=FALSE</formula>
    </cfRule>
  </conditionalFormatting>
  <conditionalFormatting sqref="E1227:F1227">
    <cfRule type="expression" dxfId="3718" priority="3699">
      <formula>#REF!=FALSE</formula>
    </cfRule>
  </conditionalFormatting>
  <conditionalFormatting sqref="F1239">
    <cfRule type="expression" dxfId="3717" priority="3685">
      <formula>#REF!=FALSE</formula>
    </cfRule>
  </conditionalFormatting>
  <conditionalFormatting sqref="F1238">
    <cfRule type="expression" dxfId="3716" priority="3686">
      <formula>#REF!=FALSE</formula>
    </cfRule>
  </conditionalFormatting>
  <conditionalFormatting sqref="F1240">
    <cfRule type="expression" dxfId="3715" priority="3684">
      <formula>#REF!=FALSE</formula>
    </cfRule>
  </conditionalFormatting>
  <conditionalFormatting sqref="F1241">
    <cfRule type="expression" dxfId="3714" priority="3683">
      <formula>#REF!=FALSE</formula>
    </cfRule>
  </conditionalFormatting>
  <conditionalFormatting sqref="E1237:F1237">
    <cfRule type="expression" dxfId="3713" priority="3687">
      <formula>#REF!=FALSE</formula>
    </cfRule>
  </conditionalFormatting>
  <conditionalFormatting sqref="F1242">
    <cfRule type="expression" dxfId="3712" priority="3682">
      <formula>#REF!=FALSE</formula>
    </cfRule>
  </conditionalFormatting>
  <conditionalFormatting sqref="F1243">
    <cfRule type="expression" dxfId="3711" priority="3681">
      <formula>#REF!=FALSE</formula>
    </cfRule>
  </conditionalFormatting>
  <conditionalFormatting sqref="F1244">
    <cfRule type="expression" dxfId="3710" priority="3680">
      <formula>#REF!=FALSE</formula>
    </cfRule>
  </conditionalFormatting>
  <conditionalFormatting sqref="F1245">
    <cfRule type="expression" dxfId="3709" priority="3679">
      <formula>#REF!=FALSE</formula>
    </cfRule>
  </conditionalFormatting>
  <conditionalFormatting sqref="F1246">
    <cfRule type="expression" dxfId="3708" priority="3678">
      <formula>#REF!=FALSE</formula>
    </cfRule>
  </conditionalFormatting>
  <conditionalFormatting sqref="F1247">
    <cfRule type="expression" dxfId="3707" priority="3677">
      <formula>#REF!=FALSE</formula>
    </cfRule>
  </conditionalFormatting>
  <conditionalFormatting sqref="F1248">
    <cfRule type="expression" dxfId="3706" priority="3676">
      <formula>#REF!=FALSE</formula>
    </cfRule>
  </conditionalFormatting>
  <conditionalFormatting sqref="F1249">
    <cfRule type="expression" dxfId="3705" priority="3675">
      <formula>#REF!=FALSE</formula>
    </cfRule>
  </conditionalFormatting>
  <conditionalFormatting sqref="F1250">
    <cfRule type="expression" dxfId="3704" priority="3674">
      <formula>#REF!=FALSE</formula>
    </cfRule>
  </conditionalFormatting>
  <conditionalFormatting sqref="F1251">
    <cfRule type="expression" dxfId="3703" priority="3673">
      <formula>#REF!=FALSE</formula>
    </cfRule>
  </conditionalFormatting>
  <conditionalFormatting sqref="F1252">
    <cfRule type="expression" dxfId="3702" priority="3672">
      <formula>#REF!=FALSE</formula>
    </cfRule>
  </conditionalFormatting>
  <conditionalFormatting sqref="F1253">
    <cfRule type="expression" dxfId="3701" priority="3671">
      <formula>#REF!=FALSE</formula>
    </cfRule>
  </conditionalFormatting>
  <conditionalFormatting sqref="F1254">
    <cfRule type="expression" dxfId="3700" priority="3670">
      <formula>#REF!=FALSE</formula>
    </cfRule>
  </conditionalFormatting>
  <conditionalFormatting sqref="F1255">
    <cfRule type="expression" dxfId="3699" priority="3669">
      <formula>#REF!=FALSE</formula>
    </cfRule>
  </conditionalFormatting>
  <conditionalFormatting sqref="F1256">
    <cfRule type="expression" dxfId="3698" priority="3668">
      <formula>#REF!=FALSE</formula>
    </cfRule>
  </conditionalFormatting>
  <conditionalFormatting sqref="F1257">
    <cfRule type="expression" dxfId="3697" priority="3667">
      <formula>#REF!=FALSE</formula>
    </cfRule>
  </conditionalFormatting>
  <conditionalFormatting sqref="F1258">
    <cfRule type="expression" dxfId="3696" priority="3666">
      <formula>#REF!=FALSE</formula>
    </cfRule>
  </conditionalFormatting>
  <conditionalFormatting sqref="F1259">
    <cfRule type="expression" dxfId="3695" priority="3665">
      <formula>#REF!=FALSE</formula>
    </cfRule>
  </conditionalFormatting>
  <conditionalFormatting sqref="F1260">
    <cfRule type="expression" dxfId="3694" priority="3664">
      <formula>#REF!=FALSE</formula>
    </cfRule>
  </conditionalFormatting>
  <conditionalFormatting sqref="F1261 E1242:E1266">
    <cfRule type="expression" dxfId="3693" priority="3663">
      <formula>#REF!=FALSE</formula>
    </cfRule>
  </conditionalFormatting>
  <conditionalFormatting sqref="F1262">
    <cfRule type="expression" dxfId="3692" priority="3662">
      <formula>#REF!=FALSE</formula>
    </cfRule>
  </conditionalFormatting>
  <conditionalFormatting sqref="F1263">
    <cfRule type="expression" dxfId="3691" priority="3661">
      <formula>#REF!=FALSE</formula>
    </cfRule>
  </conditionalFormatting>
  <conditionalFormatting sqref="E1265:F1265">
    <cfRule type="expression" dxfId="3690" priority="3658">
      <formula>#REF!=FALSE</formula>
    </cfRule>
  </conditionalFormatting>
  <conditionalFormatting sqref="E1266:F1266">
    <cfRule type="expression" dxfId="3689" priority="3657">
      <formula>#REF!=FALSE</formula>
    </cfRule>
  </conditionalFormatting>
  <conditionalFormatting sqref="E1264:F1264">
    <cfRule type="expression" dxfId="3688" priority="3659">
      <formula>#REF!=FALSE</formula>
    </cfRule>
    <cfRule type="expression" dxfId="3687" priority="3660">
      <formula>#REF!=FALSE</formula>
    </cfRule>
  </conditionalFormatting>
  <conditionalFormatting sqref="F1244">
    <cfRule type="expression" dxfId="3686" priority="3654">
      <formula>#REF!=FALSE</formula>
    </cfRule>
  </conditionalFormatting>
  <conditionalFormatting sqref="F1243">
    <cfRule type="expression" dxfId="3685" priority="3655">
      <formula>#REF!=FALSE</formula>
    </cfRule>
  </conditionalFormatting>
  <conditionalFormatting sqref="F1245">
    <cfRule type="expression" dxfId="3684" priority="3653">
      <formula>#REF!=FALSE</formula>
    </cfRule>
  </conditionalFormatting>
  <conditionalFormatting sqref="F1246">
    <cfRule type="expression" dxfId="3683" priority="3652">
      <formula>#REF!=FALSE</formula>
    </cfRule>
  </conditionalFormatting>
  <conditionalFormatting sqref="E1242:F1242">
    <cfRule type="expression" dxfId="3682" priority="3656">
      <formula>#REF!=FALSE</formula>
    </cfRule>
  </conditionalFormatting>
  <conditionalFormatting sqref="F1254">
    <cfRule type="expression" dxfId="3681" priority="3649">
      <formula>#REF!=FALSE</formula>
    </cfRule>
  </conditionalFormatting>
  <conditionalFormatting sqref="F1253">
    <cfRule type="expression" dxfId="3680" priority="3650">
      <formula>#REF!=FALSE</formula>
    </cfRule>
  </conditionalFormatting>
  <conditionalFormatting sqref="F1255">
    <cfRule type="expression" dxfId="3679" priority="3648">
      <formula>#REF!=FALSE</formula>
    </cfRule>
  </conditionalFormatting>
  <conditionalFormatting sqref="F1256:F1258">
    <cfRule type="expression" dxfId="3678" priority="3647">
      <formula>#REF!=FALSE</formula>
    </cfRule>
  </conditionalFormatting>
  <conditionalFormatting sqref="F1259">
    <cfRule type="expression" dxfId="3677" priority="3646">
      <formula>#REF!=FALSE</formula>
    </cfRule>
  </conditionalFormatting>
  <conditionalFormatting sqref="F1260">
    <cfRule type="expression" dxfId="3676" priority="3645">
      <formula>#REF!=FALSE</formula>
    </cfRule>
  </conditionalFormatting>
  <conditionalFormatting sqref="F1262">
    <cfRule type="expression" dxfId="3675" priority="3644">
      <formula>#REF!=FALSE</formula>
    </cfRule>
  </conditionalFormatting>
  <conditionalFormatting sqref="F1263">
    <cfRule type="expression" dxfId="3674" priority="3643">
      <formula>#REF!=FALSE</formula>
    </cfRule>
  </conditionalFormatting>
  <conditionalFormatting sqref="F1264">
    <cfRule type="expression" dxfId="3673" priority="3642">
      <formula>#REF!=FALSE</formula>
    </cfRule>
  </conditionalFormatting>
  <conditionalFormatting sqref="F1265">
    <cfRule type="expression" dxfId="3672" priority="3641">
      <formula>#REF!=FALSE</formula>
    </cfRule>
  </conditionalFormatting>
  <conditionalFormatting sqref="F1266">
    <cfRule type="expression" dxfId="3671" priority="3640">
      <formula>#REF!=FALSE</formula>
    </cfRule>
  </conditionalFormatting>
  <conditionalFormatting sqref="E1252:F1252">
    <cfRule type="expression" dxfId="3670" priority="3651">
      <formula>#REF!=FALSE</formula>
    </cfRule>
  </conditionalFormatting>
  <conditionalFormatting sqref="F1264">
    <cfRule type="expression" dxfId="3669" priority="3637">
      <formula>#REF!=FALSE</formula>
    </cfRule>
  </conditionalFormatting>
  <conditionalFormatting sqref="F1263">
    <cfRule type="expression" dxfId="3668" priority="3638">
      <formula>#REF!=FALSE</formula>
    </cfRule>
  </conditionalFormatting>
  <conditionalFormatting sqref="F1265">
    <cfRule type="expression" dxfId="3667" priority="3636">
      <formula>#REF!=FALSE</formula>
    </cfRule>
  </conditionalFormatting>
  <conditionalFormatting sqref="F1266">
    <cfRule type="expression" dxfId="3666" priority="3635">
      <formula>#REF!=FALSE</formula>
    </cfRule>
  </conditionalFormatting>
  <conditionalFormatting sqref="E1262:F1262">
    <cfRule type="expression" dxfId="3665" priority="3639">
      <formula>#REF!=FALSE</formula>
    </cfRule>
  </conditionalFormatting>
  <conditionalFormatting sqref="F1273">
    <cfRule type="expression" dxfId="3664" priority="3632">
      <formula>#REF!=FALSE</formula>
    </cfRule>
  </conditionalFormatting>
  <conditionalFormatting sqref="F1272">
    <cfRule type="expression" dxfId="3663" priority="3633">
      <formula>#REF!=FALSE</formula>
    </cfRule>
  </conditionalFormatting>
  <conditionalFormatting sqref="F1274">
    <cfRule type="expression" dxfId="3662" priority="3631">
      <formula>#REF!=FALSE</formula>
    </cfRule>
  </conditionalFormatting>
  <conditionalFormatting sqref="F1275:F1277">
    <cfRule type="expression" dxfId="3661" priority="3630">
      <formula>#REF!=FALSE</formula>
    </cfRule>
  </conditionalFormatting>
  <conditionalFormatting sqref="F1278">
    <cfRule type="expression" dxfId="3660" priority="3629">
      <formula>#REF!=FALSE</formula>
    </cfRule>
  </conditionalFormatting>
  <conditionalFormatting sqref="F1279">
    <cfRule type="expression" dxfId="3659" priority="3628">
      <formula>#REF!=FALSE</formula>
    </cfRule>
  </conditionalFormatting>
  <conditionalFormatting sqref="F1281">
    <cfRule type="expression" dxfId="3658" priority="3627">
      <formula>#REF!=FALSE</formula>
    </cfRule>
  </conditionalFormatting>
  <conditionalFormatting sqref="F1282">
    <cfRule type="expression" dxfId="3657" priority="3626">
      <formula>#REF!=FALSE</formula>
    </cfRule>
  </conditionalFormatting>
  <conditionalFormatting sqref="F1283">
    <cfRule type="expression" dxfId="3656" priority="3625">
      <formula>#REF!=FALSE</formula>
    </cfRule>
  </conditionalFormatting>
  <conditionalFormatting sqref="F1284">
    <cfRule type="expression" dxfId="3655" priority="3624">
      <formula>#REF!=FALSE</formula>
    </cfRule>
  </conditionalFormatting>
  <conditionalFormatting sqref="F1285">
    <cfRule type="expression" dxfId="3654" priority="3623">
      <formula>#REF!=FALSE</formula>
    </cfRule>
  </conditionalFormatting>
  <conditionalFormatting sqref="F1286">
    <cfRule type="expression" dxfId="3653" priority="3622">
      <formula>#REF!=FALSE</formula>
    </cfRule>
  </conditionalFormatting>
  <conditionalFormatting sqref="F1287">
    <cfRule type="expression" dxfId="3652" priority="3621">
      <formula>#REF!=FALSE</formula>
    </cfRule>
  </conditionalFormatting>
  <conditionalFormatting sqref="F1288">
    <cfRule type="expression" dxfId="3651" priority="3620">
      <formula>#REF!=FALSE</formula>
    </cfRule>
  </conditionalFormatting>
  <conditionalFormatting sqref="F1289">
    <cfRule type="expression" dxfId="3650" priority="3619">
      <formula>#REF!=FALSE</formula>
    </cfRule>
  </conditionalFormatting>
  <conditionalFormatting sqref="F1290">
    <cfRule type="expression" dxfId="3649" priority="3618">
      <formula>#REF!=FALSE</formula>
    </cfRule>
  </conditionalFormatting>
  <conditionalFormatting sqref="F1291">
    <cfRule type="expression" dxfId="3648" priority="3617">
      <formula>#REF!=FALSE</formula>
    </cfRule>
  </conditionalFormatting>
  <conditionalFormatting sqref="F1292">
    <cfRule type="expression" dxfId="3647" priority="3616">
      <formula>#REF!=FALSE</formula>
    </cfRule>
  </conditionalFormatting>
  <conditionalFormatting sqref="F1293">
    <cfRule type="expression" dxfId="3646" priority="3615">
      <formula>#REF!=FALSE</formula>
    </cfRule>
  </conditionalFormatting>
  <conditionalFormatting sqref="F1294">
    <cfRule type="expression" dxfId="3645" priority="3614">
      <formula>#REF!=FALSE</formula>
    </cfRule>
  </conditionalFormatting>
  <conditionalFormatting sqref="F1295">
    <cfRule type="expression" dxfId="3644" priority="3613">
      <formula>#REF!=FALSE</formula>
    </cfRule>
  </conditionalFormatting>
  <conditionalFormatting sqref="F1296">
    <cfRule type="expression" dxfId="3643" priority="3612">
      <formula>#REF!=FALSE</formula>
    </cfRule>
  </conditionalFormatting>
  <conditionalFormatting sqref="F1297">
    <cfRule type="expression" dxfId="3642" priority="3611">
      <formula>#REF!=FALSE</formula>
    </cfRule>
  </conditionalFormatting>
  <conditionalFormatting sqref="F1298">
    <cfRule type="expression" dxfId="3641" priority="3610">
      <formula>#REF!=FALSE</formula>
    </cfRule>
  </conditionalFormatting>
  <conditionalFormatting sqref="F1299">
    <cfRule type="expression" dxfId="3640" priority="3609">
      <formula>#REF!=FALSE</formula>
    </cfRule>
  </conditionalFormatting>
  <conditionalFormatting sqref="F1300 E1272:E1305">
    <cfRule type="expression" dxfId="3639" priority="3608">
      <formula>#REF!=FALSE</formula>
    </cfRule>
  </conditionalFormatting>
  <conditionalFormatting sqref="F1301">
    <cfRule type="expression" dxfId="3638" priority="3607">
      <formula>#REF!=FALSE</formula>
    </cfRule>
  </conditionalFormatting>
  <conditionalFormatting sqref="F1302">
    <cfRule type="expression" dxfId="3637" priority="3606">
      <formula>#REF!=FALSE</formula>
    </cfRule>
  </conditionalFormatting>
  <conditionalFormatting sqref="E1304:F1304">
    <cfRule type="expression" dxfId="3636" priority="3603">
      <formula>#REF!=FALSE</formula>
    </cfRule>
  </conditionalFormatting>
  <conditionalFormatting sqref="E1305:F1305">
    <cfRule type="expression" dxfId="3635" priority="3602">
      <formula>#REF!=FALSE</formula>
    </cfRule>
  </conditionalFormatting>
  <conditionalFormatting sqref="E1303:F1303">
    <cfRule type="expression" dxfId="3634" priority="3604">
      <formula>#REF!=FALSE</formula>
    </cfRule>
    <cfRule type="expression" dxfId="3633" priority="3605">
      <formula>#REF!=FALSE</formula>
    </cfRule>
  </conditionalFormatting>
  <conditionalFormatting sqref="E1271:F1271">
    <cfRule type="expression" dxfId="3632" priority="3634">
      <formula>#REF!=FALSE</formula>
    </cfRule>
  </conditionalFormatting>
  <conditionalFormatting sqref="F1283">
    <cfRule type="expression" dxfId="3631" priority="3599">
      <formula>#REF!=FALSE</formula>
    </cfRule>
  </conditionalFormatting>
  <conditionalFormatting sqref="F1282">
    <cfRule type="expression" dxfId="3630" priority="3600">
      <formula>#REF!=FALSE</formula>
    </cfRule>
  </conditionalFormatting>
  <conditionalFormatting sqref="F1284">
    <cfRule type="expression" dxfId="3629" priority="3598">
      <formula>#REF!=FALSE</formula>
    </cfRule>
  </conditionalFormatting>
  <conditionalFormatting sqref="F1285">
    <cfRule type="expression" dxfId="3628" priority="3597">
      <formula>#REF!=FALSE</formula>
    </cfRule>
  </conditionalFormatting>
  <conditionalFormatting sqref="E1281:F1281">
    <cfRule type="expression" dxfId="3627" priority="3601">
      <formula>#REF!=FALSE</formula>
    </cfRule>
  </conditionalFormatting>
  <conditionalFormatting sqref="F1293">
    <cfRule type="expression" dxfId="3626" priority="3594">
      <formula>#REF!=FALSE</formula>
    </cfRule>
  </conditionalFormatting>
  <conditionalFormatting sqref="F1292">
    <cfRule type="expression" dxfId="3625" priority="3595">
      <formula>#REF!=FALSE</formula>
    </cfRule>
  </conditionalFormatting>
  <conditionalFormatting sqref="F1294">
    <cfRule type="expression" dxfId="3624" priority="3593">
      <formula>#REF!=FALSE</formula>
    </cfRule>
  </conditionalFormatting>
  <conditionalFormatting sqref="F1295:F1297">
    <cfRule type="expression" dxfId="3623" priority="3592">
      <formula>#REF!=FALSE</formula>
    </cfRule>
  </conditionalFormatting>
  <conditionalFormatting sqref="F1298">
    <cfRule type="expression" dxfId="3622" priority="3591">
      <formula>#REF!=FALSE</formula>
    </cfRule>
  </conditionalFormatting>
  <conditionalFormatting sqref="F1299">
    <cfRule type="expression" dxfId="3621" priority="3590">
      <formula>#REF!=FALSE</formula>
    </cfRule>
  </conditionalFormatting>
  <conditionalFormatting sqref="F1301">
    <cfRule type="expression" dxfId="3620" priority="3589">
      <formula>#REF!=FALSE</formula>
    </cfRule>
  </conditionalFormatting>
  <conditionalFormatting sqref="F1302">
    <cfRule type="expression" dxfId="3619" priority="3588">
      <formula>#REF!=FALSE</formula>
    </cfRule>
  </conditionalFormatting>
  <conditionalFormatting sqref="F1303">
    <cfRule type="expression" dxfId="3618" priority="3587">
      <formula>#REF!=FALSE</formula>
    </cfRule>
  </conditionalFormatting>
  <conditionalFormatting sqref="F1304">
    <cfRule type="expression" dxfId="3617" priority="3586">
      <formula>#REF!=FALSE</formula>
    </cfRule>
  </conditionalFormatting>
  <conditionalFormatting sqref="F1305">
    <cfRule type="expression" dxfId="3616" priority="3585">
      <formula>#REF!=FALSE</formula>
    </cfRule>
  </conditionalFormatting>
  <conditionalFormatting sqref="E1291:F1291">
    <cfRule type="expression" dxfId="3615" priority="3596">
      <formula>#REF!=FALSE</formula>
    </cfRule>
  </conditionalFormatting>
  <conditionalFormatting sqref="F1303">
    <cfRule type="expression" dxfId="3614" priority="3582">
      <formula>#REF!=FALSE</formula>
    </cfRule>
  </conditionalFormatting>
  <conditionalFormatting sqref="F1302">
    <cfRule type="expression" dxfId="3613" priority="3583">
      <formula>#REF!=FALSE</formula>
    </cfRule>
  </conditionalFormatting>
  <conditionalFormatting sqref="F1304">
    <cfRule type="expression" dxfId="3612" priority="3581">
      <formula>#REF!=FALSE</formula>
    </cfRule>
  </conditionalFormatting>
  <conditionalFormatting sqref="F1305">
    <cfRule type="expression" dxfId="3611" priority="3580">
      <formula>#REF!=FALSE</formula>
    </cfRule>
  </conditionalFormatting>
  <conditionalFormatting sqref="E1301:F1301">
    <cfRule type="expression" dxfId="3610" priority="3584">
      <formula>#REF!=FALSE</formula>
    </cfRule>
  </conditionalFormatting>
  <conditionalFormatting sqref="F1306">
    <cfRule type="expression" dxfId="3609" priority="3579">
      <formula>#REF!=FALSE</formula>
    </cfRule>
  </conditionalFormatting>
  <conditionalFormatting sqref="F1307">
    <cfRule type="expression" dxfId="3608" priority="3578">
      <formula>#REF!=FALSE</formula>
    </cfRule>
  </conditionalFormatting>
  <conditionalFormatting sqref="F1308">
    <cfRule type="expression" dxfId="3607" priority="3577">
      <formula>#REF!=FALSE</formula>
    </cfRule>
  </conditionalFormatting>
  <conditionalFormatting sqref="F1309">
    <cfRule type="expression" dxfId="3606" priority="3576">
      <formula>#REF!=FALSE</formula>
    </cfRule>
  </conditionalFormatting>
  <conditionalFormatting sqref="F1310">
    <cfRule type="expression" dxfId="3605" priority="3575">
      <formula>#REF!=FALSE</formula>
    </cfRule>
  </conditionalFormatting>
  <conditionalFormatting sqref="F1311">
    <cfRule type="expression" dxfId="3604" priority="3574">
      <formula>#REF!=FALSE</formula>
    </cfRule>
  </conditionalFormatting>
  <conditionalFormatting sqref="F1312">
    <cfRule type="expression" dxfId="3603" priority="3573">
      <formula>#REF!=FALSE</formula>
    </cfRule>
  </conditionalFormatting>
  <conditionalFormatting sqref="F1313">
    <cfRule type="expression" dxfId="3602" priority="3572">
      <formula>#REF!=FALSE</formula>
    </cfRule>
  </conditionalFormatting>
  <conditionalFormatting sqref="F1314">
    <cfRule type="expression" dxfId="3601" priority="3571">
      <formula>#REF!=FALSE</formula>
    </cfRule>
  </conditionalFormatting>
  <conditionalFormatting sqref="F1315">
    <cfRule type="expression" dxfId="3600" priority="3570">
      <formula>#REF!=FALSE</formula>
    </cfRule>
  </conditionalFormatting>
  <conditionalFormatting sqref="F1316">
    <cfRule type="expression" dxfId="3599" priority="3569">
      <formula>#REF!=FALSE</formula>
    </cfRule>
  </conditionalFormatting>
  <conditionalFormatting sqref="F1317">
    <cfRule type="expression" dxfId="3598" priority="3568">
      <formula>#REF!=FALSE</formula>
    </cfRule>
  </conditionalFormatting>
  <conditionalFormatting sqref="F1318">
    <cfRule type="expression" dxfId="3597" priority="3567">
      <formula>#REF!=FALSE</formula>
    </cfRule>
  </conditionalFormatting>
  <conditionalFormatting sqref="F1319">
    <cfRule type="expression" dxfId="3596" priority="3566">
      <formula>#REF!=FALSE</formula>
    </cfRule>
  </conditionalFormatting>
  <conditionalFormatting sqref="F1320">
    <cfRule type="expression" dxfId="3595" priority="3565">
      <formula>#REF!=FALSE</formula>
    </cfRule>
  </conditionalFormatting>
  <conditionalFormatting sqref="F1321">
    <cfRule type="expression" dxfId="3594" priority="3564">
      <formula>#REF!=FALSE</formula>
    </cfRule>
  </conditionalFormatting>
  <conditionalFormatting sqref="F1322">
    <cfRule type="expression" dxfId="3593" priority="3563">
      <formula>#REF!=FALSE</formula>
    </cfRule>
  </conditionalFormatting>
  <conditionalFormatting sqref="F1323">
    <cfRule type="expression" dxfId="3592" priority="3562">
      <formula>#REF!=FALSE</formula>
    </cfRule>
  </conditionalFormatting>
  <conditionalFormatting sqref="F1324">
    <cfRule type="expression" dxfId="3591" priority="3561">
      <formula>#REF!=FALSE</formula>
    </cfRule>
  </conditionalFormatting>
  <conditionalFormatting sqref="F1325 E1306:E1330">
    <cfRule type="expression" dxfId="3590" priority="3560">
      <formula>#REF!=FALSE</formula>
    </cfRule>
  </conditionalFormatting>
  <conditionalFormatting sqref="F1326">
    <cfRule type="expression" dxfId="3589" priority="3559">
      <formula>#REF!=FALSE</formula>
    </cfRule>
  </conditionalFormatting>
  <conditionalFormatting sqref="F1327">
    <cfRule type="expression" dxfId="3588" priority="3558">
      <formula>#REF!=FALSE</formula>
    </cfRule>
  </conditionalFormatting>
  <conditionalFormatting sqref="E1329:F1329">
    <cfRule type="expression" dxfId="3587" priority="3555">
      <formula>#REF!=FALSE</formula>
    </cfRule>
  </conditionalFormatting>
  <conditionalFormatting sqref="E1330:F1330">
    <cfRule type="expression" dxfId="3586" priority="3554">
      <formula>#REF!=FALSE</formula>
    </cfRule>
  </conditionalFormatting>
  <conditionalFormatting sqref="E1328:F1328">
    <cfRule type="expression" dxfId="3585" priority="3556">
      <formula>#REF!=FALSE</formula>
    </cfRule>
    <cfRule type="expression" dxfId="3584" priority="3557">
      <formula>#REF!=FALSE</formula>
    </cfRule>
  </conditionalFormatting>
  <conditionalFormatting sqref="F1308">
    <cfRule type="expression" dxfId="3583" priority="3551">
      <formula>#REF!=FALSE</formula>
    </cfRule>
  </conditionalFormatting>
  <conditionalFormatting sqref="F1307">
    <cfRule type="expression" dxfId="3582" priority="3552">
      <formula>#REF!=FALSE</formula>
    </cfRule>
  </conditionalFormatting>
  <conditionalFormatting sqref="F1309">
    <cfRule type="expression" dxfId="3581" priority="3550">
      <formula>#REF!=FALSE</formula>
    </cfRule>
  </conditionalFormatting>
  <conditionalFormatting sqref="F1310">
    <cfRule type="expression" dxfId="3580" priority="3549">
      <formula>#REF!=FALSE</formula>
    </cfRule>
  </conditionalFormatting>
  <conditionalFormatting sqref="E1306:F1306">
    <cfRule type="expression" dxfId="3579" priority="3553">
      <formula>#REF!=FALSE</formula>
    </cfRule>
  </conditionalFormatting>
  <conditionalFormatting sqref="F1318">
    <cfRule type="expression" dxfId="3578" priority="3546">
      <formula>#REF!=FALSE</formula>
    </cfRule>
  </conditionalFormatting>
  <conditionalFormatting sqref="F1317">
    <cfRule type="expression" dxfId="3577" priority="3547">
      <formula>#REF!=FALSE</formula>
    </cfRule>
  </conditionalFormatting>
  <conditionalFormatting sqref="F1319">
    <cfRule type="expression" dxfId="3576" priority="3545">
      <formula>#REF!=FALSE</formula>
    </cfRule>
  </conditionalFormatting>
  <conditionalFormatting sqref="F1320:F1322">
    <cfRule type="expression" dxfId="3575" priority="3544">
      <formula>#REF!=FALSE</formula>
    </cfRule>
  </conditionalFormatting>
  <conditionalFormatting sqref="F1323">
    <cfRule type="expression" dxfId="3574" priority="3543">
      <formula>#REF!=FALSE</formula>
    </cfRule>
  </conditionalFormatting>
  <conditionalFormatting sqref="F1324">
    <cfRule type="expression" dxfId="3573" priority="3542">
      <formula>#REF!=FALSE</formula>
    </cfRule>
  </conditionalFormatting>
  <conditionalFormatting sqref="F1326">
    <cfRule type="expression" dxfId="3572" priority="3541">
      <formula>#REF!=FALSE</formula>
    </cfRule>
  </conditionalFormatting>
  <conditionalFormatting sqref="F1327">
    <cfRule type="expression" dxfId="3571" priority="3540">
      <formula>#REF!=FALSE</formula>
    </cfRule>
  </conditionalFormatting>
  <conditionalFormatting sqref="F1328">
    <cfRule type="expression" dxfId="3570" priority="3539">
      <formula>#REF!=FALSE</formula>
    </cfRule>
  </conditionalFormatting>
  <conditionalFormatting sqref="F1329">
    <cfRule type="expression" dxfId="3569" priority="3538">
      <formula>#REF!=FALSE</formula>
    </cfRule>
  </conditionalFormatting>
  <conditionalFormatting sqref="F1330">
    <cfRule type="expression" dxfId="3568" priority="3537">
      <formula>#REF!=FALSE</formula>
    </cfRule>
  </conditionalFormatting>
  <conditionalFormatting sqref="E1316:F1316">
    <cfRule type="expression" dxfId="3567" priority="3548">
      <formula>#REF!=FALSE</formula>
    </cfRule>
  </conditionalFormatting>
  <conditionalFormatting sqref="F1328">
    <cfRule type="expression" dxfId="3566" priority="3534">
      <formula>#REF!=FALSE</formula>
    </cfRule>
  </conditionalFormatting>
  <conditionalFormatting sqref="F1327">
    <cfRule type="expression" dxfId="3565" priority="3535">
      <formula>#REF!=FALSE</formula>
    </cfRule>
  </conditionalFormatting>
  <conditionalFormatting sqref="F1329">
    <cfRule type="expression" dxfId="3564" priority="3533">
      <formula>#REF!=FALSE</formula>
    </cfRule>
  </conditionalFormatting>
  <conditionalFormatting sqref="F1330">
    <cfRule type="expression" dxfId="3563" priority="3532">
      <formula>#REF!=FALSE</formula>
    </cfRule>
  </conditionalFormatting>
  <conditionalFormatting sqref="E1326:F1326">
    <cfRule type="expression" dxfId="3562" priority="3536">
      <formula>#REF!=FALSE</formula>
    </cfRule>
  </conditionalFormatting>
  <conditionalFormatting sqref="F1331">
    <cfRule type="expression" dxfId="3561" priority="3531">
      <formula>#REF!=FALSE</formula>
    </cfRule>
  </conditionalFormatting>
  <conditionalFormatting sqref="F1332">
    <cfRule type="expression" dxfId="3560" priority="3530">
      <formula>#REF!=FALSE</formula>
    </cfRule>
  </conditionalFormatting>
  <conditionalFormatting sqref="F1333">
    <cfRule type="expression" dxfId="3559" priority="3529">
      <formula>#REF!=FALSE</formula>
    </cfRule>
  </conditionalFormatting>
  <conditionalFormatting sqref="F1334">
    <cfRule type="expression" dxfId="3558" priority="3528">
      <formula>#REF!=FALSE</formula>
    </cfRule>
  </conditionalFormatting>
  <conditionalFormatting sqref="F1335">
    <cfRule type="expression" dxfId="3557" priority="3527">
      <formula>#REF!=FALSE</formula>
    </cfRule>
  </conditionalFormatting>
  <conditionalFormatting sqref="F1336">
    <cfRule type="expression" dxfId="3556" priority="3526">
      <formula>#REF!=FALSE</formula>
    </cfRule>
  </conditionalFormatting>
  <conditionalFormatting sqref="F1337">
    <cfRule type="expression" dxfId="3555" priority="3525">
      <formula>#REF!=FALSE</formula>
    </cfRule>
  </conditionalFormatting>
  <conditionalFormatting sqref="F1338">
    <cfRule type="expression" dxfId="3554" priority="3524">
      <formula>#REF!=FALSE</formula>
    </cfRule>
  </conditionalFormatting>
  <conditionalFormatting sqref="F1339">
    <cfRule type="expression" dxfId="3553" priority="3523">
      <formula>#REF!=FALSE</formula>
    </cfRule>
  </conditionalFormatting>
  <conditionalFormatting sqref="F1340">
    <cfRule type="expression" dxfId="3552" priority="3522">
      <formula>#REF!=FALSE</formula>
    </cfRule>
  </conditionalFormatting>
  <conditionalFormatting sqref="F1341">
    <cfRule type="expression" dxfId="3551" priority="3521">
      <formula>#REF!=FALSE</formula>
    </cfRule>
  </conditionalFormatting>
  <conditionalFormatting sqref="F1342">
    <cfRule type="expression" dxfId="3550" priority="3520">
      <formula>#REF!=FALSE</formula>
    </cfRule>
  </conditionalFormatting>
  <conditionalFormatting sqref="F1343">
    <cfRule type="expression" dxfId="3549" priority="3519">
      <formula>#REF!=FALSE</formula>
    </cfRule>
  </conditionalFormatting>
  <conditionalFormatting sqref="F1344">
    <cfRule type="expression" dxfId="3548" priority="3518">
      <formula>#REF!=FALSE</formula>
    </cfRule>
  </conditionalFormatting>
  <conditionalFormatting sqref="F1345">
    <cfRule type="expression" dxfId="3547" priority="3517">
      <formula>#REF!=FALSE</formula>
    </cfRule>
  </conditionalFormatting>
  <conditionalFormatting sqref="F1346">
    <cfRule type="expression" dxfId="3546" priority="3516">
      <formula>#REF!=FALSE</formula>
    </cfRule>
  </conditionalFormatting>
  <conditionalFormatting sqref="F1347">
    <cfRule type="expression" dxfId="3545" priority="3515">
      <formula>#REF!=FALSE</formula>
    </cfRule>
  </conditionalFormatting>
  <conditionalFormatting sqref="F1348">
    <cfRule type="expression" dxfId="3544" priority="3514">
      <formula>#REF!=FALSE</formula>
    </cfRule>
  </conditionalFormatting>
  <conditionalFormatting sqref="F1349">
    <cfRule type="expression" dxfId="3543" priority="3513">
      <formula>#REF!=FALSE</formula>
    </cfRule>
  </conditionalFormatting>
  <conditionalFormatting sqref="F1350 E1331:E1355">
    <cfRule type="expression" dxfId="3542" priority="3512">
      <formula>#REF!=FALSE</formula>
    </cfRule>
  </conditionalFormatting>
  <conditionalFormatting sqref="F1351">
    <cfRule type="expression" dxfId="3541" priority="3511">
      <formula>#REF!=FALSE</formula>
    </cfRule>
  </conditionalFormatting>
  <conditionalFormatting sqref="F1352">
    <cfRule type="expression" dxfId="3540" priority="3510">
      <formula>#REF!=FALSE</formula>
    </cfRule>
  </conditionalFormatting>
  <conditionalFormatting sqref="E1354:F1354">
    <cfRule type="expression" dxfId="3539" priority="3507">
      <formula>#REF!=FALSE</formula>
    </cfRule>
  </conditionalFormatting>
  <conditionalFormatting sqref="E1355:F1355">
    <cfRule type="expression" dxfId="3538" priority="3506">
      <formula>#REF!=FALSE</formula>
    </cfRule>
  </conditionalFormatting>
  <conditionalFormatting sqref="E1353:F1353">
    <cfRule type="expression" dxfId="3537" priority="3508">
      <formula>#REF!=FALSE</formula>
    </cfRule>
    <cfRule type="expression" dxfId="3536" priority="3509">
      <formula>#REF!=FALSE</formula>
    </cfRule>
  </conditionalFormatting>
  <conditionalFormatting sqref="F1333">
    <cfRule type="expression" dxfId="3535" priority="3503">
      <formula>#REF!=FALSE</formula>
    </cfRule>
  </conditionalFormatting>
  <conditionalFormatting sqref="F1332">
    <cfRule type="expression" dxfId="3534" priority="3504">
      <formula>#REF!=FALSE</formula>
    </cfRule>
  </conditionalFormatting>
  <conditionalFormatting sqref="F1334">
    <cfRule type="expression" dxfId="3533" priority="3502">
      <formula>#REF!=FALSE</formula>
    </cfRule>
  </conditionalFormatting>
  <conditionalFormatting sqref="F1335">
    <cfRule type="expression" dxfId="3532" priority="3501">
      <formula>#REF!=FALSE</formula>
    </cfRule>
  </conditionalFormatting>
  <conditionalFormatting sqref="E1331:F1331">
    <cfRule type="expression" dxfId="3531" priority="3505">
      <formula>#REF!=FALSE</formula>
    </cfRule>
  </conditionalFormatting>
  <conditionalFormatting sqref="F1343">
    <cfRule type="expression" dxfId="3530" priority="3498">
      <formula>#REF!=FALSE</formula>
    </cfRule>
  </conditionalFormatting>
  <conditionalFormatting sqref="F1342">
    <cfRule type="expression" dxfId="3529" priority="3499">
      <formula>#REF!=FALSE</formula>
    </cfRule>
  </conditionalFormatting>
  <conditionalFormatting sqref="F1344">
    <cfRule type="expression" dxfId="3528" priority="3497">
      <formula>#REF!=FALSE</formula>
    </cfRule>
  </conditionalFormatting>
  <conditionalFormatting sqref="F1345:F1347">
    <cfRule type="expression" dxfId="3527" priority="3496">
      <formula>#REF!=FALSE</formula>
    </cfRule>
  </conditionalFormatting>
  <conditionalFormatting sqref="F1348">
    <cfRule type="expression" dxfId="3526" priority="3495">
      <formula>#REF!=FALSE</formula>
    </cfRule>
  </conditionalFormatting>
  <conditionalFormatting sqref="F1349">
    <cfRule type="expression" dxfId="3525" priority="3494">
      <formula>#REF!=FALSE</formula>
    </cfRule>
  </conditionalFormatting>
  <conditionalFormatting sqref="F1351">
    <cfRule type="expression" dxfId="3524" priority="3493">
      <formula>#REF!=FALSE</formula>
    </cfRule>
  </conditionalFormatting>
  <conditionalFormatting sqref="F1352">
    <cfRule type="expression" dxfId="3523" priority="3492">
      <formula>#REF!=FALSE</formula>
    </cfRule>
  </conditionalFormatting>
  <conditionalFormatting sqref="F1353">
    <cfRule type="expression" dxfId="3522" priority="3491">
      <formula>#REF!=FALSE</formula>
    </cfRule>
  </conditionalFormatting>
  <conditionalFormatting sqref="F1354">
    <cfRule type="expression" dxfId="3521" priority="3490">
      <formula>#REF!=FALSE</formula>
    </cfRule>
  </conditionalFormatting>
  <conditionalFormatting sqref="F1355">
    <cfRule type="expression" dxfId="3520" priority="3489">
      <formula>#REF!=FALSE</formula>
    </cfRule>
  </conditionalFormatting>
  <conditionalFormatting sqref="E1341:F1341">
    <cfRule type="expression" dxfId="3519" priority="3500">
      <formula>#REF!=FALSE</formula>
    </cfRule>
  </conditionalFormatting>
  <conditionalFormatting sqref="F1353">
    <cfRule type="expression" dxfId="3518" priority="3486">
      <formula>#REF!=FALSE</formula>
    </cfRule>
  </conditionalFormatting>
  <conditionalFormatting sqref="F1352">
    <cfRule type="expression" dxfId="3517" priority="3487">
      <formula>#REF!=FALSE</formula>
    </cfRule>
  </conditionalFormatting>
  <conditionalFormatting sqref="F1354">
    <cfRule type="expression" dxfId="3516" priority="3485">
      <formula>#REF!=FALSE</formula>
    </cfRule>
  </conditionalFormatting>
  <conditionalFormatting sqref="F1355">
    <cfRule type="expression" dxfId="3515" priority="3484">
      <formula>#REF!=FALSE</formula>
    </cfRule>
  </conditionalFormatting>
  <conditionalFormatting sqref="E1351:F1351">
    <cfRule type="expression" dxfId="3514" priority="3488">
      <formula>#REF!=FALSE</formula>
    </cfRule>
  </conditionalFormatting>
  <conditionalFormatting sqref="F1356">
    <cfRule type="expression" dxfId="3513" priority="3483">
      <formula>#REF!=FALSE</formula>
    </cfRule>
  </conditionalFormatting>
  <conditionalFormatting sqref="F1357">
    <cfRule type="expression" dxfId="3512" priority="3482">
      <formula>#REF!=FALSE</formula>
    </cfRule>
  </conditionalFormatting>
  <conditionalFormatting sqref="F1358">
    <cfRule type="expression" dxfId="3511" priority="3481">
      <formula>#REF!=FALSE</formula>
    </cfRule>
  </conditionalFormatting>
  <conditionalFormatting sqref="F1359">
    <cfRule type="expression" dxfId="3510" priority="3480">
      <formula>#REF!=FALSE</formula>
    </cfRule>
  </conditionalFormatting>
  <conditionalFormatting sqref="F1360">
    <cfRule type="expression" dxfId="3509" priority="3479">
      <formula>#REF!=FALSE</formula>
    </cfRule>
  </conditionalFormatting>
  <conditionalFormatting sqref="F1361">
    <cfRule type="expression" dxfId="3508" priority="3478">
      <formula>#REF!=FALSE</formula>
    </cfRule>
  </conditionalFormatting>
  <conditionalFormatting sqref="F1362">
    <cfRule type="expression" dxfId="3507" priority="3477">
      <formula>#REF!=FALSE</formula>
    </cfRule>
  </conditionalFormatting>
  <conditionalFormatting sqref="F1363">
    <cfRule type="expression" dxfId="3506" priority="3476">
      <formula>#REF!=FALSE</formula>
    </cfRule>
  </conditionalFormatting>
  <conditionalFormatting sqref="F1364">
    <cfRule type="expression" dxfId="3505" priority="3475">
      <formula>#REF!=FALSE</formula>
    </cfRule>
  </conditionalFormatting>
  <conditionalFormatting sqref="F1365">
    <cfRule type="expression" dxfId="3504" priority="3474">
      <formula>#REF!=FALSE</formula>
    </cfRule>
  </conditionalFormatting>
  <conditionalFormatting sqref="F1366">
    <cfRule type="expression" dxfId="3503" priority="3473">
      <formula>#REF!=FALSE</formula>
    </cfRule>
  </conditionalFormatting>
  <conditionalFormatting sqref="F1367">
    <cfRule type="expression" dxfId="3502" priority="3472">
      <formula>#REF!=FALSE</formula>
    </cfRule>
  </conditionalFormatting>
  <conditionalFormatting sqref="F1368">
    <cfRule type="expression" dxfId="3501" priority="3471">
      <formula>#REF!=FALSE</formula>
    </cfRule>
  </conditionalFormatting>
  <conditionalFormatting sqref="F1369">
    <cfRule type="expression" dxfId="3500" priority="3470">
      <formula>#REF!=FALSE</formula>
    </cfRule>
  </conditionalFormatting>
  <conditionalFormatting sqref="F1370">
    <cfRule type="expression" dxfId="3499" priority="3469">
      <formula>#REF!=FALSE</formula>
    </cfRule>
  </conditionalFormatting>
  <conditionalFormatting sqref="F1371">
    <cfRule type="expression" dxfId="3498" priority="3468">
      <formula>#REF!=FALSE</formula>
    </cfRule>
  </conditionalFormatting>
  <conditionalFormatting sqref="F1372">
    <cfRule type="expression" dxfId="3497" priority="3467">
      <formula>#REF!=FALSE</formula>
    </cfRule>
  </conditionalFormatting>
  <conditionalFormatting sqref="F1373">
    <cfRule type="expression" dxfId="3496" priority="3466">
      <formula>#REF!=FALSE</formula>
    </cfRule>
  </conditionalFormatting>
  <conditionalFormatting sqref="F1374">
    <cfRule type="expression" dxfId="3495" priority="3465">
      <formula>#REF!=FALSE</formula>
    </cfRule>
  </conditionalFormatting>
  <conditionalFormatting sqref="F1375 E1356:E1380">
    <cfRule type="expression" dxfId="3494" priority="3464">
      <formula>#REF!=FALSE</formula>
    </cfRule>
  </conditionalFormatting>
  <conditionalFormatting sqref="F1376">
    <cfRule type="expression" dxfId="3493" priority="3463">
      <formula>#REF!=FALSE</formula>
    </cfRule>
  </conditionalFormatting>
  <conditionalFormatting sqref="F1377">
    <cfRule type="expression" dxfId="3492" priority="3462">
      <formula>#REF!=FALSE</formula>
    </cfRule>
  </conditionalFormatting>
  <conditionalFormatting sqref="E1379:F1379">
    <cfRule type="expression" dxfId="3491" priority="3459">
      <formula>#REF!=FALSE</formula>
    </cfRule>
  </conditionalFormatting>
  <conditionalFormatting sqref="E1380:F1380">
    <cfRule type="expression" dxfId="3490" priority="3458">
      <formula>#REF!=FALSE</formula>
    </cfRule>
  </conditionalFormatting>
  <conditionalFormatting sqref="E1378:F1378">
    <cfRule type="expression" dxfId="3489" priority="3460">
      <formula>#REF!=FALSE</formula>
    </cfRule>
    <cfRule type="expression" dxfId="3488" priority="3461">
      <formula>#REF!=FALSE</formula>
    </cfRule>
  </conditionalFormatting>
  <conditionalFormatting sqref="F1358">
    <cfRule type="expression" dxfId="3487" priority="3455">
      <formula>#REF!=FALSE</formula>
    </cfRule>
  </conditionalFormatting>
  <conditionalFormatting sqref="F1357">
    <cfRule type="expression" dxfId="3486" priority="3456">
      <formula>#REF!=FALSE</formula>
    </cfRule>
  </conditionalFormatting>
  <conditionalFormatting sqref="F1359">
    <cfRule type="expression" dxfId="3485" priority="3454">
      <formula>#REF!=FALSE</formula>
    </cfRule>
  </conditionalFormatting>
  <conditionalFormatting sqref="F1360">
    <cfRule type="expression" dxfId="3484" priority="3453">
      <formula>#REF!=FALSE</formula>
    </cfRule>
  </conditionalFormatting>
  <conditionalFormatting sqref="E1356:F1356">
    <cfRule type="expression" dxfId="3483" priority="3457">
      <formula>#REF!=FALSE</formula>
    </cfRule>
  </conditionalFormatting>
  <conditionalFormatting sqref="F1368">
    <cfRule type="expression" dxfId="3482" priority="3450">
      <formula>#REF!=FALSE</formula>
    </cfRule>
  </conditionalFormatting>
  <conditionalFormatting sqref="F1367">
    <cfRule type="expression" dxfId="3481" priority="3451">
      <formula>#REF!=FALSE</formula>
    </cfRule>
  </conditionalFormatting>
  <conditionalFormatting sqref="F1369">
    <cfRule type="expression" dxfId="3480" priority="3449">
      <formula>#REF!=FALSE</formula>
    </cfRule>
  </conditionalFormatting>
  <conditionalFormatting sqref="F1370:F1372">
    <cfRule type="expression" dxfId="3479" priority="3448">
      <formula>#REF!=FALSE</formula>
    </cfRule>
  </conditionalFormatting>
  <conditionalFormatting sqref="F1373">
    <cfRule type="expression" dxfId="3478" priority="3447">
      <formula>#REF!=FALSE</formula>
    </cfRule>
  </conditionalFormatting>
  <conditionalFormatting sqref="F1374">
    <cfRule type="expression" dxfId="3477" priority="3446">
      <formula>#REF!=FALSE</formula>
    </cfRule>
  </conditionalFormatting>
  <conditionalFormatting sqref="F1376">
    <cfRule type="expression" dxfId="3476" priority="3445">
      <formula>#REF!=FALSE</formula>
    </cfRule>
  </conditionalFormatting>
  <conditionalFormatting sqref="F1377">
    <cfRule type="expression" dxfId="3475" priority="3444">
      <formula>#REF!=FALSE</formula>
    </cfRule>
  </conditionalFormatting>
  <conditionalFormatting sqref="F1378">
    <cfRule type="expression" dxfId="3474" priority="3443">
      <formula>#REF!=FALSE</formula>
    </cfRule>
  </conditionalFormatting>
  <conditionalFormatting sqref="F1379">
    <cfRule type="expression" dxfId="3473" priority="3442">
      <formula>#REF!=FALSE</formula>
    </cfRule>
  </conditionalFormatting>
  <conditionalFormatting sqref="F1380">
    <cfRule type="expression" dxfId="3472" priority="3441">
      <formula>#REF!=FALSE</formula>
    </cfRule>
  </conditionalFormatting>
  <conditionalFormatting sqref="E1366:F1366">
    <cfRule type="expression" dxfId="3471" priority="3452">
      <formula>#REF!=FALSE</formula>
    </cfRule>
  </conditionalFormatting>
  <conditionalFormatting sqref="F1378">
    <cfRule type="expression" dxfId="3470" priority="3438">
      <formula>#REF!=FALSE</formula>
    </cfRule>
  </conditionalFormatting>
  <conditionalFormatting sqref="F1377">
    <cfRule type="expression" dxfId="3469" priority="3439">
      <formula>#REF!=FALSE</formula>
    </cfRule>
  </conditionalFormatting>
  <conditionalFormatting sqref="F1379">
    <cfRule type="expression" dxfId="3468" priority="3437">
      <formula>#REF!=FALSE</formula>
    </cfRule>
  </conditionalFormatting>
  <conditionalFormatting sqref="F1380">
    <cfRule type="expression" dxfId="3467" priority="3436">
      <formula>#REF!=FALSE</formula>
    </cfRule>
  </conditionalFormatting>
  <conditionalFormatting sqref="E1376:F1376">
    <cfRule type="expression" dxfId="3466" priority="3440">
      <formula>#REF!=FALSE</formula>
    </cfRule>
  </conditionalFormatting>
  <conditionalFormatting sqref="F1381">
    <cfRule type="expression" dxfId="3465" priority="3435">
      <formula>#REF!=FALSE</formula>
    </cfRule>
  </conditionalFormatting>
  <conditionalFormatting sqref="F1382">
    <cfRule type="expression" dxfId="3464" priority="3434">
      <formula>#REF!=FALSE</formula>
    </cfRule>
  </conditionalFormatting>
  <conditionalFormatting sqref="F1383">
    <cfRule type="expression" dxfId="3463" priority="3433">
      <formula>#REF!=FALSE</formula>
    </cfRule>
  </conditionalFormatting>
  <conditionalFormatting sqref="F1384">
    <cfRule type="expression" dxfId="3462" priority="3432">
      <formula>#REF!=FALSE</formula>
    </cfRule>
  </conditionalFormatting>
  <conditionalFormatting sqref="F1385">
    <cfRule type="expression" dxfId="3461" priority="3431">
      <formula>#REF!=FALSE</formula>
    </cfRule>
  </conditionalFormatting>
  <conditionalFormatting sqref="F1386">
    <cfRule type="expression" dxfId="3460" priority="3430">
      <formula>#REF!=FALSE</formula>
    </cfRule>
  </conditionalFormatting>
  <conditionalFormatting sqref="F1387">
    <cfRule type="expression" dxfId="3459" priority="3429">
      <formula>#REF!=FALSE</formula>
    </cfRule>
  </conditionalFormatting>
  <conditionalFormatting sqref="F1388">
    <cfRule type="expression" dxfId="3458" priority="3428">
      <formula>#REF!=FALSE</formula>
    </cfRule>
  </conditionalFormatting>
  <conditionalFormatting sqref="F1389">
    <cfRule type="expression" dxfId="3457" priority="3427">
      <formula>#REF!=FALSE</formula>
    </cfRule>
  </conditionalFormatting>
  <conditionalFormatting sqref="F1390">
    <cfRule type="expression" dxfId="3456" priority="3426">
      <formula>#REF!=FALSE</formula>
    </cfRule>
  </conditionalFormatting>
  <conditionalFormatting sqref="F1391">
    <cfRule type="expression" dxfId="3455" priority="3425">
      <formula>#REF!=FALSE</formula>
    </cfRule>
  </conditionalFormatting>
  <conditionalFormatting sqref="F1392">
    <cfRule type="expression" dxfId="3454" priority="3424">
      <formula>#REF!=FALSE</formula>
    </cfRule>
  </conditionalFormatting>
  <conditionalFormatting sqref="F1393">
    <cfRule type="expression" dxfId="3453" priority="3423">
      <formula>#REF!=FALSE</formula>
    </cfRule>
  </conditionalFormatting>
  <conditionalFormatting sqref="F1394">
    <cfRule type="expression" dxfId="3452" priority="3422">
      <formula>#REF!=FALSE</formula>
    </cfRule>
  </conditionalFormatting>
  <conditionalFormatting sqref="F1395">
    <cfRule type="expression" dxfId="3451" priority="3421">
      <formula>#REF!=FALSE</formula>
    </cfRule>
  </conditionalFormatting>
  <conditionalFormatting sqref="F1396">
    <cfRule type="expression" dxfId="3450" priority="3420">
      <formula>#REF!=FALSE</formula>
    </cfRule>
  </conditionalFormatting>
  <conditionalFormatting sqref="F1397">
    <cfRule type="expression" dxfId="3449" priority="3419">
      <formula>#REF!=FALSE</formula>
    </cfRule>
  </conditionalFormatting>
  <conditionalFormatting sqref="F1398">
    <cfRule type="expression" dxfId="3448" priority="3418">
      <formula>#REF!=FALSE</formula>
    </cfRule>
  </conditionalFormatting>
  <conditionalFormatting sqref="F1399">
    <cfRule type="expression" dxfId="3447" priority="3417">
      <formula>#REF!=FALSE</formula>
    </cfRule>
  </conditionalFormatting>
  <conditionalFormatting sqref="F1400 E1381:E1405">
    <cfRule type="expression" dxfId="3446" priority="3416">
      <formula>#REF!=FALSE</formula>
    </cfRule>
  </conditionalFormatting>
  <conditionalFormatting sqref="F1401">
    <cfRule type="expression" dxfId="3445" priority="3415">
      <formula>#REF!=FALSE</formula>
    </cfRule>
  </conditionalFormatting>
  <conditionalFormatting sqref="F1402">
    <cfRule type="expression" dxfId="3444" priority="3414">
      <formula>#REF!=FALSE</formula>
    </cfRule>
  </conditionalFormatting>
  <conditionalFormatting sqref="E1404:F1404">
    <cfRule type="expression" dxfId="3443" priority="3411">
      <formula>#REF!=FALSE</formula>
    </cfRule>
  </conditionalFormatting>
  <conditionalFormatting sqref="E1405:F1405">
    <cfRule type="expression" dxfId="3442" priority="3410">
      <formula>#REF!=FALSE</formula>
    </cfRule>
  </conditionalFormatting>
  <conditionalFormatting sqref="E1403:F1403">
    <cfRule type="expression" dxfId="3441" priority="3412">
      <formula>#REF!=FALSE</formula>
    </cfRule>
    <cfRule type="expression" dxfId="3440" priority="3413">
      <formula>#REF!=FALSE</formula>
    </cfRule>
  </conditionalFormatting>
  <conditionalFormatting sqref="F1383">
    <cfRule type="expression" dxfId="3439" priority="3407">
      <formula>#REF!=FALSE</formula>
    </cfRule>
  </conditionalFormatting>
  <conditionalFormatting sqref="F1382">
    <cfRule type="expression" dxfId="3438" priority="3408">
      <formula>#REF!=FALSE</formula>
    </cfRule>
  </conditionalFormatting>
  <conditionalFormatting sqref="F1384">
    <cfRule type="expression" dxfId="3437" priority="3406">
      <formula>#REF!=FALSE</formula>
    </cfRule>
  </conditionalFormatting>
  <conditionalFormatting sqref="F1385">
    <cfRule type="expression" dxfId="3436" priority="3405">
      <formula>#REF!=FALSE</formula>
    </cfRule>
  </conditionalFormatting>
  <conditionalFormatting sqref="E1381:F1381">
    <cfRule type="expression" dxfId="3435" priority="3409">
      <formula>#REF!=FALSE</formula>
    </cfRule>
  </conditionalFormatting>
  <conditionalFormatting sqref="F1393">
    <cfRule type="expression" dxfId="3434" priority="3402">
      <formula>#REF!=FALSE</formula>
    </cfRule>
  </conditionalFormatting>
  <conditionalFormatting sqref="F1392">
    <cfRule type="expression" dxfId="3433" priority="3403">
      <formula>#REF!=FALSE</formula>
    </cfRule>
  </conditionalFormatting>
  <conditionalFormatting sqref="F1394">
    <cfRule type="expression" dxfId="3432" priority="3401">
      <formula>#REF!=FALSE</formula>
    </cfRule>
  </conditionalFormatting>
  <conditionalFormatting sqref="F1395:F1397">
    <cfRule type="expression" dxfId="3431" priority="3400">
      <formula>#REF!=FALSE</formula>
    </cfRule>
  </conditionalFormatting>
  <conditionalFormatting sqref="F1398">
    <cfRule type="expression" dxfId="3430" priority="3399">
      <formula>#REF!=FALSE</formula>
    </cfRule>
  </conditionalFormatting>
  <conditionalFormatting sqref="F1399">
    <cfRule type="expression" dxfId="3429" priority="3398">
      <formula>#REF!=FALSE</formula>
    </cfRule>
  </conditionalFormatting>
  <conditionalFormatting sqref="F1401">
    <cfRule type="expression" dxfId="3428" priority="3397">
      <formula>#REF!=FALSE</formula>
    </cfRule>
  </conditionalFormatting>
  <conditionalFormatting sqref="F1402">
    <cfRule type="expression" dxfId="3427" priority="3396">
      <formula>#REF!=FALSE</formula>
    </cfRule>
  </conditionalFormatting>
  <conditionalFormatting sqref="F1403">
    <cfRule type="expression" dxfId="3426" priority="3395">
      <formula>#REF!=FALSE</formula>
    </cfRule>
  </conditionalFormatting>
  <conditionalFormatting sqref="F1404">
    <cfRule type="expression" dxfId="3425" priority="3394">
      <formula>#REF!=FALSE</formula>
    </cfRule>
  </conditionalFormatting>
  <conditionalFormatting sqref="F1405">
    <cfRule type="expression" dxfId="3424" priority="3393">
      <formula>#REF!=FALSE</formula>
    </cfRule>
  </conditionalFormatting>
  <conditionalFormatting sqref="E1391:F1391">
    <cfRule type="expression" dxfId="3423" priority="3404">
      <formula>#REF!=FALSE</formula>
    </cfRule>
  </conditionalFormatting>
  <conditionalFormatting sqref="F1403">
    <cfRule type="expression" dxfId="3422" priority="3390">
      <formula>#REF!=FALSE</formula>
    </cfRule>
  </conditionalFormatting>
  <conditionalFormatting sqref="F1402">
    <cfRule type="expression" dxfId="3421" priority="3391">
      <formula>#REF!=FALSE</formula>
    </cfRule>
  </conditionalFormatting>
  <conditionalFormatting sqref="F1404">
    <cfRule type="expression" dxfId="3420" priority="3389">
      <formula>#REF!=FALSE</formula>
    </cfRule>
  </conditionalFormatting>
  <conditionalFormatting sqref="F1405">
    <cfRule type="expression" dxfId="3419" priority="3388">
      <formula>#REF!=FALSE</formula>
    </cfRule>
  </conditionalFormatting>
  <conditionalFormatting sqref="E1401:F1401">
    <cfRule type="expression" dxfId="3418" priority="3392">
      <formula>#REF!=FALSE</formula>
    </cfRule>
  </conditionalFormatting>
  <conditionalFormatting sqref="F1406">
    <cfRule type="expression" dxfId="3417" priority="3387">
      <formula>#REF!=FALSE</formula>
    </cfRule>
  </conditionalFormatting>
  <conditionalFormatting sqref="F1407">
    <cfRule type="expression" dxfId="3416" priority="3386">
      <formula>#REF!=FALSE</formula>
    </cfRule>
  </conditionalFormatting>
  <conditionalFormatting sqref="F1408">
    <cfRule type="expression" dxfId="3415" priority="3385">
      <formula>#REF!=FALSE</formula>
    </cfRule>
  </conditionalFormatting>
  <conditionalFormatting sqref="F1409">
    <cfRule type="expression" dxfId="3414" priority="3384">
      <formula>#REF!=FALSE</formula>
    </cfRule>
  </conditionalFormatting>
  <conditionalFormatting sqref="F1410">
    <cfRule type="expression" dxfId="3413" priority="3383">
      <formula>#REF!=FALSE</formula>
    </cfRule>
  </conditionalFormatting>
  <conditionalFormatting sqref="F1411">
    <cfRule type="expression" dxfId="3412" priority="3382">
      <formula>#REF!=FALSE</formula>
    </cfRule>
  </conditionalFormatting>
  <conditionalFormatting sqref="F1412">
    <cfRule type="expression" dxfId="3411" priority="3381">
      <formula>#REF!=FALSE</formula>
    </cfRule>
  </conditionalFormatting>
  <conditionalFormatting sqref="F1413">
    <cfRule type="expression" dxfId="3410" priority="3380">
      <formula>#REF!=FALSE</formula>
    </cfRule>
  </conditionalFormatting>
  <conditionalFormatting sqref="F1414">
    <cfRule type="expression" dxfId="3409" priority="3379">
      <formula>#REF!=FALSE</formula>
    </cfRule>
  </conditionalFormatting>
  <conditionalFormatting sqref="F1415">
    <cfRule type="expression" dxfId="3408" priority="3378">
      <formula>#REF!=FALSE</formula>
    </cfRule>
  </conditionalFormatting>
  <conditionalFormatting sqref="F1416">
    <cfRule type="expression" dxfId="3407" priority="3377">
      <formula>#REF!=FALSE</formula>
    </cfRule>
  </conditionalFormatting>
  <conditionalFormatting sqref="F1417">
    <cfRule type="expression" dxfId="3406" priority="3376">
      <formula>#REF!=FALSE</formula>
    </cfRule>
  </conditionalFormatting>
  <conditionalFormatting sqref="F1418">
    <cfRule type="expression" dxfId="3405" priority="3375">
      <formula>#REF!=FALSE</formula>
    </cfRule>
  </conditionalFormatting>
  <conditionalFormatting sqref="F1419">
    <cfRule type="expression" dxfId="3404" priority="3374">
      <formula>#REF!=FALSE</formula>
    </cfRule>
  </conditionalFormatting>
  <conditionalFormatting sqref="F1420">
    <cfRule type="expression" dxfId="3403" priority="3373">
      <formula>#REF!=FALSE</formula>
    </cfRule>
  </conditionalFormatting>
  <conditionalFormatting sqref="F1421">
    <cfRule type="expression" dxfId="3402" priority="3372">
      <formula>#REF!=FALSE</formula>
    </cfRule>
  </conditionalFormatting>
  <conditionalFormatting sqref="F1422">
    <cfRule type="expression" dxfId="3401" priority="3371">
      <formula>#REF!=FALSE</formula>
    </cfRule>
  </conditionalFormatting>
  <conditionalFormatting sqref="F1423">
    <cfRule type="expression" dxfId="3400" priority="3370">
      <formula>#REF!=FALSE</formula>
    </cfRule>
  </conditionalFormatting>
  <conditionalFormatting sqref="F1424">
    <cfRule type="expression" dxfId="3399" priority="3369">
      <formula>#REF!=FALSE</formula>
    </cfRule>
  </conditionalFormatting>
  <conditionalFormatting sqref="F1425 E1406:E1430">
    <cfRule type="expression" dxfId="3398" priority="3368">
      <formula>#REF!=FALSE</formula>
    </cfRule>
  </conditionalFormatting>
  <conditionalFormatting sqref="F1426">
    <cfRule type="expression" dxfId="3397" priority="3367">
      <formula>#REF!=FALSE</formula>
    </cfRule>
  </conditionalFormatting>
  <conditionalFormatting sqref="F1427">
    <cfRule type="expression" dxfId="3396" priority="3366">
      <formula>#REF!=FALSE</formula>
    </cfRule>
  </conditionalFormatting>
  <conditionalFormatting sqref="E1429:F1429">
    <cfRule type="expression" dxfId="3395" priority="3363">
      <formula>#REF!=FALSE</formula>
    </cfRule>
  </conditionalFormatting>
  <conditionalFormatting sqref="E1430:F1430">
    <cfRule type="expression" dxfId="3394" priority="3362">
      <formula>#REF!=FALSE</formula>
    </cfRule>
  </conditionalFormatting>
  <conditionalFormatting sqref="E1428:F1428">
    <cfRule type="expression" dxfId="3393" priority="3364">
      <formula>#REF!=FALSE</formula>
    </cfRule>
    <cfRule type="expression" dxfId="3392" priority="3365">
      <formula>#REF!=FALSE</formula>
    </cfRule>
  </conditionalFormatting>
  <conditionalFormatting sqref="F1408">
    <cfRule type="expression" dxfId="3391" priority="3359">
      <formula>#REF!=FALSE</formula>
    </cfRule>
  </conditionalFormatting>
  <conditionalFormatting sqref="F1407">
    <cfRule type="expression" dxfId="3390" priority="3360">
      <formula>#REF!=FALSE</formula>
    </cfRule>
  </conditionalFormatting>
  <conditionalFormatting sqref="F1409">
    <cfRule type="expression" dxfId="3389" priority="3358">
      <formula>#REF!=FALSE</formula>
    </cfRule>
  </conditionalFormatting>
  <conditionalFormatting sqref="F1410">
    <cfRule type="expression" dxfId="3388" priority="3357">
      <formula>#REF!=FALSE</formula>
    </cfRule>
  </conditionalFormatting>
  <conditionalFormatting sqref="E1406:F1406">
    <cfRule type="expression" dxfId="3387" priority="3361">
      <formula>#REF!=FALSE</formula>
    </cfRule>
  </conditionalFormatting>
  <conditionalFormatting sqref="F1418">
    <cfRule type="expression" dxfId="3386" priority="3354">
      <formula>#REF!=FALSE</formula>
    </cfRule>
  </conditionalFormatting>
  <conditionalFormatting sqref="F1417">
    <cfRule type="expression" dxfId="3385" priority="3355">
      <formula>#REF!=FALSE</formula>
    </cfRule>
  </conditionalFormatting>
  <conditionalFormatting sqref="F1419">
    <cfRule type="expression" dxfId="3384" priority="3353">
      <formula>#REF!=FALSE</formula>
    </cfRule>
  </conditionalFormatting>
  <conditionalFormatting sqref="F1420:F1422">
    <cfRule type="expression" dxfId="3383" priority="3352">
      <formula>#REF!=FALSE</formula>
    </cfRule>
  </conditionalFormatting>
  <conditionalFormatting sqref="F1423">
    <cfRule type="expression" dxfId="3382" priority="3351">
      <formula>#REF!=FALSE</formula>
    </cfRule>
  </conditionalFormatting>
  <conditionalFormatting sqref="F1424">
    <cfRule type="expression" dxfId="3381" priority="3350">
      <formula>#REF!=FALSE</formula>
    </cfRule>
  </conditionalFormatting>
  <conditionalFormatting sqref="F1426">
    <cfRule type="expression" dxfId="3380" priority="3349">
      <formula>#REF!=FALSE</formula>
    </cfRule>
  </conditionalFormatting>
  <conditionalFormatting sqref="F1427">
    <cfRule type="expression" dxfId="3379" priority="3348">
      <formula>#REF!=FALSE</formula>
    </cfRule>
  </conditionalFormatting>
  <conditionalFormatting sqref="F1428">
    <cfRule type="expression" dxfId="3378" priority="3347">
      <formula>#REF!=FALSE</formula>
    </cfRule>
  </conditionalFormatting>
  <conditionalFormatting sqref="F1429">
    <cfRule type="expression" dxfId="3377" priority="3346">
      <formula>#REF!=FALSE</formula>
    </cfRule>
  </conditionalFormatting>
  <conditionalFormatting sqref="F1430">
    <cfRule type="expression" dxfId="3376" priority="3345">
      <formula>#REF!=FALSE</formula>
    </cfRule>
  </conditionalFormatting>
  <conditionalFormatting sqref="E1416:F1416">
    <cfRule type="expression" dxfId="3375" priority="3356">
      <formula>#REF!=FALSE</formula>
    </cfRule>
  </conditionalFormatting>
  <conditionalFormatting sqref="F1428">
    <cfRule type="expression" dxfId="3374" priority="3342">
      <formula>#REF!=FALSE</formula>
    </cfRule>
  </conditionalFormatting>
  <conditionalFormatting sqref="F1427">
    <cfRule type="expression" dxfId="3373" priority="3343">
      <formula>#REF!=FALSE</formula>
    </cfRule>
  </conditionalFormatting>
  <conditionalFormatting sqref="F1429">
    <cfRule type="expression" dxfId="3372" priority="3341">
      <formula>#REF!=FALSE</formula>
    </cfRule>
  </conditionalFormatting>
  <conditionalFormatting sqref="F1430">
    <cfRule type="expression" dxfId="3371" priority="3340">
      <formula>#REF!=FALSE</formula>
    </cfRule>
  </conditionalFormatting>
  <conditionalFormatting sqref="E1426:F1426">
    <cfRule type="expression" dxfId="3370" priority="3344">
      <formula>#REF!=FALSE</formula>
    </cfRule>
  </conditionalFormatting>
  <conditionalFormatting sqref="F1431">
    <cfRule type="expression" dxfId="3369" priority="3339">
      <formula>#REF!=FALSE</formula>
    </cfRule>
  </conditionalFormatting>
  <conditionalFormatting sqref="F1432">
    <cfRule type="expression" dxfId="3368" priority="3338">
      <formula>#REF!=FALSE</formula>
    </cfRule>
  </conditionalFormatting>
  <conditionalFormatting sqref="F1433">
    <cfRule type="expression" dxfId="3367" priority="3337">
      <formula>#REF!=FALSE</formula>
    </cfRule>
  </conditionalFormatting>
  <conditionalFormatting sqref="F1434">
    <cfRule type="expression" dxfId="3366" priority="3336">
      <formula>#REF!=FALSE</formula>
    </cfRule>
  </conditionalFormatting>
  <conditionalFormatting sqref="F1435">
    <cfRule type="expression" dxfId="3365" priority="3335">
      <formula>#REF!=FALSE</formula>
    </cfRule>
  </conditionalFormatting>
  <conditionalFormatting sqref="F1436">
    <cfRule type="expression" dxfId="3364" priority="3334">
      <formula>#REF!=FALSE</formula>
    </cfRule>
  </conditionalFormatting>
  <conditionalFormatting sqref="F1437">
    <cfRule type="expression" dxfId="3363" priority="3333">
      <formula>#REF!=FALSE</formula>
    </cfRule>
  </conditionalFormatting>
  <conditionalFormatting sqref="F1438">
    <cfRule type="expression" dxfId="3362" priority="3332">
      <formula>#REF!=FALSE</formula>
    </cfRule>
  </conditionalFormatting>
  <conditionalFormatting sqref="F1439">
    <cfRule type="expression" dxfId="3361" priority="3331">
      <formula>#REF!=FALSE</formula>
    </cfRule>
  </conditionalFormatting>
  <conditionalFormatting sqref="F1440">
    <cfRule type="expression" dxfId="3360" priority="3330">
      <formula>#REF!=FALSE</formula>
    </cfRule>
  </conditionalFormatting>
  <conditionalFormatting sqref="F1441">
    <cfRule type="expression" dxfId="3359" priority="3329">
      <formula>#REF!=FALSE</formula>
    </cfRule>
  </conditionalFormatting>
  <conditionalFormatting sqref="F1442">
    <cfRule type="expression" dxfId="3358" priority="3328">
      <formula>#REF!=FALSE</formula>
    </cfRule>
  </conditionalFormatting>
  <conditionalFormatting sqref="F1443">
    <cfRule type="expression" dxfId="3357" priority="3327">
      <formula>#REF!=FALSE</formula>
    </cfRule>
  </conditionalFormatting>
  <conditionalFormatting sqref="F1444">
    <cfRule type="expression" dxfId="3356" priority="3326">
      <formula>#REF!=FALSE</formula>
    </cfRule>
  </conditionalFormatting>
  <conditionalFormatting sqref="F1445">
    <cfRule type="expression" dxfId="3355" priority="3325">
      <formula>#REF!=FALSE</formula>
    </cfRule>
  </conditionalFormatting>
  <conditionalFormatting sqref="F1446">
    <cfRule type="expression" dxfId="3354" priority="3324">
      <formula>#REF!=FALSE</formula>
    </cfRule>
  </conditionalFormatting>
  <conditionalFormatting sqref="F1447">
    <cfRule type="expression" dxfId="3353" priority="3323">
      <formula>#REF!=FALSE</formula>
    </cfRule>
  </conditionalFormatting>
  <conditionalFormatting sqref="F1448">
    <cfRule type="expression" dxfId="3352" priority="3322">
      <formula>#REF!=FALSE</formula>
    </cfRule>
  </conditionalFormatting>
  <conditionalFormatting sqref="F1449">
    <cfRule type="expression" dxfId="3351" priority="3321">
      <formula>#REF!=FALSE</formula>
    </cfRule>
  </conditionalFormatting>
  <conditionalFormatting sqref="F1450 E1431:E1455">
    <cfRule type="expression" dxfId="3350" priority="3320">
      <formula>#REF!=FALSE</formula>
    </cfRule>
  </conditionalFormatting>
  <conditionalFormatting sqref="F1451">
    <cfRule type="expression" dxfId="3349" priority="3319">
      <formula>#REF!=FALSE</formula>
    </cfRule>
  </conditionalFormatting>
  <conditionalFormatting sqref="F1452">
    <cfRule type="expression" dxfId="3348" priority="3318">
      <formula>#REF!=FALSE</formula>
    </cfRule>
  </conditionalFormatting>
  <conditionalFormatting sqref="E1454:F1454">
    <cfRule type="expression" dxfId="3347" priority="3315">
      <formula>#REF!=FALSE</formula>
    </cfRule>
  </conditionalFormatting>
  <conditionalFormatting sqref="E1455:F1455">
    <cfRule type="expression" dxfId="3346" priority="3314">
      <formula>#REF!=FALSE</formula>
    </cfRule>
  </conditionalFormatting>
  <conditionalFormatting sqref="E1453:F1453">
    <cfRule type="expression" dxfId="3345" priority="3316">
      <formula>#REF!=FALSE</formula>
    </cfRule>
    <cfRule type="expression" dxfId="3344" priority="3317">
      <formula>#REF!=FALSE</formula>
    </cfRule>
  </conditionalFormatting>
  <conditionalFormatting sqref="F1433">
    <cfRule type="expression" dxfId="3343" priority="3311">
      <formula>#REF!=FALSE</formula>
    </cfRule>
  </conditionalFormatting>
  <conditionalFormatting sqref="F1432">
    <cfRule type="expression" dxfId="3342" priority="3312">
      <formula>#REF!=FALSE</formula>
    </cfRule>
  </conditionalFormatting>
  <conditionalFormatting sqref="F1434">
    <cfRule type="expression" dxfId="3341" priority="3310">
      <formula>#REF!=FALSE</formula>
    </cfRule>
  </conditionalFormatting>
  <conditionalFormatting sqref="F1435">
    <cfRule type="expression" dxfId="3340" priority="3309">
      <formula>#REF!=FALSE</formula>
    </cfRule>
  </conditionalFormatting>
  <conditionalFormatting sqref="E1431:F1431">
    <cfRule type="expression" dxfId="3339" priority="3313">
      <formula>#REF!=FALSE</formula>
    </cfRule>
  </conditionalFormatting>
  <conditionalFormatting sqref="F1443">
    <cfRule type="expression" dxfId="3338" priority="3306">
      <formula>#REF!=FALSE</formula>
    </cfRule>
  </conditionalFormatting>
  <conditionalFormatting sqref="F1442">
    <cfRule type="expression" dxfId="3337" priority="3307">
      <formula>#REF!=FALSE</formula>
    </cfRule>
  </conditionalFormatting>
  <conditionalFormatting sqref="F1444">
    <cfRule type="expression" dxfId="3336" priority="3305">
      <formula>#REF!=FALSE</formula>
    </cfRule>
  </conditionalFormatting>
  <conditionalFormatting sqref="F1445:F1447">
    <cfRule type="expression" dxfId="3335" priority="3304">
      <formula>#REF!=FALSE</formula>
    </cfRule>
  </conditionalFormatting>
  <conditionalFormatting sqref="F1448">
    <cfRule type="expression" dxfId="3334" priority="3303">
      <formula>#REF!=FALSE</formula>
    </cfRule>
  </conditionalFormatting>
  <conditionalFormatting sqref="F1449">
    <cfRule type="expression" dxfId="3333" priority="3302">
      <formula>#REF!=FALSE</formula>
    </cfRule>
  </conditionalFormatting>
  <conditionalFormatting sqref="F1451">
    <cfRule type="expression" dxfId="3332" priority="3301">
      <formula>#REF!=FALSE</formula>
    </cfRule>
  </conditionalFormatting>
  <conditionalFormatting sqref="F1452">
    <cfRule type="expression" dxfId="3331" priority="3300">
      <formula>#REF!=FALSE</formula>
    </cfRule>
  </conditionalFormatting>
  <conditionalFormatting sqref="F1453">
    <cfRule type="expression" dxfId="3330" priority="3299">
      <formula>#REF!=FALSE</formula>
    </cfRule>
  </conditionalFormatting>
  <conditionalFormatting sqref="F1454">
    <cfRule type="expression" dxfId="3329" priority="3298">
      <formula>#REF!=FALSE</formula>
    </cfRule>
  </conditionalFormatting>
  <conditionalFormatting sqref="F1455">
    <cfRule type="expression" dxfId="3328" priority="3297">
      <formula>#REF!=FALSE</formula>
    </cfRule>
  </conditionalFormatting>
  <conditionalFormatting sqref="E1441:F1441">
    <cfRule type="expression" dxfId="3327" priority="3308">
      <formula>#REF!=FALSE</formula>
    </cfRule>
  </conditionalFormatting>
  <conditionalFormatting sqref="F1453">
    <cfRule type="expression" dxfId="3326" priority="3294">
      <formula>#REF!=FALSE</formula>
    </cfRule>
  </conditionalFormatting>
  <conditionalFormatting sqref="F1452">
    <cfRule type="expression" dxfId="3325" priority="3295">
      <formula>#REF!=FALSE</formula>
    </cfRule>
  </conditionalFormatting>
  <conditionalFormatting sqref="F1454">
    <cfRule type="expression" dxfId="3324" priority="3293">
      <formula>#REF!=FALSE</formula>
    </cfRule>
  </conditionalFormatting>
  <conditionalFormatting sqref="F1455">
    <cfRule type="expression" dxfId="3323" priority="3292">
      <formula>#REF!=FALSE</formula>
    </cfRule>
  </conditionalFormatting>
  <conditionalFormatting sqref="E1451:F1451">
    <cfRule type="expression" dxfId="3322" priority="3296">
      <formula>#REF!=FALSE</formula>
    </cfRule>
  </conditionalFormatting>
  <conditionalFormatting sqref="F1455">
    <cfRule type="expression" dxfId="3321" priority="3291">
      <formula>#REF!=FALSE</formula>
    </cfRule>
  </conditionalFormatting>
  <conditionalFormatting sqref="F1456">
    <cfRule type="expression" dxfId="3320" priority="3290">
      <formula>#REF!=FALSE</formula>
    </cfRule>
  </conditionalFormatting>
  <conditionalFormatting sqref="F1457">
    <cfRule type="expression" dxfId="3319" priority="3289">
      <formula>#REF!=FALSE</formula>
    </cfRule>
  </conditionalFormatting>
  <conditionalFormatting sqref="F1458">
    <cfRule type="expression" dxfId="3318" priority="3288">
      <formula>#REF!=FALSE</formula>
    </cfRule>
  </conditionalFormatting>
  <conditionalFormatting sqref="F1459">
    <cfRule type="expression" dxfId="3317" priority="3287">
      <formula>#REF!=FALSE</formula>
    </cfRule>
  </conditionalFormatting>
  <conditionalFormatting sqref="F1460">
    <cfRule type="expression" dxfId="3316" priority="3286">
      <formula>#REF!=FALSE</formula>
    </cfRule>
  </conditionalFormatting>
  <conditionalFormatting sqref="F1461">
    <cfRule type="expression" dxfId="3315" priority="3285">
      <formula>#REF!=FALSE</formula>
    </cfRule>
  </conditionalFormatting>
  <conditionalFormatting sqref="F1462">
    <cfRule type="expression" dxfId="3314" priority="3284">
      <formula>#REF!=FALSE</formula>
    </cfRule>
  </conditionalFormatting>
  <conditionalFormatting sqref="F1463">
    <cfRule type="expression" dxfId="3313" priority="3283">
      <formula>#REF!=FALSE</formula>
    </cfRule>
  </conditionalFormatting>
  <conditionalFormatting sqref="F1464">
    <cfRule type="expression" dxfId="3312" priority="3282">
      <formula>#REF!=FALSE</formula>
    </cfRule>
  </conditionalFormatting>
  <conditionalFormatting sqref="F1465 E1455:E1470">
    <cfRule type="expression" dxfId="3311" priority="3281">
      <formula>#REF!=FALSE</formula>
    </cfRule>
  </conditionalFormatting>
  <conditionalFormatting sqref="F1466">
    <cfRule type="expression" dxfId="3310" priority="3280">
      <formula>#REF!=FALSE</formula>
    </cfRule>
  </conditionalFormatting>
  <conditionalFormatting sqref="F1467">
    <cfRule type="expression" dxfId="3309" priority="3279">
      <formula>#REF!=FALSE</formula>
    </cfRule>
  </conditionalFormatting>
  <conditionalFormatting sqref="E1469:F1469">
    <cfRule type="expression" dxfId="3308" priority="3276">
      <formula>#REF!=FALSE</formula>
    </cfRule>
  </conditionalFormatting>
  <conditionalFormatting sqref="E1470:F1470">
    <cfRule type="expression" dxfId="3307" priority="3275">
      <formula>#REF!=FALSE</formula>
    </cfRule>
  </conditionalFormatting>
  <conditionalFormatting sqref="E1468:F1468">
    <cfRule type="expression" dxfId="3306" priority="3277">
      <formula>#REF!=FALSE</formula>
    </cfRule>
    <cfRule type="expression" dxfId="3305" priority="3278">
      <formula>#REF!=FALSE</formula>
    </cfRule>
  </conditionalFormatting>
  <conditionalFormatting sqref="F1458">
    <cfRule type="expression" dxfId="3304" priority="3272">
      <formula>#REF!=FALSE</formula>
    </cfRule>
  </conditionalFormatting>
  <conditionalFormatting sqref="F1457">
    <cfRule type="expression" dxfId="3303" priority="3273">
      <formula>#REF!=FALSE</formula>
    </cfRule>
  </conditionalFormatting>
  <conditionalFormatting sqref="F1459">
    <cfRule type="expression" dxfId="3302" priority="3271">
      <formula>#REF!=FALSE</formula>
    </cfRule>
  </conditionalFormatting>
  <conditionalFormatting sqref="F1460:F1462">
    <cfRule type="expression" dxfId="3301" priority="3270">
      <formula>#REF!=FALSE</formula>
    </cfRule>
  </conditionalFormatting>
  <conditionalFormatting sqref="F1463">
    <cfRule type="expression" dxfId="3300" priority="3269">
      <formula>#REF!=FALSE</formula>
    </cfRule>
  </conditionalFormatting>
  <conditionalFormatting sqref="F1464">
    <cfRule type="expression" dxfId="3299" priority="3268">
      <formula>#REF!=FALSE</formula>
    </cfRule>
  </conditionalFormatting>
  <conditionalFormatting sqref="F1466">
    <cfRule type="expression" dxfId="3298" priority="3267">
      <formula>#REF!=FALSE</formula>
    </cfRule>
  </conditionalFormatting>
  <conditionalFormatting sqref="F1467">
    <cfRule type="expression" dxfId="3297" priority="3266">
      <formula>#REF!=FALSE</formula>
    </cfRule>
  </conditionalFormatting>
  <conditionalFormatting sqref="F1468">
    <cfRule type="expression" dxfId="3296" priority="3265">
      <formula>#REF!=FALSE</formula>
    </cfRule>
  </conditionalFormatting>
  <conditionalFormatting sqref="F1469">
    <cfRule type="expression" dxfId="3295" priority="3264">
      <formula>#REF!=FALSE</formula>
    </cfRule>
  </conditionalFormatting>
  <conditionalFormatting sqref="F1470">
    <cfRule type="expression" dxfId="3294" priority="3263">
      <formula>#REF!=FALSE</formula>
    </cfRule>
  </conditionalFormatting>
  <conditionalFormatting sqref="E1456:F1456">
    <cfRule type="expression" dxfId="3293" priority="3274">
      <formula>#REF!=FALSE</formula>
    </cfRule>
  </conditionalFormatting>
  <conditionalFormatting sqref="F1468">
    <cfRule type="expression" dxfId="3292" priority="3260">
      <formula>#REF!=FALSE</formula>
    </cfRule>
  </conditionalFormatting>
  <conditionalFormatting sqref="F1467">
    <cfRule type="expression" dxfId="3291" priority="3261">
      <formula>#REF!=FALSE</formula>
    </cfRule>
  </conditionalFormatting>
  <conditionalFormatting sqref="F1469">
    <cfRule type="expression" dxfId="3290" priority="3259">
      <formula>#REF!=FALSE</formula>
    </cfRule>
  </conditionalFormatting>
  <conditionalFormatting sqref="F1470">
    <cfRule type="expression" dxfId="3289" priority="3258">
      <formula>#REF!=FALSE</formula>
    </cfRule>
  </conditionalFormatting>
  <conditionalFormatting sqref="E1466:F1466">
    <cfRule type="expression" dxfId="3288" priority="3262">
      <formula>#REF!=FALSE</formula>
    </cfRule>
  </conditionalFormatting>
  <conditionalFormatting sqref="F1471">
    <cfRule type="expression" dxfId="3287" priority="3257">
      <formula>#REF!=FALSE</formula>
    </cfRule>
  </conditionalFormatting>
  <conditionalFormatting sqref="F1472">
    <cfRule type="expression" dxfId="3286" priority="3256">
      <formula>#REF!=FALSE</formula>
    </cfRule>
  </conditionalFormatting>
  <conditionalFormatting sqref="F1473">
    <cfRule type="expression" dxfId="3285" priority="3255">
      <formula>#REF!=FALSE</formula>
    </cfRule>
  </conditionalFormatting>
  <conditionalFormatting sqref="F1474">
    <cfRule type="expression" dxfId="3284" priority="3254">
      <formula>#REF!=FALSE</formula>
    </cfRule>
  </conditionalFormatting>
  <conditionalFormatting sqref="F1475">
    <cfRule type="expression" dxfId="3283" priority="3253">
      <formula>#REF!=FALSE</formula>
    </cfRule>
  </conditionalFormatting>
  <conditionalFormatting sqref="F1476">
    <cfRule type="expression" dxfId="3282" priority="3252">
      <formula>#REF!=FALSE</formula>
    </cfRule>
  </conditionalFormatting>
  <conditionalFormatting sqref="F1477">
    <cfRule type="expression" dxfId="3281" priority="3251">
      <formula>#REF!=FALSE</formula>
    </cfRule>
  </conditionalFormatting>
  <conditionalFormatting sqref="F1478">
    <cfRule type="expression" dxfId="3280" priority="3250">
      <formula>#REF!=FALSE</formula>
    </cfRule>
  </conditionalFormatting>
  <conditionalFormatting sqref="F1479">
    <cfRule type="expression" dxfId="3279" priority="3249">
      <formula>#REF!=FALSE</formula>
    </cfRule>
  </conditionalFormatting>
  <conditionalFormatting sqref="F1480">
    <cfRule type="expression" dxfId="3278" priority="3248">
      <formula>#REF!=FALSE</formula>
    </cfRule>
  </conditionalFormatting>
  <conditionalFormatting sqref="F1481">
    <cfRule type="expression" dxfId="3277" priority="3247">
      <formula>#REF!=FALSE</formula>
    </cfRule>
  </conditionalFormatting>
  <conditionalFormatting sqref="F1482">
    <cfRule type="expression" dxfId="3276" priority="3246">
      <formula>#REF!=FALSE</formula>
    </cfRule>
  </conditionalFormatting>
  <conditionalFormatting sqref="F1483">
    <cfRule type="expression" dxfId="3275" priority="3245">
      <formula>#REF!=FALSE</formula>
    </cfRule>
  </conditionalFormatting>
  <conditionalFormatting sqref="F1484">
    <cfRule type="expression" dxfId="3274" priority="3244">
      <formula>#REF!=FALSE</formula>
    </cfRule>
  </conditionalFormatting>
  <conditionalFormatting sqref="F1485">
    <cfRule type="expression" dxfId="3273" priority="3243">
      <formula>#REF!=FALSE</formula>
    </cfRule>
  </conditionalFormatting>
  <conditionalFormatting sqref="F1486">
    <cfRule type="expression" dxfId="3272" priority="3242">
      <formula>#REF!=FALSE</formula>
    </cfRule>
  </conditionalFormatting>
  <conditionalFormatting sqref="F1487">
    <cfRule type="expression" dxfId="3271" priority="3241">
      <formula>#REF!=FALSE</formula>
    </cfRule>
  </conditionalFormatting>
  <conditionalFormatting sqref="F1488">
    <cfRule type="expression" dxfId="3270" priority="3240">
      <formula>#REF!=FALSE</formula>
    </cfRule>
  </conditionalFormatting>
  <conditionalFormatting sqref="F1489">
    <cfRule type="expression" dxfId="3269" priority="3239">
      <formula>#REF!=FALSE</formula>
    </cfRule>
  </conditionalFormatting>
  <conditionalFormatting sqref="F1490 E1471:E1495">
    <cfRule type="expression" dxfId="3268" priority="3238">
      <formula>#REF!=FALSE</formula>
    </cfRule>
  </conditionalFormatting>
  <conditionalFormatting sqref="F1491">
    <cfRule type="expression" dxfId="3267" priority="3237">
      <formula>#REF!=FALSE</formula>
    </cfRule>
  </conditionalFormatting>
  <conditionalFormatting sqref="F1492">
    <cfRule type="expression" dxfId="3266" priority="3236">
      <formula>#REF!=FALSE</formula>
    </cfRule>
  </conditionalFormatting>
  <conditionalFormatting sqref="E1494:F1494">
    <cfRule type="expression" dxfId="3265" priority="3233">
      <formula>#REF!=FALSE</formula>
    </cfRule>
  </conditionalFormatting>
  <conditionalFormatting sqref="E1495:F1495">
    <cfRule type="expression" dxfId="3264" priority="3232">
      <formula>#REF!=FALSE</formula>
    </cfRule>
  </conditionalFormatting>
  <conditionalFormatting sqref="E1493:F1493">
    <cfRule type="expression" dxfId="3263" priority="3234">
      <formula>#REF!=FALSE</formula>
    </cfRule>
    <cfRule type="expression" dxfId="3262" priority="3235">
      <formula>#REF!=FALSE</formula>
    </cfRule>
  </conditionalFormatting>
  <conditionalFormatting sqref="F1473">
    <cfRule type="expression" dxfId="3261" priority="3229">
      <formula>#REF!=FALSE</formula>
    </cfRule>
  </conditionalFormatting>
  <conditionalFormatting sqref="F1472">
    <cfRule type="expression" dxfId="3260" priority="3230">
      <formula>#REF!=FALSE</formula>
    </cfRule>
  </conditionalFormatting>
  <conditionalFormatting sqref="F1474">
    <cfRule type="expression" dxfId="3259" priority="3228">
      <formula>#REF!=FALSE</formula>
    </cfRule>
  </conditionalFormatting>
  <conditionalFormatting sqref="F1475">
    <cfRule type="expression" dxfId="3258" priority="3227">
      <formula>#REF!=FALSE</formula>
    </cfRule>
  </conditionalFormatting>
  <conditionalFormatting sqref="E1471:F1471">
    <cfRule type="expression" dxfId="3257" priority="3231">
      <formula>#REF!=FALSE</formula>
    </cfRule>
  </conditionalFormatting>
  <conditionalFormatting sqref="F1483">
    <cfRule type="expression" dxfId="3256" priority="3224">
      <formula>#REF!=FALSE</formula>
    </cfRule>
  </conditionalFormatting>
  <conditionalFormatting sqref="F1482">
    <cfRule type="expression" dxfId="3255" priority="3225">
      <formula>#REF!=FALSE</formula>
    </cfRule>
  </conditionalFormatting>
  <conditionalFormatting sqref="F1484">
    <cfRule type="expression" dxfId="3254" priority="3223">
      <formula>#REF!=FALSE</formula>
    </cfRule>
  </conditionalFormatting>
  <conditionalFormatting sqref="F1485:F1487">
    <cfRule type="expression" dxfId="3253" priority="3222">
      <formula>#REF!=FALSE</formula>
    </cfRule>
  </conditionalFormatting>
  <conditionalFormatting sqref="F1488">
    <cfRule type="expression" dxfId="3252" priority="3221">
      <formula>#REF!=FALSE</formula>
    </cfRule>
  </conditionalFormatting>
  <conditionalFormatting sqref="F1489">
    <cfRule type="expression" dxfId="3251" priority="3220">
      <formula>#REF!=FALSE</formula>
    </cfRule>
  </conditionalFormatting>
  <conditionalFormatting sqref="F1491">
    <cfRule type="expression" dxfId="3250" priority="3219">
      <formula>#REF!=FALSE</formula>
    </cfRule>
  </conditionalFormatting>
  <conditionalFormatting sqref="F1492">
    <cfRule type="expression" dxfId="3249" priority="3218">
      <formula>#REF!=FALSE</formula>
    </cfRule>
  </conditionalFormatting>
  <conditionalFormatting sqref="F1493">
    <cfRule type="expression" dxfId="3248" priority="3217">
      <formula>#REF!=FALSE</formula>
    </cfRule>
  </conditionalFormatting>
  <conditionalFormatting sqref="F1494">
    <cfRule type="expression" dxfId="3247" priority="3216">
      <formula>#REF!=FALSE</formula>
    </cfRule>
  </conditionalFormatting>
  <conditionalFormatting sqref="F1495">
    <cfRule type="expression" dxfId="3246" priority="3215">
      <formula>#REF!=FALSE</formula>
    </cfRule>
  </conditionalFormatting>
  <conditionalFormatting sqref="E1481:F1481">
    <cfRule type="expression" dxfId="3245" priority="3226">
      <formula>#REF!=FALSE</formula>
    </cfRule>
  </conditionalFormatting>
  <conditionalFormatting sqref="F1493">
    <cfRule type="expression" dxfId="3244" priority="3212">
      <formula>#REF!=FALSE</formula>
    </cfRule>
  </conditionalFormatting>
  <conditionalFormatting sqref="F1492">
    <cfRule type="expression" dxfId="3243" priority="3213">
      <formula>#REF!=FALSE</formula>
    </cfRule>
  </conditionalFormatting>
  <conditionalFormatting sqref="F1494">
    <cfRule type="expression" dxfId="3242" priority="3211">
      <formula>#REF!=FALSE</formula>
    </cfRule>
  </conditionalFormatting>
  <conditionalFormatting sqref="F1495">
    <cfRule type="expression" dxfId="3241" priority="3210">
      <formula>#REF!=FALSE</formula>
    </cfRule>
  </conditionalFormatting>
  <conditionalFormatting sqref="E1491:F1491">
    <cfRule type="expression" dxfId="3240" priority="3214">
      <formula>#REF!=FALSE</formula>
    </cfRule>
  </conditionalFormatting>
  <conditionalFormatting sqref="F1496">
    <cfRule type="expression" dxfId="3239" priority="3209">
      <formula>#REF!=FALSE</formula>
    </cfRule>
  </conditionalFormatting>
  <conditionalFormatting sqref="F1497">
    <cfRule type="expression" dxfId="3238" priority="3208">
      <formula>#REF!=FALSE</formula>
    </cfRule>
  </conditionalFormatting>
  <conditionalFormatting sqref="F1498">
    <cfRule type="expression" dxfId="3237" priority="3207">
      <formula>#REF!=FALSE</formula>
    </cfRule>
  </conditionalFormatting>
  <conditionalFormatting sqref="F1499">
    <cfRule type="expression" dxfId="3236" priority="3206">
      <formula>#REF!=FALSE</formula>
    </cfRule>
  </conditionalFormatting>
  <conditionalFormatting sqref="F1500">
    <cfRule type="expression" dxfId="3235" priority="3205">
      <formula>#REF!=FALSE</formula>
    </cfRule>
  </conditionalFormatting>
  <conditionalFormatting sqref="F1501">
    <cfRule type="expression" dxfId="3234" priority="3204">
      <formula>#REF!=FALSE</formula>
    </cfRule>
  </conditionalFormatting>
  <conditionalFormatting sqref="F1502">
    <cfRule type="expression" dxfId="3233" priority="3203">
      <formula>#REF!=FALSE</formula>
    </cfRule>
  </conditionalFormatting>
  <conditionalFormatting sqref="F1503">
    <cfRule type="expression" dxfId="3232" priority="3202">
      <formula>#REF!=FALSE</formula>
    </cfRule>
  </conditionalFormatting>
  <conditionalFormatting sqref="F1504">
    <cfRule type="expression" dxfId="3231" priority="3201">
      <formula>#REF!=FALSE</formula>
    </cfRule>
  </conditionalFormatting>
  <conditionalFormatting sqref="F1505">
    <cfRule type="expression" dxfId="3230" priority="3200">
      <formula>#REF!=FALSE</formula>
    </cfRule>
  </conditionalFormatting>
  <conditionalFormatting sqref="F1506">
    <cfRule type="expression" dxfId="3229" priority="3199">
      <formula>#REF!=FALSE</formula>
    </cfRule>
  </conditionalFormatting>
  <conditionalFormatting sqref="F1507">
    <cfRule type="expression" dxfId="3228" priority="3198">
      <formula>#REF!=FALSE</formula>
    </cfRule>
  </conditionalFormatting>
  <conditionalFormatting sqref="F1508">
    <cfRule type="expression" dxfId="3227" priority="3197">
      <formula>#REF!=FALSE</formula>
    </cfRule>
  </conditionalFormatting>
  <conditionalFormatting sqref="F1509">
    <cfRule type="expression" dxfId="3226" priority="3196">
      <formula>#REF!=FALSE</formula>
    </cfRule>
  </conditionalFormatting>
  <conditionalFormatting sqref="F1510">
    <cfRule type="expression" dxfId="3225" priority="3195">
      <formula>#REF!=FALSE</formula>
    </cfRule>
  </conditionalFormatting>
  <conditionalFormatting sqref="F1511">
    <cfRule type="expression" dxfId="3224" priority="3194">
      <formula>#REF!=FALSE</formula>
    </cfRule>
  </conditionalFormatting>
  <conditionalFormatting sqref="F1512">
    <cfRule type="expression" dxfId="3223" priority="3193">
      <formula>#REF!=FALSE</formula>
    </cfRule>
  </conditionalFormatting>
  <conditionalFormatting sqref="F1513">
    <cfRule type="expression" dxfId="3222" priority="3192">
      <formula>#REF!=FALSE</formula>
    </cfRule>
  </conditionalFormatting>
  <conditionalFormatting sqref="F1514">
    <cfRule type="expression" dxfId="3221" priority="3191">
      <formula>#REF!=FALSE</formula>
    </cfRule>
  </conditionalFormatting>
  <conditionalFormatting sqref="F1515 E1496:E1520">
    <cfRule type="expression" dxfId="3220" priority="3190">
      <formula>#REF!=FALSE</formula>
    </cfRule>
  </conditionalFormatting>
  <conditionalFormatting sqref="F1516">
    <cfRule type="expression" dxfId="3219" priority="3189">
      <formula>#REF!=FALSE</formula>
    </cfRule>
  </conditionalFormatting>
  <conditionalFormatting sqref="F1517">
    <cfRule type="expression" dxfId="3218" priority="3188">
      <formula>#REF!=FALSE</formula>
    </cfRule>
  </conditionalFormatting>
  <conditionalFormatting sqref="E1519:F1519">
    <cfRule type="expression" dxfId="3217" priority="3185">
      <formula>#REF!=FALSE</formula>
    </cfRule>
  </conditionalFormatting>
  <conditionalFormatting sqref="E1520:F1520">
    <cfRule type="expression" dxfId="3216" priority="3184">
      <formula>#REF!=FALSE</formula>
    </cfRule>
  </conditionalFormatting>
  <conditionalFormatting sqref="E1518:F1518">
    <cfRule type="expression" dxfId="3215" priority="3186">
      <formula>#REF!=FALSE</formula>
    </cfRule>
    <cfRule type="expression" dxfId="3214" priority="3187">
      <formula>#REF!=FALSE</formula>
    </cfRule>
  </conditionalFormatting>
  <conditionalFormatting sqref="F1498">
    <cfRule type="expression" dxfId="3213" priority="3181">
      <formula>#REF!=FALSE</formula>
    </cfRule>
  </conditionalFormatting>
  <conditionalFormatting sqref="F1497">
    <cfRule type="expression" dxfId="3212" priority="3182">
      <formula>#REF!=FALSE</formula>
    </cfRule>
  </conditionalFormatting>
  <conditionalFormatting sqref="F1499">
    <cfRule type="expression" dxfId="3211" priority="3180">
      <formula>#REF!=FALSE</formula>
    </cfRule>
  </conditionalFormatting>
  <conditionalFormatting sqref="F1500">
    <cfRule type="expression" dxfId="3210" priority="3179">
      <formula>#REF!=FALSE</formula>
    </cfRule>
  </conditionalFormatting>
  <conditionalFormatting sqref="E1496:F1496">
    <cfRule type="expression" dxfId="3209" priority="3183">
      <formula>#REF!=FALSE</formula>
    </cfRule>
  </conditionalFormatting>
  <conditionalFormatting sqref="F1508">
    <cfRule type="expression" dxfId="3208" priority="3176">
      <formula>#REF!=FALSE</formula>
    </cfRule>
  </conditionalFormatting>
  <conditionalFormatting sqref="F1507">
    <cfRule type="expression" dxfId="3207" priority="3177">
      <formula>#REF!=FALSE</formula>
    </cfRule>
  </conditionalFormatting>
  <conditionalFormatting sqref="F1509">
    <cfRule type="expression" dxfId="3206" priority="3175">
      <formula>#REF!=FALSE</formula>
    </cfRule>
  </conditionalFormatting>
  <conditionalFormatting sqref="F1510:F1512">
    <cfRule type="expression" dxfId="3205" priority="3174">
      <formula>#REF!=FALSE</formula>
    </cfRule>
  </conditionalFormatting>
  <conditionalFormatting sqref="F1513">
    <cfRule type="expression" dxfId="3204" priority="3173">
      <formula>#REF!=FALSE</formula>
    </cfRule>
  </conditionalFormatting>
  <conditionalFormatting sqref="F1514">
    <cfRule type="expression" dxfId="3203" priority="3172">
      <formula>#REF!=FALSE</formula>
    </cfRule>
  </conditionalFormatting>
  <conditionalFormatting sqref="F1516">
    <cfRule type="expression" dxfId="3202" priority="3171">
      <formula>#REF!=FALSE</formula>
    </cfRule>
  </conditionalFormatting>
  <conditionalFormatting sqref="F1517">
    <cfRule type="expression" dxfId="3201" priority="3170">
      <formula>#REF!=FALSE</formula>
    </cfRule>
  </conditionalFormatting>
  <conditionalFormatting sqref="F1518">
    <cfRule type="expression" dxfId="3200" priority="3169">
      <formula>#REF!=FALSE</formula>
    </cfRule>
  </conditionalFormatting>
  <conditionalFormatting sqref="F1519">
    <cfRule type="expression" dxfId="3199" priority="3168">
      <formula>#REF!=FALSE</formula>
    </cfRule>
  </conditionalFormatting>
  <conditionalFormatting sqref="F1520">
    <cfRule type="expression" dxfId="3198" priority="3167">
      <formula>#REF!=FALSE</formula>
    </cfRule>
  </conditionalFormatting>
  <conditionalFormatting sqref="E1506:F1506">
    <cfRule type="expression" dxfId="3197" priority="3178">
      <formula>#REF!=FALSE</formula>
    </cfRule>
  </conditionalFormatting>
  <conditionalFormatting sqref="F1518">
    <cfRule type="expression" dxfId="3196" priority="3164">
      <formula>#REF!=FALSE</formula>
    </cfRule>
  </conditionalFormatting>
  <conditionalFormatting sqref="F1517">
    <cfRule type="expression" dxfId="3195" priority="3165">
      <formula>#REF!=FALSE</formula>
    </cfRule>
  </conditionalFormatting>
  <conditionalFormatting sqref="F1519">
    <cfRule type="expression" dxfId="3194" priority="3163">
      <formula>#REF!=FALSE</formula>
    </cfRule>
  </conditionalFormatting>
  <conditionalFormatting sqref="F1520">
    <cfRule type="expression" dxfId="3193" priority="3162">
      <formula>#REF!=FALSE</formula>
    </cfRule>
  </conditionalFormatting>
  <conditionalFormatting sqref="E1516:F1516">
    <cfRule type="expression" dxfId="3192" priority="3166">
      <formula>#REF!=FALSE</formula>
    </cfRule>
  </conditionalFormatting>
  <conditionalFormatting sqref="F1521">
    <cfRule type="expression" dxfId="3191" priority="3161">
      <formula>#REF!=FALSE</formula>
    </cfRule>
  </conditionalFormatting>
  <conditionalFormatting sqref="F1522">
    <cfRule type="expression" dxfId="3190" priority="3160">
      <formula>#REF!=FALSE</formula>
    </cfRule>
  </conditionalFormatting>
  <conditionalFormatting sqref="F1523">
    <cfRule type="expression" dxfId="3189" priority="3159">
      <formula>#REF!=FALSE</formula>
    </cfRule>
  </conditionalFormatting>
  <conditionalFormatting sqref="F1524">
    <cfRule type="expression" dxfId="3188" priority="3158">
      <formula>#REF!=FALSE</formula>
    </cfRule>
  </conditionalFormatting>
  <conditionalFormatting sqref="F1525">
    <cfRule type="expression" dxfId="3187" priority="3157">
      <formula>#REF!=FALSE</formula>
    </cfRule>
  </conditionalFormatting>
  <conditionalFormatting sqref="F1526">
    <cfRule type="expression" dxfId="3186" priority="3156">
      <formula>#REF!=FALSE</formula>
    </cfRule>
  </conditionalFormatting>
  <conditionalFormatting sqref="F1527">
    <cfRule type="expression" dxfId="3185" priority="3155">
      <formula>#REF!=FALSE</formula>
    </cfRule>
  </conditionalFormatting>
  <conditionalFormatting sqref="F1528">
    <cfRule type="expression" dxfId="3184" priority="3154">
      <formula>#REF!=FALSE</formula>
    </cfRule>
  </conditionalFormatting>
  <conditionalFormatting sqref="F1529">
    <cfRule type="expression" dxfId="3183" priority="3153">
      <formula>#REF!=FALSE</formula>
    </cfRule>
  </conditionalFormatting>
  <conditionalFormatting sqref="F1530">
    <cfRule type="expression" dxfId="3182" priority="3152">
      <formula>#REF!=FALSE</formula>
    </cfRule>
  </conditionalFormatting>
  <conditionalFormatting sqref="F1531">
    <cfRule type="expression" dxfId="3181" priority="3151">
      <formula>#REF!=FALSE</formula>
    </cfRule>
  </conditionalFormatting>
  <conditionalFormatting sqref="F1532">
    <cfRule type="expression" dxfId="3180" priority="3150">
      <formula>#REF!=FALSE</formula>
    </cfRule>
  </conditionalFormatting>
  <conditionalFormatting sqref="F1533">
    <cfRule type="expression" dxfId="3179" priority="3149">
      <formula>#REF!=FALSE</formula>
    </cfRule>
  </conditionalFormatting>
  <conditionalFormatting sqref="F1534">
    <cfRule type="expression" dxfId="3178" priority="3148">
      <formula>#REF!=FALSE</formula>
    </cfRule>
  </conditionalFormatting>
  <conditionalFormatting sqref="F1535">
    <cfRule type="expression" dxfId="3177" priority="3147">
      <formula>#REF!=FALSE</formula>
    </cfRule>
  </conditionalFormatting>
  <conditionalFormatting sqref="F1536">
    <cfRule type="expression" dxfId="3176" priority="3146">
      <formula>#REF!=FALSE</formula>
    </cfRule>
  </conditionalFormatting>
  <conditionalFormatting sqref="F1537">
    <cfRule type="expression" dxfId="3175" priority="3145">
      <formula>#REF!=FALSE</formula>
    </cfRule>
  </conditionalFormatting>
  <conditionalFormatting sqref="F1538">
    <cfRule type="expression" dxfId="3174" priority="3144">
      <formula>#REF!=FALSE</formula>
    </cfRule>
  </conditionalFormatting>
  <conditionalFormatting sqref="F1539">
    <cfRule type="expression" dxfId="3173" priority="3143">
      <formula>#REF!=FALSE</formula>
    </cfRule>
  </conditionalFormatting>
  <conditionalFormatting sqref="F1540 E1521:E1544">
    <cfRule type="expression" dxfId="3172" priority="3142">
      <formula>#REF!=FALSE</formula>
    </cfRule>
  </conditionalFormatting>
  <conditionalFormatting sqref="F1541">
    <cfRule type="expression" dxfId="3171" priority="3141">
      <formula>#REF!=FALSE</formula>
    </cfRule>
  </conditionalFormatting>
  <conditionalFormatting sqref="F1542">
    <cfRule type="expression" dxfId="3170" priority="3140">
      <formula>#REF!=FALSE</formula>
    </cfRule>
  </conditionalFormatting>
  <conditionalFormatting sqref="E1544:F1544">
    <cfRule type="expression" dxfId="3169" priority="3137">
      <formula>#REF!=FALSE</formula>
    </cfRule>
  </conditionalFormatting>
  <conditionalFormatting sqref="E1543:F1543">
    <cfRule type="expression" dxfId="3168" priority="3138">
      <formula>#REF!=FALSE</formula>
    </cfRule>
    <cfRule type="expression" dxfId="3167" priority="3139">
      <formula>#REF!=FALSE</formula>
    </cfRule>
  </conditionalFormatting>
  <conditionalFormatting sqref="F1523">
    <cfRule type="expression" dxfId="3166" priority="3134">
      <formula>#REF!=FALSE</formula>
    </cfRule>
  </conditionalFormatting>
  <conditionalFormatting sqref="F1522">
    <cfRule type="expression" dxfId="3165" priority="3135">
      <formula>#REF!=FALSE</formula>
    </cfRule>
  </conditionalFormatting>
  <conditionalFormatting sqref="F1524">
    <cfRule type="expression" dxfId="3164" priority="3133">
      <formula>#REF!=FALSE</formula>
    </cfRule>
  </conditionalFormatting>
  <conditionalFormatting sqref="F1525">
    <cfRule type="expression" dxfId="3163" priority="3132">
      <formula>#REF!=FALSE</formula>
    </cfRule>
  </conditionalFormatting>
  <conditionalFormatting sqref="E1521:F1521">
    <cfRule type="expression" dxfId="3162" priority="3136">
      <formula>#REF!=FALSE</formula>
    </cfRule>
  </conditionalFormatting>
  <conditionalFormatting sqref="F1533">
    <cfRule type="expression" dxfId="3161" priority="3129">
      <formula>#REF!=FALSE</formula>
    </cfRule>
  </conditionalFormatting>
  <conditionalFormatting sqref="F1532">
    <cfRule type="expression" dxfId="3160" priority="3130">
      <formula>#REF!=FALSE</formula>
    </cfRule>
  </conditionalFormatting>
  <conditionalFormatting sqref="F1534">
    <cfRule type="expression" dxfId="3159" priority="3128">
      <formula>#REF!=FALSE</formula>
    </cfRule>
  </conditionalFormatting>
  <conditionalFormatting sqref="F1535:F1537">
    <cfRule type="expression" dxfId="3158" priority="3127">
      <formula>#REF!=FALSE</formula>
    </cfRule>
  </conditionalFormatting>
  <conditionalFormatting sqref="F1538">
    <cfRule type="expression" dxfId="3157" priority="3126">
      <formula>#REF!=FALSE</formula>
    </cfRule>
  </conditionalFormatting>
  <conditionalFormatting sqref="F1539">
    <cfRule type="expression" dxfId="3156" priority="3125">
      <formula>#REF!=FALSE</formula>
    </cfRule>
  </conditionalFormatting>
  <conditionalFormatting sqref="F1541">
    <cfRule type="expression" dxfId="3155" priority="3124">
      <formula>#REF!=FALSE</formula>
    </cfRule>
  </conditionalFormatting>
  <conditionalFormatting sqref="F1542">
    <cfRule type="expression" dxfId="3154" priority="3123">
      <formula>#REF!=FALSE</formula>
    </cfRule>
  </conditionalFormatting>
  <conditionalFormatting sqref="F1543">
    <cfRule type="expression" dxfId="3153" priority="3122">
      <formula>#REF!=FALSE</formula>
    </cfRule>
  </conditionalFormatting>
  <conditionalFormatting sqref="F1544">
    <cfRule type="expression" dxfId="3152" priority="3121">
      <formula>#REF!=FALSE</formula>
    </cfRule>
  </conditionalFormatting>
  <conditionalFormatting sqref="F1897">
    <cfRule type="expression" dxfId="3151" priority="2456">
      <formula>#REF!=FALSE</formula>
    </cfRule>
  </conditionalFormatting>
  <conditionalFormatting sqref="E1531:F1531">
    <cfRule type="expression" dxfId="3150" priority="3131">
      <formula>#REF!=FALSE</formula>
    </cfRule>
  </conditionalFormatting>
  <conditionalFormatting sqref="F1543">
    <cfRule type="expression" dxfId="3149" priority="3118">
      <formula>#REF!=FALSE</formula>
    </cfRule>
  </conditionalFormatting>
  <conditionalFormatting sqref="F1542">
    <cfRule type="expression" dxfId="3148" priority="3119">
      <formula>#REF!=FALSE</formula>
    </cfRule>
  </conditionalFormatting>
  <conditionalFormatting sqref="F1544">
    <cfRule type="expression" dxfId="3147" priority="3117">
      <formula>#REF!=FALSE</formula>
    </cfRule>
  </conditionalFormatting>
  <conditionalFormatting sqref="F1898">
    <cfRule type="expression" dxfId="3146" priority="2451">
      <formula>#REF!=FALSE</formula>
    </cfRule>
  </conditionalFormatting>
  <conditionalFormatting sqref="E1541:F1541">
    <cfRule type="expression" dxfId="3145" priority="3120">
      <formula>#REF!=FALSE</formula>
    </cfRule>
  </conditionalFormatting>
  <conditionalFormatting sqref="E1545">
    <cfRule type="expression" dxfId="3144" priority="3116">
      <formula>#REF!=FALSE</formula>
    </cfRule>
  </conditionalFormatting>
  <conditionalFormatting sqref="E1545:F1545">
    <cfRule type="expression" dxfId="3143" priority="3115">
      <formula>#REF!=FALSE</formula>
    </cfRule>
  </conditionalFormatting>
  <conditionalFormatting sqref="F1545">
    <cfRule type="expression" dxfId="3142" priority="3114">
      <formula>#REF!=FALSE</formula>
    </cfRule>
  </conditionalFormatting>
  <conditionalFormatting sqref="F1545">
    <cfRule type="expression" dxfId="3141" priority="3113">
      <formula>#REF!=FALSE</formula>
    </cfRule>
  </conditionalFormatting>
  <conditionalFormatting sqref="F1546">
    <cfRule type="expression" dxfId="3140" priority="3112">
      <formula>#REF!=FALSE</formula>
    </cfRule>
  </conditionalFormatting>
  <conditionalFormatting sqref="F1547">
    <cfRule type="expression" dxfId="3139" priority="3111">
      <formula>#REF!=FALSE</formula>
    </cfRule>
  </conditionalFormatting>
  <conditionalFormatting sqref="F1548">
    <cfRule type="expression" dxfId="3138" priority="3110">
      <formula>#REF!=FALSE</formula>
    </cfRule>
  </conditionalFormatting>
  <conditionalFormatting sqref="F1549">
    <cfRule type="expression" dxfId="3137" priority="3109">
      <formula>#REF!=FALSE</formula>
    </cfRule>
  </conditionalFormatting>
  <conditionalFormatting sqref="F1550">
    <cfRule type="expression" dxfId="3136" priority="3108">
      <formula>#REF!=FALSE</formula>
    </cfRule>
  </conditionalFormatting>
  <conditionalFormatting sqref="F1551">
    <cfRule type="expression" dxfId="3135" priority="3107">
      <formula>#REF!=FALSE</formula>
    </cfRule>
  </conditionalFormatting>
  <conditionalFormatting sqref="F1552">
    <cfRule type="expression" dxfId="3134" priority="3106">
      <formula>#REF!=FALSE</formula>
    </cfRule>
  </conditionalFormatting>
  <conditionalFormatting sqref="F1553">
    <cfRule type="expression" dxfId="3133" priority="3105">
      <formula>#REF!=FALSE</formula>
    </cfRule>
  </conditionalFormatting>
  <conditionalFormatting sqref="F1554">
    <cfRule type="expression" dxfId="3132" priority="3104">
      <formula>#REF!=FALSE</formula>
    </cfRule>
  </conditionalFormatting>
  <conditionalFormatting sqref="F1555">
    <cfRule type="expression" dxfId="3131" priority="3103">
      <formula>#REF!=FALSE</formula>
    </cfRule>
  </conditionalFormatting>
  <conditionalFormatting sqref="F1556">
    <cfRule type="expression" dxfId="3130" priority="3102">
      <formula>#REF!=FALSE</formula>
    </cfRule>
  </conditionalFormatting>
  <conditionalFormatting sqref="F1557">
    <cfRule type="expression" dxfId="3129" priority="3101">
      <formula>#REF!=FALSE</formula>
    </cfRule>
  </conditionalFormatting>
  <conditionalFormatting sqref="F1558">
    <cfRule type="expression" dxfId="3128" priority="3100">
      <formula>#REF!=FALSE</formula>
    </cfRule>
  </conditionalFormatting>
  <conditionalFormatting sqref="F1559">
    <cfRule type="expression" dxfId="3127" priority="3099">
      <formula>#REF!=FALSE</formula>
    </cfRule>
  </conditionalFormatting>
  <conditionalFormatting sqref="F1560">
    <cfRule type="expression" dxfId="3126" priority="3098">
      <formula>#REF!=FALSE</formula>
    </cfRule>
  </conditionalFormatting>
  <conditionalFormatting sqref="F1561">
    <cfRule type="expression" dxfId="3125" priority="3097">
      <formula>#REF!=FALSE</formula>
    </cfRule>
  </conditionalFormatting>
  <conditionalFormatting sqref="F1562">
    <cfRule type="expression" dxfId="3124" priority="3096">
      <formula>#REF!=FALSE</formula>
    </cfRule>
  </conditionalFormatting>
  <conditionalFormatting sqref="F1563">
    <cfRule type="expression" dxfId="3123" priority="3095">
      <formula>#REF!=FALSE</formula>
    </cfRule>
  </conditionalFormatting>
  <conditionalFormatting sqref="F1564">
    <cfRule type="expression" dxfId="3122" priority="3094">
      <formula>#REF!=FALSE</formula>
    </cfRule>
  </conditionalFormatting>
  <conditionalFormatting sqref="F1565 E1546:E1570">
    <cfRule type="expression" dxfId="3121" priority="3093">
      <formula>#REF!=FALSE</formula>
    </cfRule>
  </conditionalFormatting>
  <conditionalFormatting sqref="F1566">
    <cfRule type="expression" dxfId="3120" priority="3092">
      <formula>#REF!=FALSE</formula>
    </cfRule>
  </conditionalFormatting>
  <conditionalFormatting sqref="F1567">
    <cfRule type="expression" dxfId="3119" priority="3091">
      <formula>#REF!=FALSE</formula>
    </cfRule>
  </conditionalFormatting>
  <conditionalFormatting sqref="E1569:F1569">
    <cfRule type="expression" dxfId="3118" priority="3088">
      <formula>#REF!=FALSE</formula>
    </cfRule>
  </conditionalFormatting>
  <conditionalFormatting sqref="E1570:F1570">
    <cfRule type="expression" dxfId="3117" priority="3087">
      <formula>#REF!=FALSE</formula>
    </cfRule>
  </conditionalFormatting>
  <conditionalFormatting sqref="E1568:F1568">
    <cfRule type="expression" dxfId="3116" priority="3089">
      <formula>#REF!=FALSE</formula>
    </cfRule>
    <cfRule type="expression" dxfId="3115" priority="3090">
      <formula>#REF!=FALSE</formula>
    </cfRule>
  </conditionalFormatting>
  <conditionalFormatting sqref="F1548">
    <cfRule type="expression" dxfId="3114" priority="3084">
      <formula>#REF!=FALSE</formula>
    </cfRule>
  </conditionalFormatting>
  <conditionalFormatting sqref="F1547">
    <cfRule type="expression" dxfId="3113" priority="3085">
      <formula>#REF!=FALSE</formula>
    </cfRule>
  </conditionalFormatting>
  <conditionalFormatting sqref="F1549">
    <cfRule type="expression" dxfId="3112" priority="3083">
      <formula>#REF!=FALSE</formula>
    </cfRule>
  </conditionalFormatting>
  <conditionalFormatting sqref="F1550">
    <cfRule type="expression" dxfId="3111" priority="3082">
      <formula>#REF!=FALSE</formula>
    </cfRule>
  </conditionalFormatting>
  <conditionalFormatting sqref="E1546:F1546">
    <cfRule type="expression" dxfId="3110" priority="3086">
      <formula>#REF!=FALSE</formula>
    </cfRule>
  </conditionalFormatting>
  <conditionalFormatting sqref="F1558">
    <cfRule type="expression" dxfId="3109" priority="3079">
      <formula>#REF!=FALSE</formula>
    </cfRule>
  </conditionalFormatting>
  <conditionalFormatting sqref="F1557">
    <cfRule type="expression" dxfId="3108" priority="3080">
      <formula>#REF!=FALSE</formula>
    </cfRule>
  </conditionalFormatting>
  <conditionalFormatting sqref="F1559">
    <cfRule type="expression" dxfId="3107" priority="3078">
      <formula>#REF!=FALSE</formula>
    </cfRule>
  </conditionalFormatting>
  <conditionalFormatting sqref="F1560:F1562">
    <cfRule type="expression" dxfId="3106" priority="3077">
      <formula>#REF!=FALSE</formula>
    </cfRule>
  </conditionalFormatting>
  <conditionalFormatting sqref="F1563">
    <cfRule type="expression" dxfId="3105" priority="3076">
      <formula>#REF!=FALSE</formula>
    </cfRule>
  </conditionalFormatting>
  <conditionalFormatting sqref="F1564">
    <cfRule type="expression" dxfId="3104" priority="3075">
      <formula>#REF!=FALSE</formula>
    </cfRule>
  </conditionalFormatting>
  <conditionalFormatting sqref="F1566">
    <cfRule type="expression" dxfId="3103" priority="3074">
      <formula>#REF!=FALSE</formula>
    </cfRule>
  </conditionalFormatting>
  <conditionalFormatting sqref="F1567">
    <cfRule type="expression" dxfId="3102" priority="3073">
      <formula>#REF!=FALSE</formula>
    </cfRule>
  </conditionalFormatting>
  <conditionalFormatting sqref="F1568">
    <cfRule type="expression" dxfId="3101" priority="3072">
      <formula>#REF!=FALSE</formula>
    </cfRule>
  </conditionalFormatting>
  <conditionalFormatting sqref="F1569">
    <cfRule type="expression" dxfId="3100" priority="3071">
      <formula>#REF!=FALSE</formula>
    </cfRule>
  </conditionalFormatting>
  <conditionalFormatting sqref="F1570">
    <cfRule type="expression" dxfId="3099" priority="3070">
      <formula>#REF!=FALSE</formula>
    </cfRule>
  </conditionalFormatting>
  <conditionalFormatting sqref="E1556:F1556">
    <cfRule type="expression" dxfId="3098" priority="3081">
      <formula>#REF!=FALSE</formula>
    </cfRule>
  </conditionalFormatting>
  <conditionalFormatting sqref="F1568">
    <cfRule type="expression" dxfId="3097" priority="3067">
      <formula>#REF!=FALSE</formula>
    </cfRule>
  </conditionalFormatting>
  <conditionalFormatting sqref="F1567">
    <cfRule type="expression" dxfId="3096" priority="3068">
      <formula>#REF!=FALSE</formula>
    </cfRule>
  </conditionalFormatting>
  <conditionalFormatting sqref="F1569">
    <cfRule type="expression" dxfId="3095" priority="3066">
      <formula>#REF!=FALSE</formula>
    </cfRule>
  </conditionalFormatting>
  <conditionalFormatting sqref="F1570">
    <cfRule type="expression" dxfId="3094" priority="3065">
      <formula>#REF!=FALSE</formula>
    </cfRule>
  </conditionalFormatting>
  <conditionalFormatting sqref="E1566:F1566">
    <cfRule type="expression" dxfId="3093" priority="3069">
      <formula>#REF!=FALSE</formula>
    </cfRule>
  </conditionalFormatting>
  <conditionalFormatting sqref="F1571">
    <cfRule type="expression" dxfId="3092" priority="3064">
      <formula>#REF!=FALSE</formula>
    </cfRule>
  </conditionalFormatting>
  <conditionalFormatting sqref="F1572">
    <cfRule type="expression" dxfId="3091" priority="3063">
      <formula>#REF!=FALSE</formula>
    </cfRule>
  </conditionalFormatting>
  <conditionalFormatting sqref="F1573">
    <cfRule type="expression" dxfId="3090" priority="3062">
      <formula>#REF!=FALSE</formula>
    </cfRule>
  </conditionalFormatting>
  <conditionalFormatting sqref="F1574">
    <cfRule type="expression" dxfId="3089" priority="3061">
      <formula>#REF!=FALSE</formula>
    </cfRule>
  </conditionalFormatting>
  <conditionalFormatting sqref="F1575">
    <cfRule type="expression" dxfId="3088" priority="3060">
      <formula>#REF!=FALSE</formula>
    </cfRule>
  </conditionalFormatting>
  <conditionalFormatting sqref="F1576">
    <cfRule type="expression" dxfId="3087" priority="3059">
      <formula>#REF!=FALSE</formula>
    </cfRule>
  </conditionalFormatting>
  <conditionalFormatting sqref="F1577">
    <cfRule type="expression" dxfId="3086" priority="3058">
      <formula>#REF!=FALSE</formula>
    </cfRule>
  </conditionalFormatting>
  <conditionalFormatting sqref="F1578">
    <cfRule type="expression" dxfId="3085" priority="3057">
      <formula>#REF!=FALSE</formula>
    </cfRule>
  </conditionalFormatting>
  <conditionalFormatting sqref="F1579">
    <cfRule type="expression" dxfId="3084" priority="3056">
      <formula>#REF!=FALSE</formula>
    </cfRule>
  </conditionalFormatting>
  <conditionalFormatting sqref="F1580">
    <cfRule type="expression" dxfId="3083" priority="3055">
      <formula>#REF!=FALSE</formula>
    </cfRule>
  </conditionalFormatting>
  <conditionalFormatting sqref="F1581">
    <cfRule type="expression" dxfId="3082" priority="3054">
      <formula>#REF!=FALSE</formula>
    </cfRule>
  </conditionalFormatting>
  <conditionalFormatting sqref="F1582">
    <cfRule type="expression" dxfId="3081" priority="3053">
      <formula>#REF!=FALSE</formula>
    </cfRule>
  </conditionalFormatting>
  <conditionalFormatting sqref="F1583">
    <cfRule type="expression" dxfId="3080" priority="3052">
      <formula>#REF!=FALSE</formula>
    </cfRule>
  </conditionalFormatting>
  <conditionalFormatting sqref="F1584">
    <cfRule type="expression" dxfId="3079" priority="3051">
      <formula>#REF!=FALSE</formula>
    </cfRule>
  </conditionalFormatting>
  <conditionalFormatting sqref="F1585">
    <cfRule type="expression" dxfId="3078" priority="3050">
      <formula>#REF!=FALSE</formula>
    </cfRule>
  </conditionalFormatting>
  <conditionalFormatting sqref="F1586">
    <cfRule type="expression" dxfId="3077" priority="3049">
      <formula>#REF!=FALSE</formula>
    </cfRule>
  </conditionalFormatting>
  <conditionalFormatting sqref="F1587">
    <cfRule type="expression" dxfId="3076" priority="3048">
      <formula>#REF!=FALSE</formula>
    </cfRule>
  </conditionalFormatting>
  <conditionalFormatting sqref="F1588">
    <cfRule type="expression" dxfId="3075" priority="3047">
      <formula>#REF!=FALSE</formula>
    </cfRule>
  </conditionalFormatting>
  <conditionalFormatting sqref="F1589">
    <cfRule type="expression" dxfId="3074" priority="3046">
      <formula>#REF!=FALSE</formula>
    </cfRule>
  </conditionalFormatting>
  <conditionalFormatting sqref="F1590 E1571:E1595">
    <cfRule type="expression" dxfId="3073" priority="3045">
      <formula>#REF!=FALSE</formula>
    </cfRule>
  </conditionalFormatting>
  <conditionalFormatting sqref="F1591">
    <cfRule type="expression" dxfId="3072" priority="3044">
      <formula>#REF!=FALSE</formula>
    </cfRule>
  </conditionalFormatting>
  <conditionalFormatting sqref="F1592">
    <cfRule type="expression" dxfId="3071" priority="3043">
      <formula>#REF!=FALSE</formula>
    </cfRule>
  </conditionalFormatting>
  <conditionalFormatting sqref="E1594:F1594">
    <cfRule type="expression" dxfId="3070" priority="3040">
      <formula>#REF!=FALSE</formula>
    </cfRule>
  </conditionalFormatting>
  <conditionalFormatting sqref="E1595:F1595">
    <cfRule type="expression" dxfId="3069" priority="3039">
      <formula>#REF!=FALSE</formula>
    </cfRule>
  </conditionalFormatting>
  <conditionalFormatting sqref="E1593:F1593">
    <cfRule type="expression" dxfId="3068" priority="3041">
      <formula>#REF!=FALSE</formula>
    </cfRule>
    <cfRule type="expression" dxfId="3067" priority="3042">
      <formula>#REF!=FALSE</formula>
    </cfRule>
  </conditionalFormatting>
  <conditionalFormatting sqref="F1573">
    <cfRule type="expression" dxfId="3066" priority="3036">
      <formula>#REF!=FALSE</formula>
    </cfRule>
  </conditionalFormatting>
  <conditionalFormatting sqref="F1572">
    <cfRule type="expression" dxfId="3065" priority="3037">
      <formula>#REF!=FALSE</formula>
    </cfRule>
  </conditionalFormatting>
  <conditionalFormatting sqref="F1574">
    <cfRule type="expression" dxfId="3064" priority="3035">
      <formula>#REF!=FALSE</formula>
    </cfRule>
  </conditionalFormatting>
  <conditionalFormatting sqref="F1575">
    <cfRule type="expression" dxfId="3063" priority="3034">
      <formula>#REF!=FALSE</formula>
    </cfRule>
  </conditionalFormatting>
  <conditionalFormatting sqref="E1571:F1571">
    <cfRule type="expression" dxfId="3062" priority="3038">
      <formula>#REF!=FALSE</formula>
    </cfRule>
  </conditionalFormatting>
  <conditionalFormatting sqref="F1583">
    <cfRule type="expression" dxfId="3061" priority="3031">
      <formula>#REF!=FALSE</formula>
    </cfRule>
  </conditionalFormatting>
  <conditionalFormatting sqref="F1582">
    <cfRule type="expression" dxfId="3060" priority="3032">
      <formula>#REF!=FALSE</formula>
    </cfRule>
  </conditionalFormatting>
  <conditionalFormatting sqref="F1584">
    <cfRule type="expression" dxfId="3059" priority="3030">
      <formula>#REF!=FALSE</formula>
    </cfRule>
  </conditionalFormatting>
  <conditionalFormatting sqref="F1585:F1587">
    <cfRule type="expression" dxfId="3058" priority="3029">
      <formula>#REF!=FALSE</formula>
    </cfRule>
  </conditionalFormatting>
  <conditionalFormatting sqref="F1588">
    <cfRule type="expression" dxfId="3057" priority="3028">
      <formula>#REF!=FALSE</formula>
    </cfRule>
  </conditionalFormatting>
  <conditionalFormatting sqref="F1589">
    <cfRule type="expression" dxfId="3056" priority="3027">
      <formula>#REF!=FALSE</formula>
    </cfRule>
  </conditionalFormatting>
  <conditionalFormatting sqref="F1591">
    <cfRule type="expression" dxfId="3055" priority="3026">
      <formula>#REF!=FALSE</formula>
    </cfRule>
  </conditionalFormatting>
  <conditionalFormatting sqref="F1592">
    <cfRule type="expression" dxfId="3054" priority="3025">
      <formula>#REF!=FALSE</formula>
    </cfRule>
  </conditionalFormatting>
  <conditionalFormatting sqref="F1593">
    <cfRule type="expression" dxfId="3053" priority="3024">
      <formula>#REF!=FALSE</formula>
    </cfRule>
  </conditionalFormatting>
  <conditionalFormatting sqref="F1594">
    <cfRule type="expression" dxfId="3052" priority="3023">
      <formula>#REF!=FALSE</formula>
    </cfRule>
  </conditionalFormatting>
  <conditionalFormatting sqref="F1595">
    <cfRule type="expression" dxfId="3051" priority="3022">
      <formula>#REF!=FALSE</formula>
    </cfRule>
  </conditionalFormatting>
  <conditionalFormatting sqref="E1581:F1581">
    <cfRule type="expression" dxfId="3050" priority="3033">
      <formula>#REF!=FALSE</formula>
    </cfRule>
  </conditionalFormatting>
  <conditionalFormatting sqref="F1593">
    <cfRule type="expression" dxfId="3049" priority="3019">
      <formula>#REF!=FALSE</formula>
    </cfRule>
  </conditionalFormatting>
  <conditionalFormatting sqref="F1592">
    <cfRule type="expression" dxfId="3048" priority="3020">
      <formula>#REF!=FALSE</formula>
    </cfRule>
  </conditionalFormatting>
  <conditionalFormatting sqref="F1594">
    <cfRule type="expression" dxfId="3047" priority="3018">
      <formula>#REF!=FALSE</formula>
    </cfRule>
  </conditionalFormatting>
  <conditionalFormatting sqref="F1595">
    <cfRule type="expression" dxfId="3046" priority="3017">
      <formula>#REF!=FALSE</formula>
    </cfRule>
  </conditionalFormatting>
  <conditionalFormatting sqref="E1591:F1591">
    <cfRule type="expression" dxfId="3045" priority="3021">
      <formula>#REF!=FALSE</formula>
    </cfRule>
  </conditionalFormatting>
  <conditionalFormatting sqref="F1596">
    <cfRule type="expression" dxfId="3044" priority="3016">
      <formula>#REF!=FALSE</formula>
    </cfRule>
  </conditionalFormatting>
  <conditionalFormatting sqref="F1597">
    <cfRule type="expression" dxfId="3043" priority="3015">
      <formula>#REF!=FALSE</formula>
    </cfRule>
  </conditionalFormatting>
  <conditionalFormatting sqref="F1598">
    <cfRule type="expression" dxfId="3042" priority="3014">
      <formula>#REF!=FALSE</formula>
    </cfRule>
  </conditionalFormatting>
  <conditionalFormatting sqref="F1599">
    <cfRule type="expression" dxfId="3041" priority="3013">
      <formula>#REF!=FALSE</formula>
    </cfRule>
  </conditionalFormatting>
  <conditionalFormatting sqref="F1600">
    <cfRule type="expression" dxfId="3040" priority="3012">
      <formula>#REF!=FALSE</formula>
    </cfRule>
  </conditionalFormatting>
  <conditionalFormatting sqref="F1601">
    <cfRule type="expression" dxfId="3039" priority="3011">
      <formula>#REF!=FALSE</formula>
    </cfRule>
  </conditionalFormatting>
  <conditionalFormatting sqref="F1602">
    <cfRule type="expression" dxfId="3038" priority="3010">
      <formula>#REF!=FALSE</formula>
    </cfRule>
  </conditionalFormatting>
  <conditionalFormatting sqref="F1603">
    <cfRule type="expression" dxfId="3037" priority="3009">
      <formula>#REF!=FALSE</formula>
    </cfRule>
  </conditionalFormatting>
  <conditionalFormatting sqref="F1604">
    <cfRule type="expression" dxfId="3036" priority="3008">
      <formula>#REF!=FALSE</formula>
    </cfRule>
  </conditionalFormatting>
  <conditionalFormatting sqref="F1605">
    <cfRule type="expression" dxfId="3035" priority="3007">
      <formula>#REF!=FALSE</formula>
    </cfRule>
  </conditionalFormatting>
  <conditionalFormatting sqref="F1606">
    <cfRule type="expression" dxfId="3034" priority="3006">
      <formula>#REF!=FALSE</formula>
    </cfRule>
  </conditionalFormatting>
  <conditionalFormatting sqref="F1607">
    <cfRule type="expression" dxfId="3033" priority="3005">
      <formula>#REF!=FALSE</formula>
    </cfRule>
  </conditionalFormatting>
  <conditionalFormatting sqref="F1608">
    <cfRule type="expression" dxfId="3032" priority="3004">
      <formula>#REF!=FALSE</formula>
    </cfRule>
  </conditionalFormatting>
  <conditionalFormatting sqref="F1609">
    <cfRule type="expression" dxfId="3031" priority="3003">
      <formula>#REF!=FALSE</formula>
    </cfRule>
  </conditionalFormatting>
  <conditionalFormatting sqref="F1610">
    <cfRule type="expression" dxfId="3030" priority="3002">
      <formula>#REF!=FALSE</formula>
    </cfRule>
  </conditionalFormatting>
  <conditionalFormatting sqref="F1611">
    <cfRule type="expression" dxfId="3029" priority="3001">
      <formula>#REF!=FALSE</formula>
    </cfRule>
  </conditionalFormatting>
  <conditionalFormatting sqref="F1612">
    <cfRule type="expression" dxfId="3028" priority="3000">
      <formula>#REF!=FALSE</formula>
    </cfRule>
  </conditionalFormatting>
  <conditionalFormatting sqref="F1613">
    <cfRule type="expression" dxfId="3027" priority="2999">
      <formula>#REF!=FALSE</formula>
    </cfRule>
  </conditionalFormatting>
  <conditionalFormatting sqref="F1614">
    <cfRule type="expression" dxfId="3026" priority="2998">
      <formula>#REF!=FALSE</formula>
    </cfRule>
  </conditionalFormatting>
  <conditionalFormatting sqref="F1615 E1596:E1620">
    <cfRule type="expression" dxfId="3025" priority="2997">
      <formula>#REF!=FALSE</formula>
    </cfRule>
  </conditionalFormatting>
  <conditionalFormatting sqref="F1616">
    <cfRule type="expression" dxfId="3024" priority="2996">
      <formula>#REF!=FALSE</formula>
    </cfRule>
  </conditionalFormatting>
  <conditionalFormatting sqref="F1617">
    <cfRule type="expression" dxfId="3023" priority="2995">
      <formula>#REF!=FALSE</formula>
    </cfRule>
  </conditionalFormatting>
  <conditionalFormatting sqref="E1619:F1619">
    <cfRule type="expression" dxfId="3022" priority="2992">
      <formula>#REF!=FALSE</formula>
    </cfRule>
  </conditionalFormatting>
  <conditionalFormatting sqref="E1620:F1620">
    <cfRule type="expression" dxfId="3021" priority="2991">
      <formula>#REF!=FALSE</formula>
    </cfRule>
  </conditionalFormatting>
  <conditionalFormatting sqref="E1618:F1618">
    <cfRule type="expression" dxfId="3020" priority="2993">
      <formula>#REF!=FALSE</formula>
    </cfRule>
    <cfRule type="expression" dxfId="3019" priority="2994">
      <formula>#REF!=FALSE</formula>
    </cfRule>
  </conditionalFormatting>
  <conditionalFormatting sqref="F1598">
    <cfRule type="expression" dxfId="3018" priority="2988">
      <formula>#REF!=FALSE</formula>
    </cfRule>
  </conditionalFormatting>
  <conditionalFormatting sqref="F1597">
    <cfRule type="expression" dxfId="3017" priority="2989">
      <formula>#REF!=FALSE</formula>
    </cfRule>
  </conditionalFormatting>
  <conditionalFormatting sqref="F1599">
    <cfRule type="expression" dxfId="3016" priority="2987">
      <formula>#REF!=FALSE</formula>
    </cfRule>
  </conditionalFormatting>
  <conditionalFormatting sqref="F1600">
    <cfRule type="expression" dxfId="3015" priority="2986">
      <formula>#REF!=FALSE</formula>
    </cfRule>
  </conditionalFormatting>
  <conditionalFormatting sqref="E1596:F1596">
    <cfRule type="expression" dxfId="3014" priority="2990">
      <formula>#REF!=FALSE</formula>
    </cfRule>
  </conditionalFormatting>
  <conditionalFormatting sqref="F1608">
    <cfRule type="expression" dxfId="3013" priority="2983">
      <formula>#REF!=FALSE</formula>
    </cfRule>
  </conditionalFormatting>
  <conditionalFormatting sqref="F1607">
    <cfRule type="expression" dxfId="3012" priority="2984">
      <formula>#REF!=FALSE</formula>
    </cfRule>
  </conditionalFormatting>
  <conditionalFormatting sqref="F1609">
    <cfRule type="expression" dxfId="3011" priority="2982">
      <formula>#REF!=FALSE</formula>
    </cfRule>
  </conditionalFormatting>
  <conditionalFormatting sqref="F1610:F1612">
    <cfRule type="expression" dxfId="3010" priority="2981">
      <formula>#REF!=FALSE</formula>
    </cfRule>
  </conditionalFormatting>
  <conditionalFormatting sqref="F1613">
    <cfRule type="expression" dxfId="3009" priority="2980">
      <formula>#REF!=FALSE</formula>
    </cfRule>
  </conditionalFormatting>
  <conditionalFormatting sqref="F1614">
    <cfRule type="expression" dxfId="3008" priority="2979">
      <formula>#REF!=FALSE</formula>
    </cfRule>
  </conditionalFormatting>
  <conditionalFormatting sqref="F1616">
    <cfRule type="expression" dxfId="3007" priority="2978">
      <formula>#REF!=FALSE</formula>
    </cfRule>
  </conditionalFormatting>
  <conditionalFormatting sqref="F1617">
    <cfRule type="expression" dxfId="3006" priority="2977">
      <formula>#REF!=FALSE</formula>
    </cfRule>
  </conditionalFormatting>
  <conditionalFormatting sqref="F1618">
    <cfRule type="expression" dxfId="3005" priority="2976">
      <formula>#REF!=FALSE</formula>
    </cfRule>
  </conditionalFormatting>
  <conditionalFormatting sqref="F1619">
    <cfRule type="expression" dxfId="3004" priority="2975">
      <formula>#REF!=FALSE</formula>
    </cfRule>
  </conditionalFormatting>
  <conditionalFormatting sqref="F1620">
    <cfRule type="expression" dxfId="3003" priority="2974">
      <formula>#REF!=FALSE</formula>
    </cfRule>
  </conditionalFormatting>
  <conditionalFormatting sqref="E1606:F1606">
    <cfRule type="expression" dxfId="3002" priority="2985">
      <formula>#REF!=FALSE</formula>
    </cfRule>
  </conditionalFormatting>
  <conditionalFormatting sqref="F1618">
    <cfRule type="expression" dxfId="3001" priority="2971">
      <formula>#REF!=FALSE</formula>
    </cfRule>
  </conditionalFormatting>
  <conditionalFormatting sqref="F1617">
    <cfRule type="expression" dxfId="3000" priority="2972">
      <formula>#REF!=FALSE</formula>
    </cfRule>
  </conditionalFormatting>
  <conditionalFormatting sqref="F1619">
    <cfRule type="expression" dxfId="2999" priority="2970">
      <formula>#REF!=FALSE</formula>
    </cfRule>
  </conditionalFormatting>
  <conditionalFormatting sqref="F1620">
    <cfRule type="expression" dxfId="2998" priority="2969">
      <formula>#REF!=FALSE</formula>
    </cfRule>
  </conditionalFormatting>
  <conditionalFormatting sqref="E1616:F1616">
    <cfRule type="expression" dxfId="2997" priority="2973">
      <formula>#REF!=FALSE</formula>
    </cfRule>
  </conditionalFormatting>
  <conditionalFormatting sqref="F1627">
    <cfRule type="expression" dxfId="2996" priority="2966">
      <formula>#REF!=FALSE</formula>
    </cfRule>
  </conditionalFormatting>
  <conditionalFormatting sqref="F1626">
    <cfRule type="expression" dxfId="2995" priority="2967">
      <formula>#REF!=FALSE</formula>
    </cfRule>
  </conditionalFormatting>
  <conditionalFormatting sqref="F1628">
    <cfRule type="expression" dxfId="2994" priority="2965">
      <formula>#REF!=FALSE</formula>
    </cfRule>
  </conditionalFormatting>
  <conditionalFormatting sqref="F1629:F1631">
    <cfRule type="expression" dxfId="2993" priority="2964">
      <formula>#REF!=FALSE</formula>
    </cfRule>
  </conditionalFormatting>
  <conditionalFormatting sqref="F1632">
    <cfRule type="expression" dxfId="2992" priority="2963">
      <formula>#REF!=FALSE</formula>
    </cfRule>
  </conditionalFormatting>
  <conditionalFormatting sqref="F1633">
    <cfRule type="expression" dxfId="2991" priority="2962">
      <formula>#REF!=FALSE</formula>
    </cfRule>
  </conditionalFormatting>
  <conditionalFormatting sqref="F1635">
    <cfRule type="expression" dxfId="2990" priority="2961">
      <formula>#REF!=FALSE</formula>
    </cfRule>
  </conditionalFormatting>
  <conditionalFormatting sqref="F1636">
    <cfRule type="expression" dxfId="2989" priority="2960">
      <formula>#REF!=FALSE</formula>
    </cfRule>
  </conditionalFormatting>
  <conditionalFormatting sqref="F1637">
    <cfRule type="expression" dxfId="2988" priority="2959">
      <formula>#REF!=FALSE</formula>
    </cfRule>
  </conditionalFormatting>
  <conditionalFormatting sqref="F1638">
    <cfRule type="expression" dxfId="2987" priority="2958">
      <formula>#REF!=FALSE</formula>
    </cfRule>
  </conditionalFormatting>
  <conditionalFormatting sqref="F1639">
    <cfRule type="expression" dxfId="2986" priority="2957">
      <formula>#REF!=FALSE</formula>
    </cfRule>
  </conditionalFormatting>
  <conditionalFormatting sqref="F1640">
    <cfRule type="expression" dxfId="2985" priority="2956">
      <formula>#REF!=FALSE</formula>
    </cfRule>
  </conditionalFormatting>
  <conditionalFormatting sqref="F1641">
    <cfRule type="expression" dxfId="2984" priority="2955">
      <formula>#REF!=FALSE</formula>
    </cfRule>
  </conditionalFormatting>
  <conditionalFormatting sqref="F1642">
    <cfRule type="expression" dxfId="2983" priority="2954">
      <formula>#REF!=FALSE</formula>
    </cfRule>
  </conditionalFormatting>
  <conditionalFormatting sqref="F1643">
    <cfRule type="expression" dxfId="2982" priority="2953">
      <formula>#REF!=FALSE</formula>
    </cfRule>
  </conditionalFormatting>
  <conditionalFormatting sqref="F1644">
    <cfRule type="expression" dxfId="2981" priority="2952">
      <formula>#REF!=FALSE</formula>
    </cfRule>
  </conditionalFormatting>
  <conditionalFormatting sqref="F1645">
    <cfRule type="expression" dxfId="2980" priority="2951">
      <formula>#REF!=FALSE</formula>
    </cfRule>
  </conditionalFormatting>
  <conditionalFormatting sqref="F1646">
    <cfRule type="expression" dxfId="2979" priority="2950">
      <formula>#REF!=FALSE</formula>
    </cfRule>
  </conditionalFormatting>
  <conditionalFormatting sqref="F1647">
    <cfRule type="expression" dxfId="2978" priority="2949">
      <formula>#REF!=FALSE</formula>
    </cfRule>
  </conditionalFormatting>
  <conditionalFormatting sqref="F1648">
    <cfRule type="expression" dxfId="2977" priority="2948">
      <formula>#REF!=FALSE</formula>
    </cfRule>
  </conditionalFormatting>
  <conditionalFormatting sqref="F1649">
    <cfRule type="expression" dxfId="2976" priority="2947">
      <formula>#REF!=FALSE</formula>
    </cfRule>
  </conditionalFormatting>
  <conditionalFormatting sqref="F1650">
    <cfRule type="expression" dxfId="2975" priority="2946">
      <formula>#REF!=FALSE</formula>
    </cfRule>
  </conditionalFormatting>
  <conditionalFormatting sqref="F1651">
    <cfRule type="expression" dxfId="2974" priority="2945">
      <formula>#REF!=FALSE</formula>
    </cfRule>
  </conditionalFormatting>
  <conditionalFormatting sqref="F1652">
    <cfRule type="expression" dxfId="2973" priority="2944">
      <formula>#REF!=FALSE</formula>
    </cfRule>
  </conditionalFormatting>
  <conditionalFormatting sqref="F1653">
    <cfRule type="expression" dxfId="2972" priority="2943">
      <formula>#REF!=FALSE</formula>
    </cfRule>
  </conditionalFormatting>
  <conditionalFormatting sqref="F1654 E1626:E1659">
    <cfRule type="expression" dxfId="2971" priority="2942">
      <formula>#REF!=FALSE</formula>
    </cfRule>
  </conditionalFormatting>
  <conditionalFormatting sqref="F1655">
    <cfRule type="expression" dxfId="2970" priority="2941">
      <formula>#REF!=FALSE</formula>
    </cfRule>
  </conditionalFormatting>
  <conditionalFormatting sqref="F1656">
    <cfRule type="expression" dxfId="2969" priority="2940">
      <formula>#REF!=FALSE</formula>
    </cfRule>
  </conditionalFormatting>
  <conditionalFormatting sqref="E1658:F1658">
    <cfRule type="expression" dxfId="2968" priority="2937">
      <formula>#REF!=FALSE</formula>
    </cfRule>
  </conditionalFormatting>
  <conditionalFormatting sqref="E1659:F1659">
    <cfRule type="expression" dxfId="2967" priority="2936">
      <formula>#REF!=FALSE</formula>
    </cfRule>
  </conditionalFormatting>
  <conditionalFormatting sqref="E1657:F1657">
    <cfRule type="expression" dxfId="2966" priority="2938">
      <formula>#REF!=FALSE</formula>
    </cfRule>
    <cfRule type="expression" dxfId="2965" priority="2939">
      <formula>#REF!=FALSE</formula>
    </cfRule>
  </conditionalFormatting>
  <conditionalFormatting sqref="E1625:F1625">
    <cfRule type="expression" dxfId="2964" priority="2968">
      <formula>#REF!=FALSE</formula>
    </cfRule>
  </conditionalFormatting>
  <conditionalFormatting sqref="F1637">
    <cfRule type="expression" dxfId="2963" priority="2933">
      <formula>#REF!=FALSE</formula>
    </cfRule>
  </conditionalFormatting>
  <conditionalFormatting sqref="F1636">
    <cfRule type="expression" dxfId="2962" priority="2934">
      <formula>#REF!=FALSE</formula>
    </cfRule>
  </conditionalFormatting>
  <conditionalFormatting sqref="F1638">
    <cfRule type="expression" dxfId="2961" priority="2932">
      <formula>#REF!=FALSE</formula>
    </cfRule>
  </conditionalFormatting>
  <conditionalFormatting sqref="F1639">
    <cfRule type="expression" dxfId="2960" priority="2931">
      <formula>#REF!=FALSE</formula>
    </cfRule>
  </conditionalFormatting>
  <conditionalFormatting sqref="E1635:F1635">
    <cfRule type="expression" dxfId="2959" priority="2935">
      <formula>#REF!=FALSE</formula>
    </cfRule>
  </conditionalFormatting>
  <conditionalFormatting sqref="F1647">
    <cfRule type="expression" dxfId="2958" priority="2928">
      <formula>#REF!=FALSE</formula>
    </cfRule>
  </conditionalFormatting>
  <conditionalFormatting sqref="F1646">
    <cfRule type="expression" dxfId="2957" priority="2929">
      <formula>#REF!=FALSE</formula>
    </cfRule>
  </conditionalFormatting>
  <conditionalFormatting sqref="F1648">
    <cfRule type="expression" dxfId="2956" priority="2927">
      <formula>#REF!=FALSE</formula>
    </cfRule>
  </conditionalFormatting>
  <conditionalFormatting sqref="F1649:F1651">
    <cfRule type="expression" dxfId="2955" priority="2926">
      <formula>#REF!=FALSE</formula>
    </cfRule>
  </conditionalFormatting>
  <conditionalFormatting sqref="F1652">
    <cfRule type="expression" dxfId="2954" priority="2925">
      <formula>#REF!=FALSE</formula>
    </cfRule>
  </conditionalFormatting>
  <conditionalFormatting sqref="F1653">
    <cfRule type="expression" dxfId="2953" priority="2924">
      <formula>#REF!=FALSE</formula>
    </cfRule>
  </conditionalFormatting>
  <conditionalFormatting sqref="F1655">
    <cfRule type="expression" dxfId="2952" priority="2923">
      <formula>#REF!=FALSE</formula>
    </cfRule>
  </conditionalFormatting>
  <conditionalFormatting sqref="F1656">
    <cfRule type="expression" dxfId="2951" priority="2922">
      <formula>#REF!=FALSE</formula>
    </cfRule>
  </conditionalFormatting>
  <conditionalFormatting sqref="F1657">
    <cfRule type="expression" dxfId="2950" priority="2921">
      <formula>#REF!=FALSE</formula>
    </cfRule>
  </conditionalFormatting>
  <conditionalFormatting sqref="F1658">
    <cfRule type="expression" dxfId="2949" priority="2920">
      <formula>#REF!=FALSE</formula>
    </cfRule>
  </conditionalFormatting>
  <conditionalFormatting sqref="F1659">
    <cfRule type="expression" dxfId="2948" priority="2919">
      <formula>#REF!=FALSE</formula>
    </cfRule>
  </conditionalFormatting>
  <conditionalFormatting sqref="E1645:F1645">
    <cfRule type="expression" dxfId="2947" priority="2930">
      <formula>#REF!=FALSE</formula>
    </cfRule>
  </conditionalFormatting>
  <conditionalFormatting sqref="F1657">
    <cfRule type="expression" dxfId="2946" priority="2916">
      <formula>#REF!=FALSE</formula>
    </cfRule>
  </conditionalFormatting>
  <conditionalFormatting sqref="F1656">
    <cfRule type="expression" dxfId="2945" priority="2917">
      <formula>#REF!=FALSE</formula>
    </cfRule>
  </conditionalFormatting>
  <conditionalFormatting sqref="F1658">
    <cfRule type="expression" dxfId="2944" priority="2915">
      <formula>#REF!=FALSE</formula>
    </cfRule>
  </conditionalFormatting>
  <conditionalFormatting sqref="F1659">
    <cfRule type="expression" dxfId="2943" priority="2914">
      <formula>#REF!=FALSE</formula>
    </cfRule>
  </conditionalFormatting>
  <conditionalFormatting sqref="E1655:F1655">
    <cfRule type="expression" dxfId="2942" priority="2918">
      <formula>#REF!=FALSE</formula>
    </cfRule>
  </conditionalFormatting>
  <conditionalFormatting sqref="F1660">
    <cfRule type="expression" dxfId="2941" priority="2913">
      <formula>#REF!=FALSE</formula>
    </cfRule>
  </conditionalFormatting>
  <conditionalFormatting sqref="F1661">
    <cfRule type="expression" dxfId="2940" priority="2912">
      <formula>#REF!=FALSE</formula>
    </cfRule>
  </conditionalFormatting>
  <conditionalFormatting sqref="F1662">
    <cfRule type="expression" dxfId="2939" priority="2911">
      <formula>#REF!=FALSE</formula>
    </cfRule>
  </conditionalFormatting>
  <conditionalFormatting sqref="F1663">
    <cfRule type="expression" dxfId="2938" priority="2910">
      <formula>#REF!=FALSE</formula>
    </cfRule>
  </conditionalFormatting>
  <conditionalFormatting sqref="F1664">
    <cfRule type="expression" dxfId="2937" priority="2909">
      <formula>#REF!=FALSE</formula>
    </cfRule>
  </conditionalFormatting>
  <conditionalFormatting sqref="F1665">
    <cfRule type="expression" dxfId="2936" priority="2908">
      <formula>#REF!=FALSE</formula>
    </cfRule>
  </conditionalFormatting>
  <conditionalFormatting sqref="F1666">
    <cfRule type="expression" dxfId="2935" priority="2907">
      <formula>#REF!=FALSE</formula>
    </cfRule>
  </conditionalFormatting>
  <conditionalFormatting sqref="F1667">
    <cfRule type="expression" dxfId="2934" priority="2906">
      <formula>#REF!=FALSE</formula>
    </cfRule>
  </conditionalFormatting>
  <conditionalFormatting sqref="F1668">
    <cfRule type="expression" dxfId="2933" priority="2905">
      <formula>#REF!=FALSE</formula>
    </cfRule>
  </conditionalFormatting>
  <conditionalFormatting sqref="F1669">
    <cfRule type="expression" dxfId="2932" priority="2904">
      <formula>#REF!=FALSE</formula>
    </cfRule>
  </conditionalFormatting>
  <conditionalFormatting sqref="F1670">
    <cfRule type="expression" dxfId="2931" priority="2903">
      <formula>#REF!=FALSE</formula>
    </cfRule>
  </conditionalFormatting>
  <conditionalFormatting sqref="F1671">
    <cfRule type="expression" dxfId="2930" priority="2902">
      <formula>#REF!=FALSE</formula>
    </cfRule>
  </conditionalFormatting>
  <conditionalFormatting sqref="F1672">
    <cfRule type="expression" dxfId="2929" priority="2901">
      <formula>#REF!=FALSE</formula>
    </cfRule>
  </conditionalFormatting>
  <conditionalFormatting sqref="F1673">
    <cfRule type="expression" dxfId="2928" priority="2900">
      <formula>#REF!=FALSE</formula>
    </cfRule>
  </conditionalFormatting>
  <conditionalFormatting sqref="F1674">
    <cfRule type="expression" dxfId="2927" priority="2899">
      <formula>#REF!=FALSE</formula>
    </cfRule>
  </conditionalFormatting>
  <conditionalFormatting sqref="F1675">
    <cfRule type="expression" dxfId="2926" priority="2898">
      <formula>#REF!=FALSE</formula>
    </cfRule>
  </conditionalFormatting>
  <conditionalFormatting sqref="F1676">
    <cfRule type="expression" dxfId="2925" priority="2897">
      <formula>#REF!=FALSE</formula>
    </cfRule>
  </conditionalFormatting>
  <conditionalFormatting sqref="F1677">
    <cfRule type="expression" dxfId="2924" priority="2896">
      <formula>#REF!=FALSE</formula>
    </cfRule>
  </conditionalFormatting>
  <conditionalFormatting sqref="F1678">
    <cfRule type="expression" dxfId="2923" priority="2895">
      <formula>#REF!=FALSE</formula>
    </cfRule>
  </conditionalFormatting>
  <conditionalFormatting sqref="F1679 E1660:E1684">
    <cfRule type="expression" dxfId="2922" priority="2894">
      <formula>#REF!=FALSE</formula>
    </cfRule>
  </conditionalFormatting>
  <conditionalFormatting sqref="F1680">
    <cfRule type="expression" dxfId="2921" priority="2893">
      <formula>#REF!=FALSE</formula>
    </cfRule>
  </conditionalFormatting>
  <conditionalFormatting sqref="F1681">
    <cfRule type="expression" dxfId="2920" priority="2892">
      <formula>#REF!=FALSE</formula>
    </cfRule>
  </conditionalFormatting>
  <conditionalFormatting sqref="E1683:F1683">
    <cfRule type="expression" dxfId="2919" priority="2889">
      <formula>#REF!=FALSE</formula>
    </cfRule>
  </conditionalFormatting>
  <conditionalFormatting sqref="E1684:F1684">
    <cfRule type="expression" dxfId="2918" priority="2888">
      <formula>#REF!=FALSE</formula>
    </cfRule>
  </conditionalFormatting>
  <conditionalFormatting sqref="E1682:F1682">
    <cfRule type="expression" dxfId="2917" priority="2890">
      <formula>#REF!=FALSE</formula>
    </cfRule>
    <cfRule type="expression" dxfId="2916" priority="2891">
      <formula>#REF!=FALSE</formula>
    </cfRule>
  </conditionalFormatting>
  <conditionalFormatting sqref="F1662">
    <cfRule type="expression" dxfId="2915" priority="2885">
      <formula>#REF!=FALSE</formula>
    </cfRule>
  </conditionalFormatting>
  <conditionalFormatting sqref="F1661">
    <cfRule type="expression" dxfId="2914" priority="2886">
      <formula>#REF!=FALSE</formula>
    </cfRule>
  </conditionalFormatting>
  <conditionalFormatting sqref="F1663">
    <cfRule type="expression" dxfId="2913" priority="2884">
      <formula>#REF!=FALSE</formula>
    </cfRule>
  </conditionalFormatting>
  <conditionalFormatting sqref="F1664">
    <cfRule type="expression" dxfId="2912" priority="2883">
      <formula>#REF!=FALSE</formula>
    </cfRule>
  </conditionalFormatting>
  <conditionalFormatting sqref="E1660:F1660">
    <cfRule type="expression" dxfId="2911" priority="2887">
      <formula>#REF!=FALSE</formula>
    </cfRule>
  </conditionalFormatting>
  <conditionalFormatting sqref="F1672">
    <cfRule type="expression" dxfId="2910" priority="2880">
      <formula>#REF!=FALSE</formula>
    </cfRule>
  </conditionalFormatting>
  <conditionalFormatting sqref="F1671">
    <cfRule type="expression" dxfId="2909" priority="2881">
      <formula>#REF!=FALSE</formula>
    </cfRule>
  </conditionalFormatting>
  <conditionalFormatting sqref="F1673">
    <cfRule type="expression" dxfId="2908" priority="2879">
      <formula>#REF!=FALSE</formula>
    </cfRule>
  </conditionalFormatting>
  <conditionalFormatting sqref="F1674:F1676">
    <cfRule type="expression" dxfId="2907" priority="2878">
      <formula>#REF!=FALSE</formula>
    </cfRule>
  </conditionalFormatting>
  <conditionalFormatting sqref="F1677">
    <cfRule type="expression" dxfId="2906" priority="2877">
      <formula>#REF!=FALSE</formula>
    </cfRule>
  </conditionalFormatting>
  <conditionalFormatting sqref="F1678">
    <cfRule type="expression" dxfId="2905" priority="2876">
      <formula>#REF!=FALSE</formula>
    </cfRule>
  </conditionalFormatting>
  <conditionalFormatting sqref="F1680">
    <cfRule type="expression" dxfId="2904" priority="2875">
      <formula>#REF!=FALSE</formula>
    </cfRule>
  </conditionalFormatting>
  <conditionalFormatting sqref="F1681">
    <cfRule type="expression" dxfId="2903" priority="2874">
      <formula>#REF!=FALSE</formula>
    </cfRule>
  </conditionalFormatting>
  <conditionalFormatting sqref="F1682">
    <cfRule type="expression" dxfId="2902" priority="2873">
      <formula>#REF!=FALSE</formula>
    </cfRule>
  </conditionalFormatting>
  <conditionalFormatting sqref="F1683">
    <cfRule type="expression" dxfId="2901" priority="2872">
      <formula>#REF!=FALSE</formula>
    </cfRule>
  </conditionalFormatting>
  <conditionalFormatting sqref="F1684">
    <cfRule type="expression" dxfId="2900" priority="2871">
      <formula>#REF!=FALSE</formula>
    </cfRule>
  </conditionalFormatting>
  <conditionalFormatting sqref="E1670:F1670">
    <cfRule type="expression" dxfId="2899" priority="2882">
      <formula>#REF!=FALSE</formula>
    </cfRule>
  </conditionalFormatting>
  <conditionalFormatting sqref="F1682">
    <cfRule type="expression" dxfId="2898" priority="2868">
      <formula>#REF!=FALSE</formula>
    </cfRule>
  </conditionalFormatting>
  <conditionalFormatting sqref="F1681">
    <cfRule type="expression" dxfId="2897" priority="2869">
      <formula>#REF!=FALSE</formula>
    </cfRule>
  </conditionalFormatting>
  <conditionalFormatting sqref="F1683">
    <cfRule type="expression" dxfId="2896" priority="2867">
      <formula>#REF!=FALSE</formula>
    </cfRule>
  </conditionalFormatting>
  <conditionalFormatting sqref="F1684">
    <cfRule type="expression" dxfId="2895" priority="2866">
      <formula>#REF!=FALSE</formula>
    </cfRule>
  </conditionalFormatting>
  <conditionalFormatting sqref="E1680:F1680">
    <cfRule type="expression" dxfId="2894" priority="2870">
      <formula>#REF!=FALSE</formula>
    </cfRule>
  </conditionalFormatting>
  <conditionalFormatting sqref="F1685">
    <cfRule type="expression" dxfId="2893" priority="2865">
      <formula>#REF!=FALSE</formula>
    </cfRule>
  </conditionalFormatting>
  <conditionalFormatting sqref="F1686">
    <cfRule type="expression" dxfId="2892" priority="2864">
      <formula>#REF!=FALSE</formula>
    </cfRule>
  </conditionalFormatting>
  <conditionalFormatting sqref="F1687">
    <cfRule type="expression" dxfId="2891" priority="2863">
      <formula>#REF!=FALSE</formula>
    </cfRule>
  </conditionalFormatting>
  <conditionalFormatting sqref="F1688">
    <cfRule type="expression" dxfId="2890" priority="2862">
      <formula>#REF!=FALSE</formula>
    </cfRule>
  </conditionalFormatting>
  <conditionalFormatting sqref="F1689">
    <cfRule type="expression" dxfId="2889" priority="2861">
      <formula>#REF!=FALSE</formula>
    </cfRule>
  </conditionalFormatting>
  <conditionalFormatting sqref="F1690">
    <cfRule type="expression" dxfId="2888" priority="2860">
      <formula>#REF!=FALSE</formula>
    </cfRule>
  </conditionalFormatting>
  <conditionalFormatting sqref="F1691">
    <cfRule type="expression" dxfId="2887" priority="2859">
      <formula>#REF!=FALSE</formula>
    </cfRule>
  </conditionalFormatting>
  <conditionalFormatting sqref="F1692">
    <cfRule type="expression" dxfId="2886" priority="2858">
      <formula>#REF!=FALSE</formula>
    </cfRule>
  </conditionalFormatting>
  <conditionalFormatting sqref="F1693">
    <cfRule type="expression" dxfId="2885" priority="2857">
      <formula>#REF!=FALSE</formula>
    </cfRule>
  </conditionalFormatting>
  <conditionalFormatting sqref="F1694">
    <cfRule type="expression" dxfId="2884" priority="2856">
      <formula>#REF!=FALSE</formula>
    </cfRule>
  </conditionalFormatting>
  <conditionalFormatting sqref="F1695">
    <cfRule type="expression" dxfId="2883" priority="2855">
      <formula>#REF!=FALSE</formula>
    </cfRule>
  </conditionalFormatting>
  <conditionalFormatting sqref="F1696">
    <cfRule type="expression" dxfId="2882" priority="2854">
      <formula>#REF!=FALSE</formula>
    </cfRule>
  </conditionalFormatting>
  <conditionalFormatting sqref="F1697">
    <cfRule type="expression" dxfId="2881" priority="2853">
      <formula>#REF!=FALSE</formula>
    </cfRule>
  </conditionalFormatting>
  <conditionalFormatting sqref="F1698">
    <cfRule type="expression" dxfId="2880" priority="2852">
      <formula>#REF!=FALSE</formula>
    </cfRule>
  </conditionalFormatting>
  <conditionalFormatting sqref="F1699">
    <cfRule type="expression" dxfId="2879" priority="2851">
      <formula>#REF!=FALSE</formula>
    </cfRule>
  </conditionalFormatting>
  <conditionalFormatting sqref="F1700">
    <cfRule type="expression" dxfId="2878" priority="2850">
      <formula>#REF!=FALSE</formula>
    </cfRule>
  </conditionalFormatting>
  <conditionalFormatting sqref="F1701">
    <cfRule type="expression" dxfId="2877" priority="2849">
      <formula>#REF!=FALSE</formula>
    </cfRule>
  </conditionalFormatting>
  <conditionalFormatting sqref="F1702">
    <cfRule type="expression" dxfId="2876" priority="2848">
      <formula>#REF!=FALSE</formula>
    </cfRule>
  </conditionalFormatting>
  <conditionalFormatting sqref="F1703">
    <cfRule type="expression" dxfId="2875" priority="2847">
      <formula>#REF!=FALSE</formula>
    </cfRule>
  </conditionalFormatting>
  <conditionalFormatting sqref="F1704 E1685:E1709">
    <cfRule type="expression" dxfId="2874" priority="2846">
      <formula>#REF!=FALSE</formula>
    </cfRule>
  </conditionalFormatting>
  <conditionalFormatting sqref="F1705">
    <cfRule type="expression" dxfId="2873" priority="2845">
      <formula>#REF!=FALSE</formula>
    </cfRule>
  </conditionalFormatting>
  <conditionalFormatting sqref="F1706">
    <cfRule type="expression" dxfId="2872" priority="2844">
      <formula>#REF!=FALSE</formula>
    </cfRule>
  </conditionalFormatting>
  <conditionalFormatting sqref="E1708:F1708">
    <cfRule type="expression" dxfId="2871" priority="2841">
      <formula>#REF!=FALSE</formula>
    </cfRule>
  </conditionalFormatting>
  <conditionalFormatting sqref="E1709:F1709">
    <cfRule type="expression" dxfId="2870" priority="2840">
      <formula>#REF!=FALSE</formula>
    </cfRule>
  </conditionalFormatting>
  <conditionalFormatting sqref="E1707:F1707">
    <cfRule type="expression" dxfId="2869" priority="2842">
      <formula>#REF!=FALSE</formula>
    </cfRule>
    <cfRule type="expression" dxfId="2868" priority="2843">
      <formula>#REF!=FALSE</formula>
    </cfRule>
  </conditionalFormatting>
  <conditionalFormatting sqref="F1687">
    <cfRule type="expression" dxfId="2867" priority="2837">
      <formula>#REF!=FALSE</formula>
    </cfRule>
  </conditionalFormatting>
  <conditionalFormatting sqref="F1686">
    <cfRule type="expression" dxfId="2866" priority="2838">
      <formula>#REF!=FALSE</formula>
    </cfRule>
  </conditionalFormatting>
  <conditionalFormatting sqref="F1688">
    <cfRule type="expression" dxfId="2865" priority="2836">
      <formula>#REF!=FALSE</formula>
    </cfRule>
  </conditionalFormatting>
  <conditionalFormatting sqref="F1689">
    <cfRule type="expression" dxfId="2864" priority="2835">
      <formula>#REF!=FALSE</formula>
    </cfRule>
  </conditionalFormatting>
  <conditionalFormatting sqref="E1685:F1685">
    <cfRule type="expression" dxfId="2863" priority="2839">
      <formula>#REF!=FALSE</formula>
    </cfRule>
  </conditionalFormatting>
  <conditionalFormatting sqref="F1697">
    <cfRule type="expression" dxfId="2862" priority="2832">
      <formula>#REF!=FALSE</formula>
    </cfRule>
  </conditionalFormatting>
  <conditionalFormatting sqref="F1696">
    <cfRule type="expression" dxfId="2861" priority="2833">
      <formula>#REF!=FALSE</formula>
    </cfRule>
  </conditionalFormatting>
  <conditionalFormatting sqref="F1698">
    <cfRule type="expression" dxfId="2860" priority="2831">
      <formula>#REF!=FALSE</formula>
    </cfRule>
  </conditionalFormatting>
  <conditionalFormatting sqref="F1699:F1701">
    <cfRule type="expression" dxfId="2859" priority="2830">
      <formula>#REF!=FALSE</formula>
    </cfRule>
  </conditionalFormatting>
  <conditionalFormatting sqref="F1702">
    <cfRule type="expression" dxfId="2858" priority="2829">
      <formula>#REF!=FALSE</formula>
    </cfRule>
  </conditionalFormatting>
  <conditionalFormatting sqref="F1703">
    <cfRule type="expression" dxfId="2857" priority="2828">
      <formula>#REF!=FALSE</formula>
    </cfRule>
  </conditionalFormatting>
  <conditionalFormatting sqref="F1705">
    <cfRule type="expression" dxfId="2856" priority="2827">
      <formula>#REF!=FALSE</formula>
    </cfRule>
  </conditionalFormatting>
  <conditionalFormatting sqref="F1706">
    <cfRule type="expression" dxfId="2855" priority="2826">
      <formula>#REF!=FALSE</formula>
    </cfRule>
  </conditionalFormatting>
  <conditionalFormatting sqref="F1707">
    <cfRule type="expression" dxfId="2854" priority="2825">
      <formula>#REF!=FALSE</formula>
    </cfRule>
  </conditionalFormatting>
  <conditionalFormatting sqref="F1708">
    <cfRule type="expression" dxfId="2853" priority="2824">
      <formula>#REF!=FALSE</formula>
    </cfRule>
  </conditionalFormatting>
  <conditionalFormatting sqref="F1709">
    <cfRule type="expression" dxfId="2852" priority="2823">
      <formula>#REF!=FALSE</formula>
    </cfRule>
  </conditionalFormatting>
  <conditionalFormatting sqref="E1695:F1695">
    <cfRule type="expression" dxfId="2851" priority="2834">
      <formula>#REF!=FALSE</formula>
    </cfRule>
  </conditionalFormatting>
  <conditionalFormatting sqref="F1707">
    <cfRule type="expression" dxfId="2850" priority="2820">
      <formula>#REF!=FALSE</formula>
    </cfRule>
  </conditionalFormatting>
  <conditionalFormatting sqref="F1706">
    <cfRule type="expression" dxfId="2849" priority="2821">
      <formula>#REF!=FALSE</formula>
    </cfRule>
  </conditionalFormatting>
  <conditionalFormatting sqref="F1708">
    <cfRule type="expression" dxfId="2848" priority="2819">
      <formula>#REF!=FALSE</formula>
    </cfRule>
  </conditionalFormatting>
  <conditionalFormatting sqref="F1709">
    <cfRule type="expression" dxfId="2847" priority="2818">
      <formula>#REF!=FALSE</formula>
    </cfRule>
  </conditionalFormatting>
  <conditionalFormatting sqref="E1705:F1705">
    <cfRule type="expression" dxfId="2846" priority="2822">
      <formula>#REF!=FALSE</formula>
    </cfRule>
  </conditionalFormatting>
  <conditionalFormatting sqref="F1710">
    <cfRule type="expression" dxfId="2845" priority="2817">
      <formula>#REF!=FALSE</formula>
    </cfRule>
  </conditionalFormatting>
  <conditionalFormatting sqref="F1711">
    <cfRule type="expression" dxfId="2844" priority="2816">
      <formula>#REF!=FALSE</formula>
    </cfRule>
  </conditionalFormatting>
  <conditionalFormatting sqref="F1712">
    <cfRule type="expression" dxfId="2843" priority="2815">
      <formula>#REF!=FALSE</formula>
    </cfRule>
  </conditionalFormatting>
  <conditionalFormatting sqref="F1713">
    <cfRule type="expression" dxfId="2842" priority="2814">
      <formula>#REF!=FALSE</formula>
    </cfRule>
  </conditionalFormatting>
  <conditionalFormatting sqref="F1714">
    <cfRule type="expression" dxfId="2841" priority="2813">
      <formula>#REF!=FALSE</formula>
    </cfRule>
  </conditionalFormatting>
  <conditionalFormatting sqref="F1715">
    <cfRule type="expression" dxfId="2840" priority="2812">
      <formula>#REF!=FALSE</formula>
    </cfRule>
  </conditionalFormatting>
  <conditionalFormatting sqref="F1716">
    <cfRule type="expression" dxfId="2839" priority="2811">
      <formula>#REF!=FALSE</formula>
    </cfRule>
  </conditionalFormatting>
  <conditionalFormatting sqref="F1717">
    <cfRule type="expression" dxfId="2838" priority="2810">
      <formula>#REF!=FALSE</formula>
    </cfRule>
  </conditionalFormatting>
  <conditionalFormatting sqref="F1718">
    <cfRule type="expression" dxfId="2837" priority="2809">
      <formula>#REF!=FALSE</formula>
    </cfRule>
  </conditionalFormatting>
  <conditionalFormatting sqref="F1719">
    <cfRule type="expression" dxfId="2836" priority="2808">
      <formula>#REF!=FALSE</formula>
    </cfRule>
  </conditionalFormatting>
  <conditionalFormatting sqref="F1720">
    <cfRule type="expression" dxfId="2835" priority="2807">
      <formula>#REF!=FALSE</formula>
    </cfRule>
  </conditionalFormatting>
  <conditionalFormatting sqref="F1721">
    <cfRule type="expression" dxfId="2834" priority="2806">
      <formula>#REF!=FALSE</formula>
    </cfRule>
  </conditionalFormatting>
  <conditionalFormatting sqref="F1722">
    <cfRule type="expression" dxfId="2833" priority="2805">
      <formula>#REF!=FALSE</formula>
    </cfRule>
  </conditionalFormatting>
  <conditionalFormatting sqref="F1723">
    <cfRule type="expression" dxfId="2832" priority="2804">
      <formula>#REF!=FALSE</formula>
    </cfRule>
  </conditionalFormatting>
  <conditionalFormatting sqref="F1724">
    <cfRule type="expression" dxfId="2831" priority="2803">
      <formula>#REF!=FALSE</formula>
    </cfRule>
  </conditionalFormatting>
  <conditionalFormatting sqref="F1725">
    <cfRule type="expression" dxfId="2830" priority="2802">
      <formula>#REF!=FALSE</formula>
    </cfRule>
  </conditionalFormatting>
  <conditionalFormatting sqref="F1726">
    <cfRule type="expression" dxfId="2829" priority="2801">
      <formula>#REF!=FALSE</formula>
    </cfRule>
  </conditionalFormatting>
  <conditionalFormatting sqref="F1727">
    <cfRule type="expression" dxfId="2828" priority="2800">
      <formula>#REF!=FALSE</formula>
    </cfRule>
  </conditionalFormatting>
  <conditionalFormatting sqref="F1728">
    <cfRule type="expression" dxfId="2827" priority="2799">
      <formula>#REF!=FALSE</formula>
    </cfRule>
  </conditionalFormatting>
  <conditionalFormatting sqref="F1729 E1710:E1734">
    <cfRule type="expression" dxfId="2826" priority="2798">
      <formula>#REF!=FALSE</formula>
    </cfRule>
  </conditionalFormatting>
  <conditionalFormatting sqref="F1730">
    <cfRule type="expression" dxfId="2825" priority="2797">
      <formula>#REF!=FALSE</formula>
    </cfRule>
  </conditionalFormatting>
  <conditionalFormatting sqref="F1731">
    <cfRule type="expression" dxfId="2824" priority="2796">
      <formula>#REF!=FALSE</formula>
    </cfRule>
  </conditionalFormatting>
  <conditionalFormatting sqref="E1733:F1733">
    <cfRule type="expression" dxfId="2823" priority="2793">
      <formula>#REF!=FALSE</formula>
    </cfRule>
  </conditionalFormatting>
  <conditionalFormatting sqref="E1734:F1734">
    <cfRule type="expression" dxfId="2822" priority="2792">
      <formula>#REF!=FALSE</formula>
    </cfRule>
  </conditionalFormatting>
  <conditionalFormatting sqref="E1732:F1732">
    <cfRule type="expression" dxfId="2821" priority="2794">
      <formula>#REF!=FALSE</formula>
    </cfRule>
    <cfRule type="expression" dxfId="2820" priority="2795">
      <formula>#REF!=FALSE</formula>
    </cfRule>
  </conditionalFormatting>
  <conditionalFormatting sqref="F1712">
    <cfRule type="expression" dxfId="2819" priority="2789">
      <formula>#REF!=FALSE</formula>
    </cfRule>
  </conditionalFormatting>
  <conditionalFormatting sqref="F1711">
    <cfRule type="expression" dxfId="2818" priority="2790">
      <formula>#REF!=FALSE</formula>
    </cfRule>
  </conditionalFormatting>
  <conditionalFormatting sqref="F1713">
    <cfRule type="expression" dxfId="2817" priority="2788">
      <formula>#REF!=FALSE</formula>
    </cfRule>
  </conditionalFormatting>
  <conditionalFormatting sqref="F1714">
    <cfRule type="expression" dxfId="2816" priority="2787">
      <formula>#REF!=FALSE</formula>
    </cfRule>
  </conditionalFormatting>
  <conditionalFormatting sqref="E1710:F1710">
    <cfRule type="expression" dxfId="2815" priority="2791">
      <formula>#REF!=FALSE</formula>
    </cfRule>
  </conditionalFormatting>
  <conditionalFormatting sqref="F1722">
    <cfRule type="expression" dxfId="2814" priority="2784">
      <formula>#REF!=FALSE</formula>
    </cfRule>
  </conditionalFormatting>
  <conditionalFormatting sqref="F1721">
    <cfRule type="expression" dxfId="2813" priority="2785">
      <formula>#REF!=FALSE</formula>
    </cfRule>
  </conditionalFormatting>
  <conditionalFormatting sqref="F1723">
    <cfRule type="expression" dxfId="2812" priority="2783">
      <formula>#REF!=FALSE</formula>
    </cfRule>
  </conditionalFormatting>
  <conditionalFormatting sqref="F1724:F1726">
    <cfRule type="expression" dxfId="2811" priority="2782">
      <formula>#REF!=FALSE</formula>
    </cfRule>
  </conditionalFormatting>
  <conditionalFormatting sqref="F1727">
    <cfRule type="expression" dxfId="2810" priority="2781">
      <formula>#REF!=FALSE</formula>
    </cfRule>
  </conditionalFormatting>
  <conditionalFormatting sqref="F1728">
    <cfRule type="expression" dxfId="2809" priority="2780">
      <formula>#REF!=FALSE</formula>
    </cfRule>
  </conditionalFormatting>
  <conditionalFormatting sqref="F1730">
    <cfRule type="expression" dxfId="2808" priority="2779">
      <formula>#REF!=FALSE</formula>
    </cfRule>
  </conditionalFormatting>
  <conditionalFormatting sqref="F1731">
    <cfRule type="expression" dxfId="2807" priority="2778">
      <formula>#REF!=FALSE</formula>
    </cfRule>
  </conditionalFormatting>
  <conditionalFormatting sqref="F1732">
    <cfRule type="expression" dxfId="2806" priority="2777">
      <formula>#REF!=FALSE</formula>
    </cfRule>
  </conditionalFormatting>
  <conditionalFormatting sqref="F1733">
    <cfRule type="expression" dxfId="2805" priority="2776">
      <formula>#REF!=FALSE</formula>
    </cfRule>
  </conditionalFormatting>
  <conditionalFormatting sqref="F1734">
    <cfRule type="expression" dxfId="2804" priority="2775">
      <formula>#REF!=FALSE</formula>
    </cfRule>
  </conditionalFormatting>
  <conditionalFormatting sqref="E1720:F1720">
    <cfRule type="expression" dxfId="2803" priority="2786">
      <formula>#REF!=FALSE</formula>
    </cfRule>
  </conditionalFormatting>
  <conditionalFormatting sqref="F1732">
    <cfRule type="expression" dxfId="2802" priority="2772">
      <formula>#REF!=FALSE</formula>
    </cfRule>
  </conditionalFormatting>
  <conditionalFormatting sqref="F1731">
    <cfRule type="expression" dxfId="2801" priority="2773">
      <formula>#REF!=FALSE</formula>
    </cfRule>
  </conditionalFormatting>
  <conditionalFormatting sqref="F1733">
    <cfRule type="expression" dxfId="2800" priority="2771">
      <formula>#REF!=FALSE</formula>
    </cfRule>
  </conditionalFormatting>
  <conditionalFormatting sqref="F1734">
    <cfRule type="expression" dxfId="2799" priority="2770">
      <formula>#REF!=FALSE</formula>
    </cfRule>
  </conditionalFormatting>
  <conditionalFormatting sqref="E1730:F1730">
    <cfRule type="expression" dxfId="2798" priority="2774">
      <formula>#REF!=FALSE</formula>
    </cfRule>
  </conditionalFormatting>
  <conditionalFormatting sqref="F1735">
    <cfRule type="expression" dxfId="2797" priority="2769">
      <formula>#REF!=FALSE</formula>
    </cfRule>
  </conditionalFormatting>
  <conditionalFormatting sqref="F1736">
    <cfRule type="expression" dxfId="2796" priority="2768">
      <formula>#REF!=FALSE</formula>
    </cfRule>
  </conditionalFormatting>
  <conditionalFormatting sqref="F1737">
    <cfRule type="expression" dxfId="2795" priority="2767">
      <formula>#REF!=FALSE</formula>
    </cfRule>
  </conditionalFormatting>
  <conditionalFormatting sqref="F1738">
    <cfRule type="expression" dxfId="2794" priority="2766">
      <formula>#REF!=FALSE</formula>
    </cfRule>
  </conditionalFormatting>
  <conditionalFormatting sqref="F1739">
    <cfRule type="expression" dxfId="2793" priority="2765">
      <formula>#REF!=FALSE</formula>
    </cfRule>
  </conditionalFormatting>
  <conditionalFormatting sqref="F1740">
    <cfRule type="expression" dxfId="2792" priority="2764">
      <formula>#REF!=FALSE</formula>
    </cfRule>
  </conditionalFormatting>
  <conditionalFormatting sqref="F1741">
    <cfRule type="expression" dxfId="2791" priority="2763">
      <formula>#REF!=FALSE</formula>
    </cfRule>
  </conditionalFormatting>
  <conditionalFormatting sqref="F1742">
    <cfRule type="expression" dxfId="2790" priority="2762">
      <formula>#REF!=FALSE</formula>
    </cfRule>
  </conditionalFormatting>
  <conditionalFormatting sqref="F1743">
    <cfRule type="expression" dxfId="2789" priority="2761">
      <formula>#REF!=FALSE</formula>
    </cfRule>
  </conditionalFormatting>
  <conditionalFormatting sqref="F1744">
    <cfRule type="expression" dxfId="2788" priority="2760">
      <formula>#REF!=FALSE</formula>
    </cfRule>
  </conditionalFormatting>
  <conditionalFormatting sqref="F1745">
    <cfRule type="expression" dxfId="2787" priority="2759">
      <formula>#REF!=FALSE</formula>
    </cfRule>
  </conditionalFormatting>
  <conditionalFormatting sqref="F1746">
    <cfRule type="expression" dxfId="2786" priority="2758">
      <formula>#REF!=FALSE</formula>
    </cfRule>
  </conditionalFormatting>
  <conditionalFormatting sqref="F1747">
    <cfRule type="expression" dxfId="2785" priority="2757">
      <formula>#REF!=FALSE</formula>
    </cfRule>
  </conditionalFormatting>
  <conditionalFormatting sqref="F1748">
    <cfRule type="expression" dxfId="2784" priority="2756">
      <formula>#REF!=FALSE</formula>
    </cfRule>
  </conditionalFormatting>
  <conditionalFormatting sqref="F1749">
    <cfRule type="expression" dxfId="2783" priority="2755">
      <formula>#REF!=FALSE</formula>
    </cfRule>
  </conditionalFormatting>
  <conditionalFormatting sqref="F1750">
    <cfRule type="expression" dxfId="2782" priority="2754">
      <formula>#REF!=FALSE</formula>
    </cfRule>
  </conditionalFormatting>
  <conditionalFormatting sqref="F1751">
    <cfRule type="expression" dxfId="2781" priority="2753">
      <formula>#REF!=FALSE</formula>
    </cfRule>
  </conditionalFormatting>
  <conditionalFormatting sqref="F1752">
    <cfRule type="expression" dxfId="2780" priority="2752">
      <formula>#REF!=FALSE</formula>
    </cfRule>
  </conditionalFormatting>
  <conditionalFormatting sqref="F1753">
    <cfRule type="expression" dxfId="2779" priority="2751">
      <formula>#REF!=FALSE</formula>
    </cfRule>
  </conditionalFormatting>
  <conditionalFormatting sqref="F1754 E1735:E1759">
    <cfRule type="expression" dxfId="2778" priority="2750">
      <formula>#REF!=FALSE</formula>
    </cfRule>
  </conditionalFormatting>
  <conditionalFormatting sqref="F1755">
    <cfRule type="expression" dxfId="2777" priority="2749">
      <formula>#REF!=FALSE</formula>
    </cfRule>
  </conditionalFormatting>
  <conditionalFormatting sqref="F1756">
    <cfRule type="expression" dxfId="2776" priority="2748">
      <formula>#REF!=FALSE</formula>
    </cfRule>
  </conditionalFormatting>
  <conditionalFormatting sqref="E1758:F1758">
    <cfRule type="expression" dxfId="2775" priority="2745">
      <formula>#REF!=FALSE</formula>
    </cfRule>
  </conditionalFormatting>
  <conditionalFormatting sqref="E1759:F1759">
    <cfRule type="expression" dxfId="2774" priority="2744">
      <formula>#REF!=FALSE</formula>
    </cfRule>
  </conditionalFormatting>
  <conditionalFormatting sqref="E1757:F1757">
    <cfRule type="expression" dxfId="2773" priority="2746">
      <formula>#REF!=FALSE</formula>
    </cfRule>
    <cfRule type="expression" dxfId="2772" priority="2747">
      <formula>#REF!=FALSE</formula>
    </cfRule>
  </conditionalFormatting>
  <conditionalFormatting sqref="F1737">
    <cfRule type="expression" dxfId="2771" priority="2741">
      <formula>#REF!=FALSE</formula>
    </cfRule>
  </conditionalFormatting>
  <conditionalFormatting sqref="F1736">
    <cfRule type="expression" dxfId="2770" priority="2742">
      <formula>#REF!=FALSE</formula>
    </cfRule>
  </conditionalFormatting>
  <conditionalFormatting sqref="F1738">
    <cfRule type="expression" dxfId="2769" priority="2740">
      <formula>#REF!=FALSE</formula>
    </cfRule>
  </conditionalFormatting>
  <conditionalFormatting sqref="F1739">
    <cfRule type="expression" dxfId="2768" priority="2739">
      <formula>#REF!=FALSE</formula>
    </cfRule>
  </conditionalFormatting>
  <conditionalFormatting sqref="E1735:F1735">
    <cfRule type="expression" dxfId="2767" priority="2743">
      <formula>#REF!=FALSE</formula>
    </cfRule>
  </conditionalFormatting>
  <conditionalFormatting sqref="F1747">
    <cfRule type="expression" dxfId="2766" priority="2736">
      <formula>#REF!=FALSE</formula>
    </cfRule>
  </conditionalFormatting>
  <conditionalFormatting sqref="F1746">
    <cfRule type="expression" dxfId="2765" priority="2737">
      <formula>#REF!=FALSE</formula>
    </cfRule>
  </conditionalFormatting>
  <conditionalFormatting sqref="F1748">
    <cfRule type="expression" dxfId="2764" priority="2735">
      <formula>#REF!=FALSE</formula>
    </cfRule>
  </conditionalFormatting>
  <conditionalFormatting sqref="F1749:F1751">
    <cfRule type="expression" dxfId="2763" priority="2734">
      <formula>#REF!=FALSE</formula>
    </cfRule>
  </conditionalFormatting>
  <conditionalFormatting sqref="F1752">
    <cfRule type="expression" dxfId="2762" priority="2733">
      <formula>#REF!=FALSE</formula>
    </cfRule>
  </conditionalFormatting>
  <conditionalFormatting sqref="F1753">
    <cfRule type="expression" dxfId="2761" priority="2732">
      <formula>#REF!=FALSE</formula>
    </cfRule>
  </conditionalFormatting>
  <conditionalFormatting sqref="F1755">
    <cfRule type="expression" dxfId="2760" priority="2731">
      <formula>#REF!=FALSE</formula>
    </cfRule>
  </conditionalFormatting>
  <conditionalFormatting sqref="F1756">
    <cfRule type="expression" dxfId="2759" priority="2730">
      <formula>#REF!=FALSE</formula>
    </cfRule>
  </conditionalFormatting>
  <conditionalFormatting sqref="F1757">
    <cfRule type="expression" dxfId="2758" priority="2729">
      <formula>#REF!=FALSE</formula>
    </cfRule>
  </conditionalFormatting>
  <conditionalFormatting sqref="F1758">
    <cfRule type="expression" dxfId="2757" priority="2728">
      <formula>#REF!=FALSE</formula>
    </cfRule>
  </conditionalFormatting>
  <conditionalFormatting sqref="F1759">
    <cfRule type="expression" dxfId="2756" priority="2727">
      <formula>#REF!=FALSE</formula>
    </cfRule>
  </conditionalFormatting>
  <conditionalFormatting sqref="E1745:F1745">
    <cfRule type="expression" dxfId="2755" priority="2738">
      <formula>#REF!=FALSE</formula>
    </cfRule>
  </conditionalFormatting>
  <conditionalFormatting sqref="F1757">
    <cfRule type="expression" dxfId="2754" priority="2724">
      <formula>#REF!=FALSE</formula>
    </cfRule>
  </conditionalFormatting>
  <conditionalFormatting sqref="F1756">
    <cfRule type="expression" dxfId="2753" priority="2725">
      <formula>#REF!=FALSE</formula>
    </cfRule>
  </conditionalFormatting>
  <conditionalFormatting sqref="F1758">
    <cfRule type="expression" dxfId="2752" priority="2723">
      <formula>#REF!=FALSE</formula>
    </cfRule>
  </conditionalFormatting>
  <conditionalFormatting sqref="F1759">
    <cfRule type="expression" dxfId="2751" priority="2722">
      <formula>#REF!=FALSE</formula>
    </cfRule>
  </conditionalFormatting>
  <conditionalFormatting sqref="E1755:F1755">
    <cfRule type="expression" dxfId="2750" priority="2726">
      <formula>#REF!=FALSE</formula>
    </cfRule>
  </conditionalFormatting>
  <conditionalFormatting sqref="F1760">
    <cfRule type="expression" dxfId="2749" priority="2721">
      <formula>#REF!=FALSE</formula>
    </cfRule>
  </conditionalFormatting>
  <conditionalFormatting sqref="F1761">
    <cfRule type="expression" dxfId="2748" priority="2720">
      <formula>#REF!=FALSE</formula>
    </cfRule>
  </conditionalFormatting>
  <conditionalFormatting sqref="F1762">
    <cfRule type="expression" dxfId="2747" priority="2719">
      <formula>#REF!=FALSE</formula>
    </cfRule>
  </conditionalFormatting>
  <conditionalFormatting sqref="F1763">
    <cfRule type="expression" dxfId="2746" priority="2718">
      <formula>#REF!=FALSE</formula>
    </cfRule>
  </conditionalFormatting>
  <conditionalFormatting sqref="F1764">
    <cfRule type="expression" dxfId="2745" priority="2717">
      <formula>#REF!=FALSE</formula>
    </cfRule>
  </conditionalFormatting>
  <conditionalFormatting sqref="F1765">
    <cfRule type="expression" dxfId="2744" priority="2716">
      <formula>#REF!=FALSE</formula>
    </cfRule>
  </conditionalFormatting>
  <conditionalFormatting sqref="F1766">
    <cfRule type="expression" dxfId="2743" priority="2715">
      <formula>#REF!=FALSE</formula>
    </cfRule>
  </conditionalFormatting>
  <conditionalFormatting sqref="F1767">
    <cfRule type="expression" dxfId="2742" priority="2714">
      <formula>#REF!=FALSE</formula>
    </cfRule>
  </conditionalFormatting>
  <conditionalFormatting sqref="F1768">
    <cfRule type="expression" dxfId="2741" priority="2713">
      <formula>#REF!=FALSE</formula>
    </cfRule>
  </conditionalFormatting>
  <conditionalFormatting sqref="F1769">
    <cfRule type="expression" dxfId="2740" priority="2712">
      <formula>#REF!=FALSE</formula>
    </cfRule>
  </conditionalFormatting>
  <conditionalFormatting sqref="F1770">
    <cfRule type="expression" dxfId="2739" priority="2711">
      <formula>#REF!=FALSE</formula>
    </cfRule>
  </conditionalFormatting>
  <conditionalFormatting sqref="F1771">
    <cfRule type="expression" dxfId="2738" priority="2710">
      <formula>#REF!=FALSE</formula>
    </cfRule>
  </conditionalFormatting>
  <conditionalFormatting sqref="F1772">
    <cfRule type="expression" dxfId="2737" priority="2709">
      <formula>#REF!=FALSE</formula>
    </cfRule>
  </conditionalFormatting>
  <conditionalFormatting sqref="F1773">
    <cfRule type="expression" dxfId="2736" priority="2708">
      <formula>#REF!=FALSE</formula>
    </cfRule>
  </conditionalFormatting>
  <conditionalFormatting sqref="F1774">
    <cfRule type="expression" dxfId="2735" priority="2707">
      <formula>#REF!=FALSE</formula>
    </cfRule>
  </conditionalFormatting>
  <conditionalFormatting sqref="F1775">
    <cfRule type="expression" dxfId="2734" priority="2706">
      <formula>#REF!=FALSE</formula>
    </cfRule>
  </conditionalFormatting>
  <conditionalFormatting sqref="F1776">
    <cfRule type="expression" dxfId="2733" priority="2705">
      <formula>#REF!=FALSE</formula>
    </cfRule>
  </conditionalFormatting>
  <conditionalFormatting sqref="F1777">
    <cfRule type="expression" dxfId="2732" priority="2704">
      <formula>#REF!=FALSE</formula>
    </cfRule>
  </conditionalFormatting>
  <conditionalFormatting sqref="F1778">
    <cfRule type="expression" dxfId="2731" priority="2703">
      <formula>#REF!=FALSE</formula>
    </cfRule>
  </conditionalFormatting>
  <conditionalFormatting sqref="F1779 E1760:E1784">
    <cfRule type="expression" dxfId="2730" priority="2702">
      <formula>#REF!=FALSE</formula>
    </cfRule>
  </conditionalFormatting>
  <conditionalFormatting sqref="F1780">
    <cfRule type="expression" dxfId="2729" priority="2701">
      <formula>#REF!=FALSE</formula>
    </cfRule>
  </conditionalFormatting>
  <conditionalFormatting sqref="F1781">
    <cfRule type="expression" dxfId="2728" priority="2700">
      <formula>#REF!=FALSE</formula>
    </cfRule>
  </conditionalFormatting>
  <conditionalFormatting sqref="E1783:F1783">
    <cfRule type="expression" dxfId="2727" priority="2697">
      <formula>#REF!=FALSE</formula>
    </cfRule>
  </conditionalFormatting>
  <conditionalFormatting sqref="E1784:F1784">
    <cfRule type="expression" dxfId="2726" priority="2696">
      <formula>#REF!=FALSE</formula>
    </cfRule>
  </conditionalFormatting>
  <conditionalFormatting sqref="E1782:F1782">
    <cfRule type="expression" dxfId="2725" priority="2698">
      <formula>#REF!=FALSE</formula>
    </cfRule>
    <cfRule type="expression" dxfId="2724" priority="2699">
      <formula>#REF!=FALSE</formula>
    </cfRule>
  </conditionalFormatting>
  <conditionalFormatting sqref="F1762">
    <cfRule type="expression" dxfId="2723" priority="2693">
      <formula>#REF!=FALSE</formula>
    </cfRule>
  </conditionalFormatting>
  <conditionalFormatting sqref="F1761">
    <cfRule type="expression" dxfId="2722" priority="2694">
      <formula>#REF!=FALSE</formula>
    </cfRule>
  </conditionalFormatting>
  <conditionalFormatting sqref="F1763">
    <cfRule type="expression" dxfId="2721" priority="2692">
      <formula>#REF!=FALSE</formula>
    </cfRule>
  </conditionalFormatting>
  <conditionalFormatting sqref="F1764">
    <cfRule type="expression" dxfId="2720" priority="2691">
      <formula>#REF!=FALSE</formula>
    </cfRule>
  </conditionalFormatting>
  <conditionalFormatting sqref="E1760:F1760">
    <cfRule type="expression" dxfId="2719" priority="2695">
      <formula>#REF!=FALSE</formula>
    </cfRule>
  </conditionalFormatting>
  <conditionalFormatting sqref="F1772">
    <cfRule type="expression" dxfId="2718" priority="2688">
      <formula>#REF!=FALSE</formula>
    </cfRule>
  </conditionalFormatting>
  <conditionalFormatting sqref="F1771">
    <cfRule type="expression" dxfId="2717" priority="2689">
      <formula>#REF!=FALSE</formula>
    </cfRule>
  </conditionalFormatting>
  <conditionalFormatting sqref="F1773">
    <cfRule type="expression" dxfId="2716" priority="2687">
      <formula>#REF!=FALSE</formula>
    </cfRule>
  </conditionalFormatting>
  <conditionalFormatting sqref="F1774:F1776">
    <cfRule type="expression" dxfId="2715" priority="2686">
      <formula>#REF!=FALSE</formula>
    </cfRule>
  </conditionalFormatting>
  <conditionalFormatting sqref="F1777">
    <cfRule type="expression" dxfId="2714" priority="2685">
      <formula>#REF!=FALSE</formula>
    </cfRule>
  </conditionalFormatting>
  <conditionalFormatting sqref="F1778">
    <cfRule type="expression" dxfId="2713" priority="2684">
      <formula>#REF!=FALSE</formula>
    </cfRule>
  </conditionalFormatting>
  <conditionalFormatting sqref="F1780">
    <cfRule type="expression" dxfId="2712" priority="2683">
      <formula>#REF!=FALSE</formula>
    </cfRule>
  </conditionalFormatting>
  <conditionalFormatting sqref="F1781">
    <cfRule type="expression" dxfId="2711" priority="2682">
      <formula>#REF!=FALSE</formula>
    </cfRule>
  </conditionalFormatting>
  <conditionalFormatting sqref="F1782">
    <cfRule type="expression" dxfId="2710" priority="2681">
      <formula>#REF!=FALSE</formula>
    </cfRule>
  </conditionalFormatting>
  <conditionalFormatting sqref="F1783">
    <cfRule type="expression" dxfId="2709" priority="2680">
      <formula>#REF!=FALSE</formula>
    </cfRule>
  </conditionalFormatting>
  <conditionalFormatting sqref="F1784">
    <cfRule type="expression" dxfId="2708" priority="2679">
      <formula>#REF!=FALSE</formula>
    </cfRule>
  </conditionalFormatting>
  <conditionalFormatting sqref="E1770:F1770">
    <cfRule type="expression" dxfId="2707" priority="2690">
      <formula>#REF!=FALSE</formula>
    </cfRule>
  </conditionalFormatting>
  <conditionalFormatting sqref="F1782">
    <cfRule type="expression" dxfId="2706" priority="2676">
      <formula>#REF!=FALSE</formula>
    </cfRule>
  </conditionalFormatting>
  <conditionalFormatting sqref="F1781">
    <cfRule type="expression" dxfId="2705" priority="2677">
      <formula>#REF!=FALSE</formula>
    </cfRule>
  </conditionalFormatting>
  <conditionalFormatting sqref="F1783">
    <cfRule type="expression" dxfId="2704" priority="2675">
      <formula>#REF!=FALSE</formula>
    </cfRule>
  </conditionalFormatting>
  <conditionalFormatting sqref="F1784">
    <cfRule type="expression" dxfId="2703" priority="2674">
      <formula>#REF!=FALSE</formula>
    </cfRule>
  </conditionalFormatting>
  <conditionalFormatting sqref="E1780:F1780">
    <cfRule type="expression" dxfId="2702" priority="2678">
      <formula>#REF!=FALSE</formula>
    </cfRule>
  </conditionalFormatting>
  <conditionalFormatting sqref="F1785">
    <cfRule type="expression" dxfId="2701" priority="2673">
      <formula>#REF!=FALSE</formula>
    </cfRule>
  </conditionalFormatting>
  <conditionalFormatting sqref="F1786">
    <cfRule type="expression" dxfId="2700" priority="2672">
      <formula>#REF!=FALSE</formula>
    </cfRule>
  </conditionalFormatting>
  <conditionalFormatting sqref="F1787">
    <cfRule type="expression" dxfId="2699" priority="2671">
      <formula>#REF!=FALSE</formula>
    </cfRule>
  </conditionalFormatting>
  <conditionalFormatting sqref="F1788">
    <cfRule type="expression" dxfId="2698" priority="2670">
      <formula>#REF!=FALSE</formula>
    </cfRule>
  </conditionalFormatting>
  <conditionalFormatting sqref="F1789">
    <cfRule type="expression" dxfId="2697" priority="2669">
      <formula>#REF!=FALSE</formula>
    </cfRule>
  </conditionalFormatting>
  <conditionalFormatting sqref="F1790">
    <cfRule type="expression" dxfId="2696" priority="2668">
      <formula>#REF!=FALSE</formula>
    </cfRule>
  </conditionalFormatting>
  <conditionalFormatting sqref="F1791">
    <cfRule type="expression" dxfId="2695" priority="2667">
      <formula>#REF!=FALSE</formula>
    </cfRule>
  </conditionalFormatting>
  <conditionalFormatting sqref="F1792">
    <cfRule type="expression" dxfId="2694" priority="2666">
      <formula>#REF!=FALSE</formula>
    </cfRule>
  </conditionalFormatting>
  <conditionalFormatting sqref="F1793">
    <cfRule type="expression" dxfId="2693" priority="2665">
      <formula>#REF!=FALSE</formula>
    </cfRule>
  </conditionalFormatting>
  <conditionalFormatting sqref="F1794">
    <cfRule type="expression" dxfId="2692" priority="2664">
      <formula>#REF!=FALSE</formula>
    </cfRule>
  </conditionalFormatting>
  <conditionalFormatting sqref="F1795">
    <cfRule type="expression" dxfId="2691" priority="2663">
      <formula>#REF!=FALSE</formula>
    </cfRule>
  </conditionalFormatting>
  <conditionalFormatting sqref="F1796">
    <cfRule type="expression" dxfId="2690" priority="2662">
      <formula>#REF!=FALSE</formula>
    </cfRule>
  </conditionalFormatting>
  <conditionalFormatting sqref="F1797">
    <cfRule type="expression" dxfId="2689" priority="2661">
      <formula>#REF!=FALSE</formula>
    </cfRule>
  </conditionalFormatting>
  <conditionalFormatting sqref="F1798">
    <cfRule type="expression" dxfId="2688" priority="2660">
      <formula>#REF!=FALSE</formula>
    </cfRule>
  </conditionalFormatting>
  <conditionalFormatting sqref="F1799">
    <cfRule type="expression" dxfId="2687" priority="2659">
      <formula>#REF!=FALSE</formula>
    </cfRule>
  </conditionalFormatting>
  <conditionalFormatting sqref="F1800">
    <cfRule type="expression" dxfId="2686" priority="2658">
      <formula>#REF!=FALSE</formula>
    </cfRule>
  </conditionalFormatting>
  <conditionalFormatting sqref="F1801">
    <cfRule type="expression" dxfId="2685" priority="2657">
      <formula>#REF!=FALSE</formula>
    </cfRule>
  </conditionalFormatting>
  <conditionalFormatting sqref="F1802">
    <cfRule type="expression" dxfId="2684" priority="2656">
      <formula>#REF!=FALSE</formula>
    </cfRule>
  </conditionalFormatting>
  <conditionalFormatting sqref="F1803">
    <cfRule type="expression" dxfId="2683" priority="2655">
      <formula>#REF!=FALSE</formula>
    </cfRule>
  </conditionalFormatting>
  <conditionalFormatting sqref="F1804 E1785:E1809">
    <cfRule type="expression" dxfId="2682" priority="2654">
      <formula>#REF!=FALSE</formula>
    </cfRule>
  </conditionalFormatting>
  <conditionalFormatting sqref="F1805">
    <cfRule type="expression" dxfId="2681" priority="2653">
      <formula>#REF!=FALSE</formula>
    </cfRule>
  </conditionalFormatting>
  <conditionalFormatting sqref="F1806">
    <cfRule type="expression" dxfId="2680" priority="2652">
      <formula>#REF!=FALSE</formula>
    </cfRule>
  </conditionalFormatting>
  <conditionalFormatting sqref="E1808:F1808">
    <cfRule type="expression" dxfId="2679" priority="2649">
      <formula>#REF!=FALSE</formula>
    </cfRule>
  </conditionalFormatting>
  <conditionalFormatting sqref="E1809:F1809">
    <cfRule type="expression" dxfId="2678" priority="2648">
      <formula>#REF!=FALSE</formula>
    </cfRule>
  </conditionalFormatting>
  <conditionalFormatting sqref="E1807:F1807">
    <cfRule type="expression" dxfId="2677" priority="2650">
      <formula>#REF!=FALSE</formula>
    </cfRule>
    <cfRule type="expression" dxfId="2676" priority="2651">
      <formula>#REF!=FALSE</formula>
    </cfRule>
  </conditionalFormatting>
  <conditionalFormatting sqref="F1787">
    <cfRule type="expression" dxfId="2675" priority="2645">
      <formula>#REF!=FALSE</formula>
    </cfRule>
  </conditionalFormatting>
  <conditionalFormatting sqref="F1786">
    <cfRule type="expression" dxfId="2674" priority="2646">
      <formula>#REF!=FALSE</formula>
    </cfRule>
  </conditionalFormatting>
  <conditionalFormatting sqref="F1788">
    <cfRule type="expression" dxfId="2673" priority="2644">
      <formula>#REF!=FALSE</formula>
    </cfRule>
  </conditionalFormatting>
  <conditionalFormatting sqref="F1789">
    <cfRule type="expression" dxfId="2672" priority="2643">
      <formula>#REF!=FALSE</formula>
    </cfRule>
  </conditionalFormatting>
  <conditionalFormatting sqref="E1785:F1785">
    <cfRule type="expression" dxfId="2671" priority="2647">
      <formula>#REF!=FALSE</formula>
    </cfRule>
  </conditionalFormatting>
  <conditionalFormatting sqref="F1797">
    <cfRule type="expression" dxfId="2670" priority="2640">
      <formula>#REF!=FALSE</formula>
    </cfRule>
  </conditionalFormatting>
  <conditionalFormatting sqref="F1796">
    <cfRule type="expression" dxfId="2669" priority="2641">
      <formula>#REF!=FALSE</formula>
    </cfRule>
  </conditionalFormatting>
  <conditionalFormatting sqref="F1798">
    <cfRule type="expression" dxfId="2668" priority="2639">
      <formula>#REF!=FALSE</formula>
    </cfRule>
  </conditionalFormatting>
  <conditionalFormatting sqref="F1799:F1801">
    <cfRule type="expression" dxfId="2667" priority="2638">
      <formula>#REF!=FALSE</formula>
    </cfRule>
  </conditionalFormatting>
  <conditionalFormatting sqref="F1802">
    <cfRule type="expression" dxfId="2666" priority="2637">
      <formula>#REF!=FALSE</formula>
    </cfRule>
  </conditionalFormatting>
  <conditionalFormatting sqref="F1803">
    <cfRule type="expression" dxfId="2665" priority="2636">
      <formula>#REF!=FALSE</formula>
    </cfRule>
  </conditionalFormatting>
  <conditionalFormatting sqref="F1805">
    <cfRule type="expression" dxfId="2664" priority="2635">
      <formula>#REF!=FALSE</formula>
    </cfRule>
  </conditionalFormatting>
  <conditionalFormatting sqref="F1806">
    <cfRule type="expression" dxfId="2663" priority="2634">
      <formula>#REF!=FALSE</formula>
    </cfRule>
  </conditionalFormatting>
  <conditionalFormatting sqref="F1807">
    <cfRule type="expression" dxfId="2662" priority="2633">
      <formula>#REF!=FALSE</formula>
    </cfRule>
  </conditionalFormatting>
  <conditionalFormatting sqref="F1808">
    <cfRule type="expression" dxfId="2661" priority="2632">
      <formula>#REF!=FALSE</formula>
    </cfRule>
  </conditionalFormatting>
  <conditionalFormatting sqref="F1809">
    <cfRule type="expression" dxfId="2660" priority="2631">
      <formula>#REF!=FALSE</formula>
    </cfRule>
  </conditionalFormatting>
  <conditionalFormatting sqref="E1795:F1795">
    <cfRule type="expression" dxfId="2659" priority="2642">
      <formula>#REF!=FALSE</formula>
    </cfRule>
  </conditionalFormatting>
  <conditionalFormatting sqref="F1807">
    <cfRule type="expression" dxfId="2658" priority="2628">
      <formula>#REF!=FALSE</formula>
    </cfRule>
  </conditionalFormatting>
  <conditionalFormatting sqref="F1806">
    <cfRule type="expression" dxfId="2657" priority="2629">
      <formula>#REF!=FALSE</formula>
    </cfRule>
  </conditionalFormatting>
  <conditionalFormatting sqref="F1808">
    <cfRule type="expression" dxfId="2656" priority="2627">
      <formula>#REF!=FALSE</formula>
    </cfRule>
  </conditionalFormatting>
  <conditionalFormatting sqref="F1809">
    <cfRule type="expression" dxfId="2655" priority="2626">
      <formula>#REF!=FALSE</formula>
    </cfRule>
  </conditionalFormatting>
  <conditionalFormatting sqref="E1805:F1805">
    <cfRule type="expression" dxfId="2654" priority="2630">
      <formula>#REF!=FALSE</formula>
    </cfRule>
  </conditionalFormatting>
  <conditionalFormatting sqref="F1809">
    <cfRule type="expression" dxfId="2653" priority="2625">
      <formula>#REF!=FALSE</formula>
    </cfRule>
  </conditionalFormatting>
  <conditionalFormatting sqref="F1810">
    <cfRule type="expression" dxfId="2652" priority="2624">
      <formula>#REF!=FALSE</formula>
    </cfRule>
  </conditionalFormatting>
  <conditionalFormatting sqref="F1811">
    <cfRule type="expression" dxfId="2651" priority="2623">
      <formula>#REF!=FALSE</formula>
    </cfRule>
  </conditionalFormatting>
  <conditionalFormatting sqref="F1812">
    <cfRule type="expression" dxfId="2650" priority="2622">
      <formula>#REF!=FALSE</formula>
    </cfRule>
  </conditionalFormatting>
  <conditionalFormatting sqref="F1813">
    <cfRule type="expression" dxfId="2649" priority="2621">
      <formula>#REF!=FALSE</formula>
    </cfRule>
  </conditionalFormatting>
  <conditionalFormatting sqref="F1814">
    <cfRule type="expression" dxfId="2648" priority="2620">
      <formula>#REF!=FALSE</formula>
    </cfRule>
  </conditionalFormatting>
  <conditionalFormatting sqref="F1815">
    <cfRule type="expression" dxfId="2647" priority="2619">
      <formula>#REF!=FALSE</formula>
    </cfRule>
  </conditionalFormatting>
  <conditionalFormatting sqref="F1816">
    <cfRule type="expression" dxfId="2646" priority="2618">
      <formula>#REF!=FALSE</formula>
    </cfRule>
  </conditionalFormatting>
  <conditionalFormatting sqref="F1817">
    <cfRule type="expression" dxfId="2645" priority="2617">
      <formula>#REF!=FALSE</formula>
    </cfRule>
  </conditionalFormatting>
  <conditionalFormatting sqref="F1818">
    <cfRule type="expression" dxfId="2644" priority="2616">
      <formula>#REF!=FALSE</formula>
    </cfRule>
  </conditionalFormatting>
  <conditionalFormatting sqref="F1819 E1809:E1824">
    <cfRule type="expression" dxfId="2643" priority="2615">
      <formula>#REF!=FALSE</formula>
    </cfRule>
  </conditionalFormatting>
  <conditionalFormatting sqref="F1820">
    <cfRule type="expression" dxfId="2642" priority="2614">
      <formula>#REF!=FALSE</formula>
    </cfRule>
  </conditionalFormatting>
  <conditionalFormatting sqref="F1821">
    <cfRule type="expression" dxfId="2641" priority="2613">
      <formula>#REF!=FALSE</formula>
    </cfRule>
  </conditionalFormatting>
  <conditionalFormatting sqref="E1823:F1823">
    <cfRule type="expression" dxfId="2640" priority="2610">
      <formula>#REF!=FALSE</formula>
    </cfRule>
  </conditionalFormatting>
  <conditionalFormatting sqref="E1824:F1824">
    <cfRule type="expression" dxfId="2639" priority="2609">
      <formula>#REF!=FALSE</formula>
    </cfRule>
  </conditionalFormatting>
  <conditionalFormatting sqref="E1822:F1822">
    <cfRule type="expression" dxfId="2638" priority="2611">
      <formula>#REF!=FALSE</formula>
    </cfRule>
    <cfRule type="expression" dxfId="2637" priority="2612">
      <formula>#REF!=FALSE</formula>
    </cfRule>
  </conditionalFormatting>
  <conditionalFormatting sqref="F1812">
    <cfRule type="expression" dxfId="2636" priority="2606">
      <formula>#REF!=FALSE</formula>
    </cfRule>
  </conditionalFormatting>
  <conditionalFormatting sqref="F1811">
    <cfRule type="expression" dxfId="2635" priority="2607">
      <formula>#REF!=FALSE</formula>
    </cfRule>
  </conditionalFormatting>
  <conditionalFormatting sqref="F1813">
    <cfRule type="expression" dxfId="2634" priority="2605">
      <formula>#REF!=FALSE</formula>
    </cfRule>
  </conditionalFormatting>
  <conditionalFormatting sqref="F1814:F1816">
    <cfRule type="expression" dxfId="2633" priority="2604">
      <formula>#REF!=FALSE</formula>
    </cfRule>
  </conditionalFormatting>
  <conditionalFormatting sqref="F1817">
    <cfRule type="expression" dxfId="2632" priority="2603">
      <formula>#REF!=FALSE</formula>
    </cfRule>
  </conditionalFormatting>
  <conditionalFormatting sqref="F1818">
    <cfRule type="expression" dxfId="2631" priority="2602">
      <formula>#REF!=FALSE</formula>
    </cfRule>
  </conditionalFormatting>
  <conditionalFormatting sqref="F1820">
    <cfRule type="expression" dxfId="2630" priority="2601">
      <formula>#REF!=FALSE</formula>
    </cfRule>
  </conditionalFormatting>
  <conditionalFormatting sqref="F1821">
    <cfRule type="expression" dxfId="2629" priority="2600">
      <formula>#REF!=FALSE</formula>
    </cfRule>
  </conditionalFormatting>
  <conditionalFormatting sqref="F1822">
    <cfRule type="expression" dxfId="2628" priority="2599">
      <formula>#REF!=FALSE</formula>
    </cfRule>
  </conditionalFormatting>
  <conditionalFormatting sqref="F1823">
    <cfRule type="expression" dxfId="2627" priority="2598">
      <formula>#REF!=FALSE</formula>
    </cfRule>
  </conditionalFormatting>
  <conditionalFormatting sqref="F1824">
    <cfRule type="expression" dxfId="2626" priority="2597">
      <formula>#REF!=FALSE</formula>
    </cfRule>
  </conditionalFormatting>
  <conditionalFormatting sqref="E1810:F1810">
    <cfRule type="expression" dxfId="2625" priority="2608">
      <formula>#REF!=FALSE</formula>
    </cfRule>
  </conditionalFormatting>
  <conditionalFormatting sqref="F1822">
    <cfRule type="expression" dxfId="2624" priority="2594">
      <formula>#REF!=FALSE</formula>
    </cfRule>
  </conditionalFormatting>
  <conditionalFormatting sqref="F1821">
    <cfRule type="expression" dxfId="2623" priority="2595">
      <formula>#REF!=FALSE</formula>
    </cfRule>
  </conditionalFormatting>
  <conditionalFormatting sqref="F1823">
    <cfRule type="expression" dxfId="2622" priority="2593">
      <formula>#REF!=FALSE</formula>
    </cfRule>
  </conditionalFormatting>
  <conditionalFormatting sqref="F1824">
    <cfRule type="expression" dxfId="2621" priority="2592">
      <formula>#REF!=FALSE</formula>
    </cfRule>
  </conditionalFormatting>
  <conditionalFormatting sqref="E1820:F1820">
    <cfRule type="expression" dxfId="2620" priority="2596">
      <formula>#REF!=FALSE</formula>
    </cfRule>
  </conditionalFormatting>
  <conditionalFormatting sqref="F1825">
    <cfRule type="expression" dxfId="2619" priority="2591">
      <formula>#REF!=FALSE</formula>
    </cfRule>
  </conditionalFormatting>
  <conditionalFormatting sqref="F1826">
    <cfRule type="expression" dxfId="2618" priority="2590">
      <formula>#REF!=FALSE</formula>
    </cfRule>
  </conditionalFormatting>
  <conditionalFormatting sqref="F1827">
    <cfRule type="expression" dxfId="2617" priority="2589">
      <formula>#REF!=FALSE</formula>
    </cfRule>
  </conditionalFormatting>
  <conditionalFormatting sqref="F1828">
    <cfRule type="expression" dxfId="2616" priority="2588">
      <formula>#REF!=FALSE</formula>
    </cfRule>
  </conditionalFormatting>
  <conditionalFormatting sqref="F1829">
    <cfRule type="expression" dxfId="2615" priority="2587">
      <formula>#REF!=FALSE</formula>
    </cfRule>
  </conditionalFormatting>
  <conditionalFormatting sqref="F1830">
    <cfRule type="expression" dxfId="2614" priority="2586">
      <formula>#REF!=FALSE</formula>
    </cfRule>
  </conditionalFormatting>
  <conditionalFormatting sqref="F1831">
    <cfRule type="expression" dxfId="2613" priority="2585">
      <formula>#REF!=FALSE</formula>
    </cfRule>
  </conditionalFormatting>
  <conditionalFormatting sqref="F1832">
    <cfRule type="expression" dxfId="2612" priority="2584">
      <formula>#REF!=FALSE</formula>
    </cfRule>
  </conditionalFormatting>
  <conditionalFormatting sqref="F1833">
    <cfRule type="expression" dxfId="2611" priority="2583">
      <formula>#REF!=FALSE</formula>
    </cfRule>
  </conditionalFormatting>
  <conditionalFormatting sqref="F1834">
    <cfRule type="expression" dxfId="2610" priority="2582">
      <formula>#REF!=FALSE</formula>
    </cfRule>
  </conditionalFormatting>
  <conditionalFormatting sqref="F1835">
    <cfRule type="expression" dxfId="2609" priority="2581">
      <formula>#REF!=FALSE</formula>
    </cfRule>
  </conditionalFormatting>
  <conditionalFormatting sqref="F1836">
    <cfRule type="expression" dxfId="2608" priority="2580">
      <formula>#REF!=FALSE</formula>
    </cfRule>
  </conditionalFormatting>
  <conditionalFormatting sqref="F1837">
    <cfRule type="expression" dxfId="2607" priority="2579">
      <formula>#REF!=FALSE</formula>
    </cfRule>
  </conditionalFormatting>
  <conditionalFormatting sqref="F1838">
    <cfRule type="expression" dxfId="2606" priority="2578">
      <formula>#REF!=FALSE</formula>
    </cfRule>
  </conditionalFormatting>
  <conditionalFormatting sqref="F1839">
    <cfRule type="expression" dxfId="2605" priority="2577">
      <formula>#REF!=FALSE</formula>
    </cfRule>
  </conditionalFormatting>
  <conditionalFormatting sqref="F1840">
    <cfRule type="expression" dxfId="2604" priority="2576">
      <formula>#REF!=FALSE</formula>
    </cfRule>
  </conditionalFormatting>
  <conditionalFormatting sqref="F1841">
    <cfRule type="expression" dxfId="2603" priority="2575">
      <formula>#REF!=FALSE</formula>
    </cfRule>
  </conditionalFormatting>
  <conditionalFormatting sqref="F1842">
    <cfRule type="expression" dxfId="2602" priority="2574">
      <formula>#REF!=FALSE</formula>
    </cfRule>
  </conditionalFormatting>
  <conditionalFormatting sqref="F1843">
    <cfRule type="expression" dxfId="2601" priority="2573">
      <formula>#REF!=FALSE</formula>
    </cfRule>
  </conditionalFormatting>
  <conditionalFormatting sqref="F1844 E1825:E1849">
    <cfRule type="expression" dxfId="2600" priority="2572">
      <formula>#REF!=FALSE</formula>
    </cfRule>
  </conditionalFormatting>
  <conditionalFormatting sqref="F1845">
    <cfRule type="expression" dxfId="2599" priority="2571">
      <formula>#REF!=FALSE</formula>
    </cfRule>
  </conditionalFormatting>
  <conditionalFormatting sqref="F1846">
    <cfRule type="expression" dxfId="2598" priority="2570">
      <formula>#REF!=FALSE</formula>
    </cfRule>
  </conditionalFormatting>
  <conditionalFormatting sqref="E1848:F1848">
    <cfRule type="expression" dxfId="2597" priority="2567">
      <formula>#REF!=FALSE</formula>
    </cfRule>
  </conditionalFormatting>
  <conditionalFormatting sqref="E1849:F1849">
    <cfRule type="expression" dxfId="2596" priority="2566">
      <formula>#REF!=FALSE</formula>
    </cfRule>
  </conditionalFormatting>
  <conditionalFormatting sqref="E1847:F1847">
    <cfRule type="expression" dxfId="2595" priority="2568">
      <formula>#REF!=FALSE</formula>
    </cfRule>
    <cfRule type="expression" dxfId="2594" priority="2569">
      <formula>#REF!=FALSE</formula>
    </cfRule>
  </conditionalFormatting>
  <conditionalFormatting sqref="F1827">
    <cfRule type="expression" dxfId="2593" priority="2563">
      <formula>#REF!=FALSE</formula>
    </cfRule>
  </conditionalFormatting>
  <conditionalFormatting sqref="F1826">
    <cfRule type="expression" dxfId="2592" priority="2564">
      <formula>#REF!=FALSE</formula>
    </cfRule>
  </conditionalFormatting>
  <conditionalFormatting sqref="F1828">
    <cfRule type="expression" dxfId="2591" priority="2562">
      <formula>#REF!=FALSE</formula>
    </cfRule>
  </conditionalFormatting>
  <conditionalFormatting sqref="F1829">
    <cfRule type="expression" dxfId="2590" priority="2561">
      <formula>#REF!=FALSE</formula>
    </cfRule>
  </conditionalFormatting>
  <conditionalFormatting sqref="E1825:F1825">
    <cfRule type="expression" dxfId="2589" priority="2565">
      <formula>#REF!=FALSE</formula>
    </cfRule>
  </conditionalFormatting>
  <conditionalFormatting sqref="F1837">
    <cfRule type="expression" dxfId="2588" priority="2558">
      <formula>#REF!=FALSE</formula>
    </cfRule>
  </conditionalFormatting>
  <conditionalFormatting sqref="F1836">
    <cfRule type="expression" dxfId="2587" priority="2559">
      <formula>#REF!=FALSE</formula>
    </cfRule>
  </conditionalFormatting>
  <conditionalFormatting sqref="F1838">
    <cfRule type="expression" dxfId="2586" priority="2557">
      <formula>#REF!=FALSE</formula>
    </cfRule>
  </conditionalFormatting>
  <conditionalFormatting sqref="F1839:F1841">
    <cfRule type="expression" dxfId="2585" priority="2556">
      <formula>#REF!=FALSE</formula>
    </cfRule>
  </conditionalFormatting>
  <conditionalFormatting sqref="F1842">
    <cfRule type="expression" dxfId="2584" priority="2555">
      <formula>#REF!=FALSE</formula>
    </cfRule>
  </conditionalFormatting>
  <conditionalFormatting sqref="F1843">
    <cfRule type="expression" dxfId="2583" priority="2554">
      <formula>#REF!=FALSE</formula>
    </cfRule>
  </conditionalFormatting>
  <conditionalFormatting sqref="F1845">
    <cfRule type="expression" dxfId="2582" priority="2553">
      <formula>#REF!=FALSE</formula>
    </cfRule>
  </conditionalFormatting>
  <conditionalFormatting sqref="F1846">
    <cfRule type="expression" dxfId="2581" priority="2552">
      <formula>#REF!=FALSE</formula>
    </cfRule>
  </conditionalFormatting>
  <conditionalFormatting sqref="F1847">
    <cfRule type="expression" dxfId="2580" priority="2551">
      <formula>#REF!=FALSE</formula>
    </cfRule>
  </conditionalFormatting>
  <conditionalFormatting sqref="F1848">
    <cfRule type="expression" dxfId="2579" priority="2550">
      <formula>#REF!=FALSE</formula>
    </cfRule>
  </conditionalFormatting>
  <conditionalFormatting sqref="F1849">
    <cfRule type="expression" dxfId="2578" priority="2549">
      <formula>#REF!=FALSE</formula>
    </cfRule>
  </conditionalFormatting>
  <conditionalFormatting sqref="E1835:F1835">
    <cfRule type="expression" dxfId="2577" priority="2560">
      <formula>#REF!=FALSE</formula>
    </cfRule>
  </conditionalFormatting>
  <conditionalFormatting sqref="F1847">
    <cfRule type="expression" dxfId="2576" priority="2546">
      <formula>#REF!=FALSE</formula>
    </cfRule>
  </conditionalFormatting>
  <conditionalFormatting sqref="F1846">
    <cfRule type="expression" dxfId="2575" priority="2547">
      <formula>#REF!=FALSE</formula>
    </cfRule>
  </conditionalFormatting>
  <conditionalFormatting sqref="F1848">
    <cfRule type="expression" dxfId="2574" priority="2545">
      <formula>#REF!=FALSE</formula>
    </cfRule>
  </conditionalFormatting>
  <conditionalFormatting sqref="F1849">
    <cfRule type="expression" dxfId="2573" priority="2544">
      <formula>#REF!=FALSE</formula>
    </cfRule>
  </conditionalFormatting>
  <conditionalFormatting sqref="E1845:F1845">
    <cfRule type="expression" dxfId="2572" priority="2548">
      <formula>#REF!=FALSE</formula>
    </cfRule>
  </conditionalFormatting>
  <conditionalFormatting sqref="F1850">
    <cfRule type="expression" dxfId="2571" priority="2543">
      <formula>#REF!=FALSE</formula>
    </cfRule>
  </conditionalFormatting>
  <conditionalFormatting sqref="F1851">
    <cfRule type="expression" dxfId="2570" priority="2542">
      <formula>#REF!=FALSE</formula>
    </cfRule>
  </conditionalFormatting>
  <conditionalFormatting sqref="F1852">
    <cfRule type="expression" dxfId="2569" priority="2541">
      <formula>#REF!=FALSE</formula>
    </cfRule>
  </conditionalFormatting>
  <conditionalFormatting sqref="F1853">
    <cfRule type="expression" dxfId="2568" priority="2540">
      <formula>#REF!=FALSE</formula>
    </cfRule>
  </conditionalFormatting>
  <conditionalFormatting sqref="F1854">
    <cfRule type="expression" dxfId="2567" priority="2539">
      <formula>#REF!=FALSE</formula>
    </cfRule>
  </conditionalFormatting>
  <conditionalFormatting sqref="F1855">
    <cfRule type="expression" dxfId="2566" priority="2538">
      <formula>#REF!=FALSE</formula>
    </cfRule>
  </conditionalFormatting>
  <conditionalFormatting sqref="F1856">
    <cfRule type="expression" dxfId="2565" priority="2537">
      <formula>#REF!=FALSE</formula>
    </cfRule>
  </conditionalFormatting>
  <conditionalFormatting sqref="F1857">
    <cfRule type="expression" dxfId="2564" priority="2536">
      <formula>#REF!=FALSE</formula>
    </cfRule>
  </conditionalFormatting>
  <conditionalFormatting sqref="F1858">
    <cfRule type="expression" dxfId="2563" priority="2535">
      <formula>#REF!=FALSE</formula>
    </cfRule>
  </conditionalFormatting>
  <conditionalFormatting sqref="F1859">
    <cfRule type="expression" dxfId="2562" priority="2534">
      <formula>#REF!=FALSE</formula>
    </cfRule>
  </conditionalFormatting>
  <conditionalFormatting sqref="F1860">
    <cfRule type="expression" dxfId="2561" priority="2533">
      <formula>#REF!=FALSE</formula>
    </cfRule>
  </conditionalFormatting>
  <conditionalFormatting sqref="F1861">
    <cfRule type="expression" dxfId="2560" priority="2532">
      <formula>#REF!=FALSE</formula>
    </cfRule>
  </conditionalFormatting>
  <conditionalFormatting sqref="F1862">
    <cfRule type="expression" dxfId="2559" priority="2531">
      <formula>#REF!=FALSE</formula>
    </cfRule>
  </conditionalFormatting>
  <conditionalFormatting sqref="F1863">
    <cfRule type="expression" dxfId="2558" priority="2530">
      <formula>#REF!=FALSE</formula>
    </cfRule>
  </conditionalFormatting>
  <conditionalFormatting sqref="F1864">
    <cfRule type="expression" dxfId="2557" priority="2529">
      <formula>#REF!=FALSE</formula>
    </cfRule>
  </conditionalFormatting>
  <conditionalFormatting sqref="F1865">
    <cfRule type="expression" dxfId="2556" priority="2528">
      <formula>#REF!=FALSE</formula>
    </cfRule>
  </conditionalFormatting>
  <conditionalFormatting sqref="F1866">
    <cfRule type="expression" dxfId="2555" priority="2527">
      <formula>#REF!=FALSE</formula>
    </cfRule>
  </conditionalFormatting>
  <conditionalFormatting sqref="F1867">
    <cfRule type="expression" dxfId="2554" priority="2526">
      <formula>#REF!=FALSE</formula>
    </cfRule>
  </conditionalFormatting>
  <conditionalFormatting sqref="F1868">
    <cfRule type="expression" dxfId="2553" priority="2525">
      <formula>#REF!=FALSE</formula>
    </cfRule>
  </conditionalFormatting>
  <conditionalFormatting sqref="F1869 E1850:E1874">
    <cfRule type="expression" dxfId="2552" priority="2524">
      <formula>#REF!=FALSE</formula>
    </cfRule>
  </conditionalFormatting>
  <conditionalFormatting sqref="F1870">
    <cfRule type="expression" dxfId="2551" priority="2523">
      <formula>#REF!=FALSE</formula>
    </cfRule>
  </conditionalFormatting>
  <conditionalFormatting sqref="F1871">
    <cfRule type="expression" dxfId="2550" priority="2522">
      <formula>#REF!=FALSE</formula>
    </cfRule>
  </conditionalFormatting>
  <conditionalFormatting sqref="E1873:F1873">
    <cfRule type="expression" dxfId="2549" priority="2519">
      <formula>#REF!=FALSE</formula>
    </cfRule>
  </conditionalFormatting>
  <conditionalFormatting sqref="E1874:F1874">
    <cfRule type="expression" dxfId="2548" priority="2518">
      <formula>#REF!=FALSE</formula>
    </cfRule>
  </conditionalFormatting>
  <conditionalFormatting sqref="E1872:F1872">
    <cfRule type="expression" dxfId="2547" priority="2520">
      <formula>#REF!=FALSE</formula>
    </cfRule>
    <cfRule type="expression" dxfId="2546" priority="2521">
      <formula>#REF!=FALSE</formula>
    </cfRule>
  </conditionalFormatting>
  <conditionalFormatting sqref="F1852">
    <cfRule type="expression" dxfId="2545" priority="2515">
      <formula>#REF!=FALSE</formula>
    </cfRule>
  </conditionalFormatting>
  <conditionalFormatting sqref="F1851">
    <cfRule type="expression" dxfId="2544" priority="2516">
      <formula>#REF!=FALSE</formula>
    </cfRule>
  </conditionalFormatting>
  <conditionalFormatting sqref="F1853">
    <cfRule type="expression" dxfId="2543" priority="2514">
      <formula>#REF!=FALSE</formula>
    </cfRule>
  </conditionalFormatting>
  <conditionalFormatting sqref="F1854">
    <cfRule type="expression" dxfId="2542" priority="2513">
      <formula>#REF!=FALSE</formula>
    </cfRule>
  </conditionalFormatting>
  <conditionalFormatting sqref="E1850:F1850">
    <cfRule type="expression" dxfId="2541" priority="2517">
      <formula>#REF!=FALSE</formula>
    </cfRule>
  </conditionalFormatting>
  <conditionalFormatting sqref="F1862">
    <cfRule type="expression" dxfId="2540" priority="2510">
      <formula>#REF!=FALSE</formula>
    </cfRule>
  </conditionalFormatting>
  <conditionalFormatting sqref="F1861">
    <cfRule type="expression" dxfId="2539" priority="2511">
      <formula>#REF!=FALSE</formula>
    </cfRule>
  </conditionalFormatting>
  <conditionalFormatting sqref="F1863">
    <cfRule type="expression" dxfId="2538" priority="2509">
      <formula>#REF!=FALSE</formula>
    </cfRule>
  </conditionalFormatting>
  <conditionalFormatting sqref="F1864:F1866">
    <cfRule type="expression" dxfId="2537" priority="2508">
      <formula>#REF!=FALSE</formula>
    </cfRule>
  </conditionalFormatting>
  <conditionalFormatting sqref="F1867">
    <cfRule type="expression" dxfId="2536" priority="2507">
      <formula>#REF!=FALSE</formula>
    </cfRule>
  </conditionalFormatting>
  <conditionalFormatting sqref="F1868">
    <cfRule type="expression" dxfId="2535" priority="2506">
      <formula>#REF!=FALSE</formula>
    </cfRule>
  </conditionalFormatting>
  <conditionalFormatting sqref="F1870">
    <cfRule type="expression" dxfId="2534" priority="2505">
      <formula>#REF!=FALSE</formula>
    </cfRule>
  </conditionalFormatting>
  <conditionalFormatting sqref="F1871">
    <cfRule type="expression" dxfId="2533" priority="2504">
      <formula>#REF!=FALSE</formula>
    </cfRule>
  </conditionalFormatting>
  <conditionalFormatting sqref="F1872">
    <cfRule type="expression" dxfId="2532" priority="2503">
      <formula>#REF!=FALSE</formula>
    </cfRule>
  </conditionalFormatting>
  <conditionalFormatting sqref="F1873">
    <cfRule type="expression" dxfId="2531" priority="2502">
      <formula>#REF!=FALSE</formula>
    </cfRule>
  </conditionalFormatting>
  <conditionalFormatting sqref="F1874">
    <cfRule type="expression" dxfId="2530" priority="2501">
      <formula>#REF!=FALSE</formula>
    </cfRule>
  </conditionalFormatting>
  <conditionalFormatting sqref="E1860:F1860">
    <cfRule type="expression" dxfId="2529" priority="2512">
      <formula>#REF!=FALSE</formula>
    </cfRule>
  </conditionalFormatting>
  <conditionalFormatting sqref="F1872">
    <cfRule type="expression" dxfId="2528" priority="2498">
      <formula>#REF!=FALSE</formula>
    </cfRule>
  </conditionalFormatting>
  <conditionalFormatting sqref="F1871">
    <cfRule type="expression" dxfId="2527" priority="2499">
      <formula>#REF!=FALSE</formula>
    </cfRule>
  </conditionalFormatting>
  <conditionalFormatting sqref="F1873">
    <cfRule type="expression" dxfId="2526" priority="2497">
      <formula>#REF!=FALSE</formula>
    </cfRule>
  </conditionalFormatting>
  <conditionalFormatting sqref="F1874">
    <cfRule type="expression" dxfId="2525" priority="2496">
      <formula>#REF!=FALSE</formula>
    </cfRule>
  </conditionalFormatting>
  <conditionalFormatting sqref="E1870:F1870">
    <cfRule type="expression" dxfId="2524" priority="2500">
      <formula>#REF!=FALSE</formula>
    </cfRule>
  </conditionalFormatting>
  <conditionalFormatting sqref="F1875">
    <cfRule type="expression" dxfId="2523" priority="2495">
      <formula>#REF!=FALSE</formula>
    </cfRule>
  </conditionalFormatting>
  <conditionalFormatting sqref="F1876">
    <cfRule type="expression" dxfId="2522" priority="2494">
      <formula>#REF!=FALSE</formula>
    </cfRule>
  </conditionalFormatting>
  <conditionalFormatting sqref="F1877">
    <cfRule type="expression" dxfId="2521" priority="2493">
      <formula>#REF!=FALSE</formula>
    </cfRule>
  </conditionalFormatting>
  <conditionalFormatting sqref="F1878">
    <cfRule type="expression" dxfId="2520" priority="2492">
      <formula>#REF!=FALSE</formula>
    </cfRule>
  </conditionalFormatting>
  <conditionalFormatting sqref="F1879">
    <cfRule type="expression" dxfId="2519" priority="2491">
      <formula>#REF!=FALSE</formula>
    </cfRule>
  </conditionalFormatting>
  <conditionalFormatting sqref="F1880">
    <cfRule type="expression" dxfId="2518" priority="2490">
      <formula>#REF!=FALSE</formula>
    </cfRule>
  </conditionalFormatting>
  <conditionalFormatting sqref="F1881">
    <cfRule type="expression" dxfId="2517" priority="2489">
      <formula>#REF!=FALSE</formula>
    </cfRule>
  </conditionalFormatting>
  <conditionalFormatting sqref="F1882">
    <cfRule type="expression" dxfId="2516" priority="2488">
      <formula>#REF!=FALSE</formula>
    </cfRule>
  </conditionalFormatting>
  <conditionalFormatting sqref="F1883">
    <cfRule type="expression" dxfId="2515" priority="2487">
      <formula>#REF!=FALSE</formula>
    </cfRule>
  </conditionalFormatting>
  <conditionalFormatting sqref="F1884">
    <cfRule type="expression" dxfId="2514" priority="2486">
      <formula>#REF!=FALSE</formula>
    </cfRule>
  </conditionalFormatting>
  <conditionalFormatting sqref="F1885">
    <cfRule type="expression" dxfId="2513" priority="2485">
      <formula>#REF!=FALSE</formula>
    </cfRule>
  </conditionalFormatting>
  <conditionalFormatting sqref="F1886">
    <cfRule type="expression" dxfId="2512" priority="2484">
      <formula>#REF!=FALSE</formula>
    </cfRule>
  </conditionalFormatting>
  <conditionalFormatting sqref="F1887">
    <cfRule type="expression" dxfId="2511" priority="2483">
      <formula>#REF!=FALSE</formula>
    </cfRule>
  </conditionalFormatting>
  <conditionalFormatting sqref="F1888">
    <cfRule type="expression" dxfId="2510" priority="2482">
      <formula>#REF!=FALSE</formula>
    </cfRule>
  </conditionalFormatting>
  <conditionalFormatting sqref="F1889">
    <cfRule type="expression" dxfId="2509" priority="2481">
      <formula>#REF!=FALSE</formula>
    </cfRule>
  </conditionalFormatting>
  <conditionalFormatting sqref="F1890">
    <cfRule type="expression" dxfId="2508" priority="2480">
      <formula>#REF!=FALSE</formula>
    </cfRule>
  </conditionalFormatting>
  <conditionalFormatting sqref="F1891">
    <cfRule type="expression" dxfId="2507" priority="2479">
      <formula>#REF!=FALSE</formula>
    </cfRule>
  </conditionalFormatting>
  <conditionalFormatting sqref="F1892">
    <cfRule type="expression" dxfId="2506" priority="2478">
      <formula>#REF!=FALSE</formula>
    </cfRule>
  </conditionalFormatting>
  <conditionalFormatting sqref="F1893">
    <cfRule type="expression" dxfId="2505" priority="2477">
      <formula>#REF!=FALSE</formula>
    </cfRule>
  </conditionalFormatting>
  <conditionalFormatting sqref="F1894 E1875:E1898">
    <cfRule type="expression" dxfId="2504" priority="2476">
      <formula>#REF!=FALSE</formula>
    </cfRule>
  </conditionalFormatting>
  <conditionalFormatting sqref="F1895">
    <cfRule type="expression" dxfId="2503" priority="2475">
      <formula>#REF!=FALSE</formula>
    </cfRule>
  </conditionalFormatting>
  <conditionalFormatting sqref="F1896">
    <cfRule type="expression" dxfId="2502" priority="2474">
      <formula>#REF!=FALSE</formula>
    </cfRule>
  </conditionalFormatting>
  <conditionalFormatting sqref="E1898:F1898">
    <cfRule type="expression" dxfId="2501" priority="2471">
      <formula>#REF!=FALSE</formula>
    </cfRule>
  </conditionalFormatting>
  <conditionalFormatting sqref="E1897:F1897">
    <cfRule type="expression" dxfId="2500" priority="2472">
      <formula>#REF!=FALSE</formula>
    </cfRule>
    <cfRule type="expression" dxfId="2499" priority="2473">
      <formula>#REF!=FALSE</formula>
    </cfRule>
  </conditionalFormatting>
  <conditionalFormatting sqref="F1877">
    <cfRule type="expression" dxfId="2498" priority="2468">
      <formula>#REF!=FALSE</formula>
    </cfRule>
  </conditionalFormatting>
  <conditionalFormatting sqref="F1876">
    <cfRule type="expression" dxfId="2497" priority="2469">
      <formula>#REF!=FALSE</formula>
    </cfRule>
  </conditionalFormatting>
  <conditionalFormatting sqref="F1878">
    <cfRule type="expression" dxfId="2496" priority="2467">
      <formula>#REF!=FALSE</formula>
    </cfRule>
  </conditionalFormatting>
  <conditionalFormatting sqref="F1879">
    <cfRule type="expression" dxfId="2495" priority="2466">
      <formula>#REF!=FALSE</formula>
    </cfRule>
  </conditionalFormatting>
  <conditionalFormatting sqref="E1875:F1875">
    <cfRule type="expression" dxfId="2494" priority="2470">
      <formula>#REF!=FALSE</formula>
    </cfRule>
  </conditionalFormatting>
  <conditionalFormatting sqref="F1887">
    <cfRule type="expression" dxfId="2493" priority="2463">
      <formula>#REF!=FALSE</formula>
    </cfRule>
  </conditionalFormatting>
  <conditionalFormatting sqref="F1886">
    <cfRule type="expression" dxfId="2492" priority="2464">
      <formula>#REF!=FALSE</formula>
    </cfRule>
  </conditionalFormatting>
  <conditionalFormatting sqref="F1888">
    <cfRule type="expression" dxfId="2491" priority="2462">
      <formula>#REF!=FALSE</formula>
    </cfRule>
  </conditionalFormatting>
  <conditionalFormatting sqref="F1889:F1891">
    <cfRule type="expression" dxfId="2490" priority="2461">
      <formula>#REF!=FALSE</formula>
    </cfRule>
  </conditionalFormatting>
  <conditionalFormatting sqref="F1892">
    <cfRule type="expression" dxfId="2489" priority="2460">
      <formula>#REF!=FALSE</formula>
    </cfRule>
  </conditionalFormatting>
  <conditionalFormatting sqref="F1893">
    <cfRule type="expression" dxfId="2488" priority="2459">
      <formula>#REF!=FALSE</formula>
    </cfRule>
  </conditionalFormatting>
  <conditionalFormatting sqref="F1895">
    <cfRule type="expression" dxfId="2487" priority="2458">
      <formula>#REF!=FALSE</formula>
    </cfRule>
  </conditionalFormatting>
  <conditionalFormatting sqref="F1896">
    <cfRule type="expression" dxfId="2486" priority="2457">
      <formula>#REF!=FALSE</formula>
    </cfRule>
  </conditionalFormatting>
  <conditionalFormatting sqref="F1898">
    <cfRule type="expression" dxfId="2485" priority="2455">
      <formula>#REF!=FALSE</formula>
    </cfRule>
  </conditionalFormatting>
  <conditionalFormatting sqref="E1885:F1885">
    <cfRule type="expression" dxfId="2484" priority="2465">
      <formula>#REF!=FALSE</formula>
    </cfRule>
  </conditionalFormatting>
  <conditionalFormatting sqref="F1897">
    <cfRule type="expression" dxfId="2483" priority="2452">
      <formula>#REF!=FALSE</formula>
    </cfRule>
  </conditionalFormatting>
  <conditionalFormatting sqref="F1896">
    <cfRule type="expression" dxfId="2482" priority="2453">
      <formula>#REF!=FALSE</formula>
    </cfRule>
  </conditionalFormatting>
  <conditionalFormatting sqref="E1895:F1895">
    <cfRule type="expression" dxfId="2481" priority="2454">
      <formula>#REF!=FALSE</formula>
    </cfRule>
  </conditionalFormatting>
  <conditionalFormatting sqref="F1929">
    <cfRule type="expression" dxfId="2480" priority="2390">
      <formula>#REF!=FALSE</formula>
    </cfRule>
  </conditionalFormatting>
  <conditionalFormatting sqref="F1930">
    <cfRule type="expression" dxfId="2479" priority="2385">
      <formula>#REF!=FALSE</formula>
    </cfRule>
  </conditionalFormatting>
  <conditionalFormatting sqref="F1899">
    <cfRule type="expression" dxfId="2478" priority="2450">
      <formula>#REF!=FALSE</formula>
    </cfRule>
  </conditionalFormatting>
  <conditionalFormatting sqref="F1900">
    <cfRule type="expression" dxfId="2477" priority="2449">
      <formula>#REF!=FALSE</formula>
    </cfRule>
  </conditionalFormatting>
  <conditionalFormatting sqref="F1901 E1899:E1906">
    <cfRule type="expression" dxfId="2476" priority="2448">
      <formula>#REF!=FALSE</formula>
    </cfRule>
  </conditionalFormatting>
  <conditionalFormatting sqref="F1902">
    <cfRule type="expression" dxfId="2475" priority="2447">
      <formula>#REF!=FALSE</formula>
    </cfRule>
  </conditionalFormatting>
  <conditionalFormatting sqref="F1903">
    <cfRule type="expression" dxfId="2474" priority="2446">
      <formula>#REF!=FALSE</formula>
    </cfRule>
  </conditionalFormatting>
  <conditionalFormatting sqref="E1905:F1905">
    <cfRule type="expression" dxfId="2473" priority="2443">
      <formula>#REF!=FALSE</formula>
    </cfRule>
  </conditionalFormatting>
  <conditionalFormatting sqref="E1906:F1906">
    <cfRule type="expression" dxfId="2472" priority="2442">
      <formula>#REF!=FALSE</formula>
    </cfRule>
  </conditionalFormatting>
  <conditionalFormatting sqref="E1904:F1904">
    <cfRule type="expression" dxfId="2471" priority="2444">
      <formula>#REF!=FALSE</formula>
    </cfRule>
    <cfRule type="expression" dxfId="2470" priority="2445">
      <formula>#REF!=FALSE</formula>
    </cfRule>
  </conditionalFormatting>
  <conditionalFormatting sqref="F1899">
    <cfRule type="expression" dxfId="2469" priority="2441">
      <formula>#REF!=FALSE</formula>
    </cfRule>
  </conditionalFormatting>
  <conditionalFormatting sqref="F1900">
    <cfRule type="expression" dxfId="2468" priority="2440">
      <formula>#REF!=FALSE</formula>
    </cfRule>
  </conditionalFormatting>
  <conditionalFormatting sqref="F1902">
    <cfRule type="expression" dxfId="2467" priority="2439">
      <formula>#REF!=FALSE</formula>
    </cfRule>
  </conditionalFormatting>
  <conditionalFormatting sqref="F1903">
    <cfRule type="expression" dxfId="2466" priority="2438">
      <formula>#REF!=FALSE</formula>
    </cfRule>
  </conditionalFormatting>
  <conditionalFormatting sqref="F1904">
    <cfRule type="expression" dxfId="2465" priority="2437">
      <formula>#REF!=FALSE</formula>
    </cfRule>
  </conditionalFormatting>
  <conditionalFormatting sqref="F1905">
    <cfRule type="expression" dxfId="2464" priority="2436">
      <formula>#REF!=FALSE</formula>
    </cfRule>
  </conditionalFormatting>
  <conditionalFormatting sqref="F1906">
    <cfRule type="expression" dxfId="2463" priority="2435">
      <formula>#REF!=FALSE</formula>
    </cfRule>
  </conditionalFormatting>
  <conditionalFormatting sqref="F1904">
    <cfRule type="expression" dxfId="2462" priority="2432">
      <formula>#REF!=FALSE</formula>
    </cfRule>
  </conditionalFormatting>
  <conditionalFormatting sqref="F1903">
    <cfRule type="expression" dxfId="2461" priority="2433">
      <formula>#REF!=FALSE</formula>
    </cfRule>
  </conditionalFormatting>
  <conditionalFormatting sqref="F1905">
    <cfRule type="expression" dxfId="2460" priority="2431">
      <formula>#REF!=FALSE</formula>
    </cfRule>
  </conditionalFormatting>
  <conditionalFormatting sqref="F1906">
    <cfRule type="expression" dxfId="2459" priority="2430">
      <formula>#REF!=FALSE</formula>
    </cfRule>
  </conditionalFormatting>
  <conditionalFormatting sqref="E1902:F1902">
    <cfRule type="expression" dxfId="2458" priority="2434">
      <formula>#REF!=FALSE</formula>
    </cfRule>
  </conditionalFormatting>
  <conditionalFormatting sqref="F1907">
    <cfRule type="expression" dxfId="2457" priority="2429">
      <formula>#REF!=FALSE</formula>
    </cfRule>
  </conditionalFormatting>
  <conditionalFormatting sqref="F1908">
    <cfRule type="expression" dxfId="2456" priority="2428">
      <formula>#REF!=FALSE</formula>
    </cfRule>
  </conditionalFormatting>
  <conditionalFormatting sqref="F1909">
    <cfRule type="expression" dxfId="2455" priority="2427">
      <formula>#REF!=FALSE</formula>
    </cfRule>
  </conditionalFormatting>
  <conditionalFormatting sqref="F1910">
    <cfRule type="expression" dxfId="2454" priority="2426">
      <formula>#REF!=FALSE</formula>
    </cfRule>
  </conditionalFormatting>
  <conditionalFormatting sqref="F1911">
    <cfRule type="expression" dxfId="2453" priority="2425">
      <formula>#REF!=FALSE</formula>
    </cfRule>
  </conditionalFormatting>
  <conditionalFormatting sqref="F1912">
    <cfRule type="expression" dxfId="2452" priority="2424">
      <formula>#REF!=FALSE</formula>
    </cfRule>
  </conditionalFormatting>
  <conditionalFormatting sqref="F1913">
    <cfRule type="expression" dxfId="2451" priority="2423">
      <formula>#REF!=FALSE</formula>
    </cfRule>
  </conditionalFormatting>
  <conditionalFormatting sqref="F1914">
    <cfRule type="expression" dxfId="2450" priority="2422">
      <formula>#REF!=FALSE</formula>
    </cfRule>
  </conditionalFormatting>
  <conditionalFormatting sqref="F1915">
    <cfRule type="expression" dxfId="2449" priority="2421">
      <formula>#REF!=FALSE</formula>
    </cfRule>
  </conditionalFormatting>
  <conditionalFormatting sqref="F1916">
    <cfRule type="expression" dxfId="2448" priority="2420">
      <formula>#REF!=FALSE</formula>
    </cfRule>
  </conditionalFormatting>
  <conditionalFormatting sqref="F1917">
    <cfRule type="expression" dxfId="2447" priority="2419">
      <formula>#REF!=FALSE</formula>
    </cfRule>
  </conditionalFormatting>
  <conditionalFormatting sqref="F1918">
    <cfRule type="expression" dxfId="2446" priority="2418">
      <formula>#REF!=FALSE</formula>
    </cfRule>
  </conditionalFormatting>
  <conditionalFormatting sqref="F1919">
    <cfRule type="expression" dxfId="2445" priority="2417">
      <formula>#REF!=FALSE</formula>
    </cfRule>
  </conditionalFormatting>
  <conditionalFormatting sqref="F1920">
    <cfRule type="expression" dxfId="2444" priority="2416">
      <formula>#REF!=FALSE</formula>
    </cfRule>
  </conditionalFormatting>
  <conditionalFormatting sqref="F1921">
    <cfRule type="expression" dxfId="2443" priority="2415">
      <formula>#REF!=FALSE</formula>
    </cfRule>
  </conditionalFormatting>
  <conditionalFormatting sqref="F1922">
    <cfRule type="expression" dxfId="2442" priority="2414">
      <formula>#REF!=FALSE</formula>
    </cfRule>
  </conditionalFormatting>
  <conditionalFormatting sqref="F1923">
    <cfRule type="expression" dxfId="2441" priority="2413">
      <formula>#REF!=FALSE</formula>
    </cfRule>
  </conditionalFormatting>
  <conditionalFormatting sqref="F1924">
    <cfRule type="expression" dxfId="2440" priority="2412">
      <formula>#REF!=FALSE</formula>
    </cfRule>
  </conditionalFormatting>
  <conditionalFormatting sqref="F1925">
    <cfRule type="expression" dxfId="2439" priority="2411">
      <formula>#REF!=FALSE</formula>
    </cfRule>
  </conditionalFormatting>
  <conditionalFormatting sqref="F1926 E1907:E1930">
    <cfRule type="expression" dxfId="2438" priority="2410">
      <formula>#REF!=FALSE</formula>
    </cfRule>
  </conditionalFormatting>
  <conditionalFormatting sqref="F1927">
    <cfRule type="expression" dxfId="2437" priority="2409">
      <formula>#REF!=FALSE</formula>
    </cfRule>
  </conditionalFormatting>
  <conditionalFormatting sqref="F1928">
    <cfRule type="expression" dxfId="2436" priority="2408">
      <formula>#REF!=FALSE</formula>
    </cfRule>
  </conditionalFormatting>
  <conditionalFormatting sqref="E1930:F1930">
    <cfRule type="expression" dxfId="2435" priority="2405">
      <formula>#REF!=FALSE</formula>
    </cfRule>
  </conditionalFormatting>
  <conditionalFormatting sqref="E1929:F1929">
    <cfRule type="expression" dxfId="2434" priority="2406">
      <formula>#REF!=FALSE</formula>
    </cfRule>
    <cfRule type="expression" dxfId="2433" priority="2407">
      <formula>#REF!=FALSE</formula>
    </cfRule>
  </conditionalFormatting>
  <conditionalFormatting sqref="F1909">
    <cfRule type="expression" dxfId="2432" priority="2402">
      <formula>#REF!=FALSE</formula>
    </cfRule>
  </conditionalFormatting>
  <conditionalFormatting sqref="F1908">
    <cfRule type="expression" dxfId="2431" priority="2403">
      <formula>#REF!=FALSE</formula>
    </cfRule>
  </conditionalFormatting>
  <conditionalFormatting sqref="F1910">
    <cfRule type="expression" dxfId="2430" priority="2401">
      <formula>#REF!=FALSE</formula>
    </cfRule>
  </conditionalFormatting>
  <conditionalFormatting sqref="F1911">
    <cfRule type="expression" dxfId="2429" priority="2400">
      <formula>#REF!=FALSE</formula>
    </cfRule>
  </conditionalFormatting>
  <conditionalFormatting sqref="E1907:F1907">
    <cfRule type="expression" dxfId="2428" priority="2404">
      <formula>#REF!=FALSE</formula>
    </cfRule>
  </conditionalFormatting>
  <conditionalFormatting sqref="F1919">
    <cfRule type="expression" dxfId="2427" priority="2397">
      <formula>#REF!=FALSE</formula>
    </cfRule>
  </conditionalFormatting>
  <conditionalFormatting sqref="F1918">
    <cfRule type="expression" dxfId="2426" priority="2398">
      <formula>#REF!=FALSE</formula>
    </cfRule>
  </conditionalFormatting>
  <conditionalFormatting sqref="F1920">
    <cfRule type="expression" dxfId="2425" priority="2396">
      <formula>#REF!=FALSE</formula>
    </cfRule>
  </conditionalFormatting>
  <conditionalFormatting sqref="F1921:F1923">
    <cfRule type="expression" dxfId="2424" priority="2395">
      <formula>#REF!=FALSE</formula>
    </cfRule>
  </conditionalFormatting>
  <conditionalFormatting sqref="F1924">
    <cfRule type="expression" dxfId="2423" priority="2394">
      <formula>#REF!=FALSE</formula>
    </cfRule>
  </conditionalFormatting>
  <conditionalFormatting sqref="F1925">
    <cfRule type="expression" dxfId="2422" priority="2393">
      <formula>#REF!=FALSE</formula>
    </cfRule>
  </conditionalFormatting>
  <conditionalFormatting sqref="F1927">
    <cfRule type="expression" dxfId="2421" priority="2392">
      <formula>#REF!=FALSE</formula>
    </cfRule>
  </conditionalFormatting>
  <conditionalFormatting sqref="F1928">
    <cfRule type="expression" dxfId="2420" priority="2391">
      <formula>#REF!=FALSE</formula>
    </cfRule>
  </conditionalFormatting>
  <conditionalFormatting sqref="F1930">
    <cfRule type="expression" dxfId="2419" priority="2389">
      <formula>#REF!=FALSE</formula>
    </cfRule>
  </conditionalFormatting>
  <conditionalFormatting sqref="E1917:F1917">
    <cfRule type="expression" dxfId="2418" priority="2399">
      <formula>#REF!=FALSE</formula>
    </cfRule>
  </conditionalFormatting>
  <conditionalFormatting sqref="F1929">
    <cfRule type="expression" dxfId="2417" priority="2386">
      <formula>#REF!=FALSE</formula>
    </cfRule>
  </conditionalFormatting>
  <conditionalFormatting sqref="F1928">
    <cfRule type="expression" dxfId="2416" priority="2387">
      <formula>#REF!=FALSE</formula>
    </cfRule>
  </conditionalFormatting>
  <conditionalFormatting sqref="E1927:F1927">
    <cfRule type="expression" dxfId="2415" priority="2388">
      <formula>#REF!=FALSE</formula>
    </cfRule>
  </conditionalFormatting>
  <conditionalFormatting sqref="F1961">
    <cfRule type="expression" dxfId="2414" priority="2324">
      <formula>#REF!=FALSE</formula>
    </cfRule>
  </conditionalFormatting>
  <conditionalFormatting sqref="F1962">
    <cfRule type="expression" dxfId="2413" priority="2319">
      <formula>#REF!=FALSE</formula>
    </cfRule>
  </conditionalFormatting>
  <conditionalFormatting sqref="F1931">
    <cfRule type="expression" dxfId="2412" priority="2384">
      <formula>#REF!=FALSE</formula>
    </cfRule>
  </conditionalFormatting>
  <conditionalFormatting sqref="F1932">
    <cfRule type="expression" dxfId="2411" priority="2383">
      <formula>#REF!=FALSE</formula>
    </cfRule>
  </conditionalFormatting>
  <conditionalFormatting sqref="F1933 E1931:E1938">
    <cfRule type="expression" dxfId="2410" priority="2382">
      <formula>#REF!=FALSE</formula>
    </cfRule>
  </conditionalFormatting>
  <conditionalFormatting sqref="F1934">
    <cfRule type="expression" dxfId="2409" priority="2381">
      <formula>#REF!=FALSE</formula>
    </cfRule>
  </conditionalFormatting>
  <conditionalFormatting sqref="F1935">
    <cfRule type="expression" dxfId="2408" priority="2380">
      <formula>#REF!=FALSE</formula>
    </cfRule>
  </conditionalFormatting>
  <conditionalFormatting sqref="E1937:F1937">
    <cfRule type="expression" dxfId="2407" priority="2377">
      <formula>#REF!=FALSE</formula>
    </cfRule>
  </conditionalFormatting>
  <conditionalFormatting sqref="E1938:F1938">
    <cfRule type="expression" dxfId="2406" priority="2376">
      <formula>#REF!=FALSE</formula>
    </cfRule>
  </conditionalFormatting>
  <conditionalFormatting sqref="E1936:F1936">
    <cfRule type="expression" dxfId="2405" priority="2378">
      <formula>#REF!=FALSE</formula>
    </cfRule>
    <cfRule type="expression" dxfId="2404" priority="2379">
      <formula>#REF!=FALSE</formula>
    </cfRule>
  </conditionalFormatting>
  <conditionalFormatting sqref="F1931">
    <cfRule type="expression" dxfId="2403" priority="2375">
      <formula>#REF!=FALSE</formula>
    </cfRule>
  </conditionalFormatting>
  <conditionalFormatting sqref="F1932">
    <cfRule type="expression" dxfId="2402" priority="2374">
      <formula>#REF!=FALSE</formula>
    </cfRule>
  </conditionalFormatting>
  <conditionalFormatting sqref="F1934">
    <cfRule type="expression" dxfId="2401" priority="2373">
      <formula>#REF!=FALSE</formula>
    </cfRule>
  </conditionalFormatting>
  <conditionalFormatting sqref="F1935">
    <cfRule type="expression" dxfId="2400" priority="2372">
      <formula>#REF!=FALSE</formula>
    </cfRule>
  </conditionalFormatting>
  <conditionalFormatting sqref="F1936">
    <cfRule type="expression" dxfId="2399" priority="2371">
      <formula>#REF!=FALSE</formula>
    </cfRule>
  </conditionalFormatting>
  <conditionalFormatting sqref="F1937">
    <cfRule type="expression" dxfId="2398" priority="2370">
      <formula>#REF!=FALSE</formula>
    </cfRule>
  </conditionalFormatting>
  <conditionalFormatting sqref="F1938">
    <cfRule type="expression" dxfId="2397" priority="2369">
      <formula>#REF!=FALSE</formula>
    </cfRule>
  </conditionalFormatting>
  <conditionalFormatting sqref="F1936">
    <cfRule type="expression" dxfId="2396" priority="2366">
      <formula>#REF!=FALSE</formula>
    </cfRule>
  </conditionalFormatting>
  <conditionalFormatting sqref="F1935">
    <cfRule type="expression" dxfId="2395" priority="2367">
      <formula>#REF!=FALSE</formula>
    </cfRule>
  </conditionalFormatting>
  <conditionalFormatting sqref="F1937">
    <cfRule type="expression" dxfId="2394" priority="2365">
      <formula>#REF!=FALSE</formula>
    </cfRule>
  </conditionalFormatting>
  <conditionalFormatting sqref="F1938">
    <cfRule type="expression" dxfId="2393" priority="2364">
      <formula>#REF!=FALSE</formula>
    </cfRule>
  </conditionalFormatting>
  <conditionalFormatting sqref="E1934:F1934">
    <cfRule type="expression" dxfId="2392" priority="2368">
      <formula>#REF!=FALSE</formula>
    </cfRule>
  </conditionalFormatting>
  <conditionalFormatting sqref="F1939">
    <cfRule type="expression" dxfId="2391" priority="2363">
      <formula>#REF!=FALSE</formula>
    </cfRule>
  </conditionalFormatting>
  <conditionalFormatting sqref="F1940">
    <cfRule type="expression" dxfId="2390" priority="2362">
      <formula>#REF!=FALSE</formula>
    </cfRule>
  </conditionalFormatting>
  <conditionalFormatting sqref="F1941">
    <cfRule type="expression" dxfId="2389" priority="2361">
      <formula>#REF!=FALSE</formula>
    </cfRule>
  </conditionalFormatting>
  <conditionalFormatting sqref="F1942">
    <cfRule type="expression" dxfId="2388" priority="2360">
      <formula>#REF!=FALSE</formula>
    </cfRule>
  </conditionalFormatting>
  <conditionalFormatting sqref="F1943">
    <cfRule type="expression" dxfId="2387" priority="2359">
      <formula>#REF!=FALSE</formula>
    </cfRule>
  </conditionalFormatting>
  <conditionalFormatting sqref="F1944">
    <cfRule type="expression" dxfId="2386" priority="2358">
      <formula>#REF!=FALSE</formula>
    </cfRule>
  </conditionalFormatting>
  <conditionalFormatting sqref="F1945">
    <cfRule type="expression" dxfId="2385" priority="2357">
      <formula>#REF!=FALSE</formula>
    </cfRule>
  </conditionalFormatting>
  <conditionalFormatting sqref="F1946">
    <cfRule type="expression" dxfId="2384" priority="2356">
      <formula>#REF!=FALSE</formula>
    </cfRule>
  </conditionalFormatting>
  <conditionalFormatting sqref="F1947">
    <cfRule type="expression" dxfId="2383" priority="2355">
      <formula>#REF!=FALSE</formula>
    </cfRule>
  </conditionalFormatting>
  <conditionalFormatting sqref="F1948">
    <cfRule type="expression" dxfId="2382" priority="2354">
      <formula>#REF!=FALSE</formula>
    </cfRule>
  </conditionalFormatting>
  <conditionalFormatting sqref="F1949">
    <cfRule type="expression" dxfId="2381" priority="2353">
      <formula>#REF!=FALSE</formula>
    </cfRule>
  </conditionalFormatting>
  <conditionalFormatting sqref="F1950">
    <cfRule type="expression" dxfId="2380" priority="2352">
      <formula>#REF!=FALSE</formula>
    </cfRule>
  </conditionalFormatting>
  <conditionalFormatting sqref="F1951">
    <cfRule type="expression" dxfId="2379" priority="2351">
      <formula>#REF!=FALSE</formula>
    </cfRule>
  </conditionalFormatting>
  <conditionalFormatting sqref="F1952">
    <cfRule type="expression" dxfId="2378" priority="2350">
      <formula>#REF!=FALSE</formula>
    </cfRule>
  </conditionalFormatting>
  <conditionalFormatting sqref="F1953">
    <cfRule type="expression" dxfId="2377" priority="2349">
      <formula>#REF!=FALSE</formula>
    </cfRule>
  </conditionalFormatting>
  <conditionalFormatting sqref="F1954">
    <cfRule type="expression" dxfId="2376" priority="2348">
      <formula>#REF!=FALSE</formula>
    </cfRule>
  </conditionalFormatting>
  <conditionalFormatting sqref="F1955">
    <cfRule type="expression" dxfId="2375" priority="2347">
      <formula>#REF!=FALSE</formula>
    </cfRule>
  </conditionalFormatting>
  <conditionalFormatting sqref="F1956">
    <cfRule type="expression" dxfId="2374" priority="2346">
      <formula>#REF!=FALSE</formula>
    </cfRule>
  </conditionalFormatting>
  <conditionalFormatting sqref="F1957">
    <cfRule type="expression" dxfId="2373" priority="2345">
      <formula>#REF!=FALSE</formula>
    </cfRule>
  </conditionalFormatting>
  <conditionalFormatting sqref="F1958 E1939:E1962">
    <cfRule type="expression" dxfId="2372" priority="2344">
      <formula>#REF!=FALSE</formula>
    </cfRule>
  </conditionalFormatting>
  <conditionalFormatting sqref="F1959">
    <cfRule type="expression" dxfId="2371" priority="2343">
      <formula>#REF!=FALSE</formula>
    </cfRule>
  </conditionalFormatting>
  <conditionalFormatting sqref="F1960">
    <cfRule type="expression" dxfId="2370" priority="2342">
      <formula>#REF!=FALSE</formula>
    </cfRule>
  </conditionalFormatting>
  <conditionalFormatting sqref="E1962:F1962">
    <cfRule type="expression" dxfId="2369" priority="2339">
      <formula>#REF!=FALSE</formula>
    </cfRule>
  </conditionalFormatting>
  <conditionalFormatting sqref="E1961:F1961">
    <cfRule type="expression" dxfId="2368" priority="2340">
      <formula>#REF!=FALSE</formula>
    </cfRule>
    <cfRule type="expression" dxfId="2367" priority="2341">
      <formula>#REF!=FALSE</formula>
    </cfRule>
  </conditionalFormatting>
  <conditionalFormatting sqref="F1941">
    <cfRule type="expression" dxfId="2366" priority="2336">
      <formula>#REF!=FALSE</formula>
    </cfRule>
  </conditionalFormatting>
  <conditionalFormatting sqref="F1940">
    <cfRule type="expression" dxfId="2365" priority="2337">
      <formula>#REF!=FALSE</formula>
    </cfRule>
  </conditionalFormatting>
  <conditionalFormatting sqref="F1942">
    <cfRule type="expression" dxfId="2364" priority="2335">
      <formula>#REF!=FALSE</formula>
    </cfRule>
  </conditionalFormatting>
  <conditionalFormatting sqref="F1943">
    <cfRule type="expression" dxfId="2363" priority="2334">
      <formula>#REF!=FALSE</formula>
    </cfRule>
  </conditionalFormatting>
  <conditionalFormatting sqref="E1939:F1939">
    <cfRule type="expression" dxfId="2362" priority="2338">
      <formula>#REF!=FALSE</formula>
    </cfRule>
  </conditionalFormatting>
  <conditionalFormatting sqref="F1951">
    <cfRule type="expression" dxfId="2361" priority="2331">
      <formula>#REF!=FALSE</formula>
    </cfRule>
  </conditionalFormatting>
  <conditionalFormatting sqref="F1950">
    <cfRule type="expression" dxfId="2360" priority="2332">
      <formula>#REF!=FALSE</formula>
    </cfRule>
  </conditionalFormatting>
  <conditionalFormatting sqref="F1952">
    <cfRule type="expression" dxfId="2359" priority="2330">
      <formula>#REF!=FALSE</formula>
    </cfRule>
  </conditionalFormatting>
  <conditionalFormatting sqref="F1953:F1955">
    <cfRule type="expression" dxfId="2358" priority="2329">
      <formula>#REF!=FALSE</formula>
    </cfRule>
  </conditionalFormatting>
  <conditionalFormatting sqref="F1956">
    <cfRule type="expression" dxfId="2357" priority="2328">
      <formula>#REF!=FALSE</formula>
    </cfRule>
  </conditionalFormatting>
  <conditionalFormatting sqref="F1957">
    <cfRule type="expression" dxfId="2356" priority="2327">
      <formula>#REF!=FALSE</formula>
    </cfRule>
  </conditionalFormatting>
  <conditionalFormatting sqref="F1959">
    <cfRule type="expression" dxfId="2355" priority="2326">
      <formula>#REF!=FALSE</formula>
    </cfRule>
  </conditionalFormatting>
  <conditionalFormatting sqref="F1960">
    <cfRule type="expression" dxfId="2354" priority="2325">
      <formula>#REF!=FALSE</formula>
    </cfRule>
  </conditionalFormatting>
  <conditionalFormatting sqref="F1962">
    <cfRule type="expression" dxfId="2353" priority="2323">
      <formula>#REF!=FALSE</formula>
    </cfRule>
  </conditionalFormatting>
  <conditionalFormatting sqref="E1949:F1949">
    <cfRule type="expression" dxfId="2352" priority="2333">
      <formula>#REF!=FALSE</formula>
    </cfRule>
  </conditionalFormatting>
  <conditionalFormatting sqref="F1961">
    <cfRule type="expression" dxfId="2351" priority="2320">
      <formula>#REF!=FALSE</formula>
    </cfRule>
  </conditionalFormatting>
  <conditionalFormatting sqref="F1960">
    <cfRule type="expression" dxfId="2350" priority="2321">
      <formula>#REF!=FALSE</formula>
    </cfRule>
  </conditionalFormatting>
  <conditionalFormatting sqref="E1959:F1959">
    <cfRule type="expression" dxfId="2349" priority="2322">
      <formula>#REF!=FALSE</formula>
    </cfRule>
  </conditionalFormatting>
  <conditionalFormatting sqref="F1971">
    <cfRule type="expression" dxfId="2348" priority="2302">
      <formula>#REF!=FALSE</formula>
    </cfRule>
  </conditionalFormatting>
  <conditionalFormatting sqref="F1972">
    <cfRule type="expression" dxfId="2347" priority="2297">
      <formula>#REF!=FALSE</formula>
    </cfRule>
  </conditionalFormatting>
  <conditionalFormatting sqref="F1963">
    <cfRule type="expression" dxfId="2346" priority="2318">
      <formula>#REF!=FALSE</formula>
    </cfRule>
  </conditionalFormatting>
  <conditionalFormatting sqref="F1964">
    <cfRule type="expression" dxfId="2345" priority="2317">
      <formula>#REF!=FALSE</formula>
    </cfRule>
  </conditionalFormatting>
  <conditionalFormatting sqref="F1965">
    <cfRule type="expression" dxfId="2344" priority="2316">
      <formula>#REF!=FALSE</formula>
    </cfRule>
  </conditionalFormatting>
  <conditionalFormatting sqref="F1966">
    <cfRule type="expression" dxfId="2343" priority="2315">
      <formula>#REF!=FALSE</formula>
    </cfRule>
  </conditionalFormatting>
  <conditionalFormatting sqref="F1967">
    <cfRule type="expression" dxfId="2342" priority="2314">
      <formula>#REF!=FALSE</formula>
    </cfRule>
  </conditionalFormatting>
  <conditionalFormatting sqref="F1968 E1963:E1972">
    <cfRule type="expression" dxfId="2341" priority="2313">
      <formula>#REF!=FALSE</formula>
    </cfRule>
  </conditionalFormatting>
  <conditionalFormatting sqref="F1969">
    <cfRule type="expression" dxfId="2340" priority="2312">
      <formula>#REF!=FALSE</formula>
    </cfRule>
  </conditionalFormatting>
  <conditionalFormatting sqref="F1970">
    <cfRule type="expression" dxfId="2339" priority="2311">
      <formula>#REF!=FALSE</formula>
    </cfRule>
  </conditionalFormatting>
  <conditionalFormatting sqref="E1972:F1972">
    <cfRule type="expression" dxfId="2338" priority="2308">
      <formula>#REF!=FALSE</formula>
    </cfRule>
  </conditionalFormatting>
  <conditionalFormatting sqref="E1971:F1971">
    <cfRule type="expression" dxfId="2337" priority="2309">
      <formula>#REF!=FALSE</formula>
    </cfRule>
    <cfRule type="expression" dxfId="2336" priority="2310">
      <formula>#REF!=FALSE</formula>
    </cfRule>
  </conditionalFormatting>
  <conditionalFormatting sqref="F1963:F1965">
    <cfRule type="expression" dxfId="2335" priority="2307">
      <formula>#REF!=FALSE</formula>
    </cfRule>
  </conditionalFormatting>
  <conditionalFormatting sqref="F1966">
    <cfRule type="expression" dxfId="2334" priority="2306">
      <formula>#REF!=FALSE</formula>
    </cfRule>
  </conditionalFormatting>
  <conditionalFormatting sqref="F1967">
    <cfRule type="expression" dxfId="2333" priority="2305">
      <formula>#REF!=FALSE</formula>
    </cfRule>
  </conditionalFormatting>
  <conditionalFormatting sqref="F1969">
    <cfRule type="expression" dxfId="2332" priority="2304">
      <formula>#REF!=FALSE</formula>
    </cfRule>
  </conditionalFormatting>
  <conditionalFormatting sqref="F1970">
    <cfRule type="expression" dxfId="2331" priority="2303">
      <formula>#REF!=FALSE</formula>
    </cfRule>
  </conditionalFormatting>
  <conditionalFormatting sqref="F1972">
    <cfRule type="expression" dxfId="2330" priority="2301">
      <formula>#REF!=FALSE</formula>
    </cfRule>
  </conditionalFormatting>
  <conditionalFormatting sqref="F1971">
    <cfRule type="expression" dxfId="2329" priority="2298">
      <formula>#REF!=FALSE</formula>
    </cfRule>
  </conditionalFormatting>
  <conditionalFormatting sqref="F1970">
    <cfRule type="expression" dxfId="2328" priority="2299">
      <formula>#REF!=FALSE</formula>
    </cfRule>
  </conditionalFormatting>
  <conditionalFormatting sqref="E1969:F1969">
    <cfRule type="expression" dxfId="2327" priority="2300">
      <formula>#REF!=FALSE</formula>
    </cfRule>
  </conditionalFormatting>
  <conditionalFormatting sqref="F1995">
    <cfRule type="expression" dxfId="2326" priority="2257">
      <formula>#REF!=FALSE</formula>
    </cfRule>
  </conditionalFormatting>
  <conditionalFormatting sqref="F1996">
    <cfRule type="expression" dxfId="2325" priority="2252">
      <formula>#REF!=FALSE</formula>
    </cfRule>
  </conditionalFormatting>
  <conditionalFormatting sqref="F1973">
    <cfRule type="expression" dxfId="2324" priority="2296">
      <formula>#REF!=FALSE</formula>
    </cfRule>
  </conditionalFormatting>
  <conditionalFormatting sqref="F1974">
    <cfRule type="expression" dxfId="2323" priority="2295">
      <formula>#REF!=FALSE</formula>
    </cfRule>
  </conditionalFormatting>
  <conditionalFormatting sqref="F1975">
    <cfRule type="expression" dxfId="2322" priority="2294">
      <formula>#REF!=FALSE</formula>
    </cfRule>
  </conditionalFormatting>
  <conditionalFormatting sqref="F1976">
    <cfRule type="expression" dxfId="2321" priority="2293">
      <formula>#REF!=FALSE</formula>
    </cfRule>
  </conditionalFormatting>
  <conditionalFormatting sqref="F1977">
    <cfRule type="expression" dxfId="2320" priority="2292">
      <formula>#REF!=FALSE</formula>
    </cfRule>
  </conditionalFormatting>
  <conditionalFormatting sqref="F1978">
    <cfRule type="expression" dxfId="2319" priority="2291">
      <formula>#REF!=FALSE</formula>
    </cfRule>
  </conditionalFormatting>
  <conditionalFormatting sqref="F1979">
    <cfRule type="expression" dxfId="2318" priority="2290">
      <formula>#REF!=FALSE</formula>
    </cfRule>
  </conditionalFormatting>
  <conditionalFormatting sqref="F1980">
    <cfRule type="expression" dxfId="2317" priority="2289">
      <formula>#REF!=FALSE</formula>
    </cfRule>
  </conditionalFormatting>
  <conditionalFormatting sqref="F1981">
    <cfRule type="expression" dxfId="2316" priority="2288">
      <formula>#REF!=FALSE</formula>
    </cfRule>
  </conditionalFormatting>
  <conditionalFormatting sqref="F1982">
    <cfRule type="expression" dxfId="2315" priority="2287">
      <formula>#REF!=FALSE</formula>
    </cfRule>
  </conditionalFormatting>
  <conditionalFormatting sqref="F1983">
    <cfRule type="expression" dxfId="2314" priority="2286">
      <formula>#REF!=FALSE</formula>
    </cfRule>
  </conditionalFormatting>
  <conditionalFormatting sqref="F1984">
    <cfRule type="expression" dxfId="2313" priority="2285">
      <formula>#REF!=FALSE</formula>
    </cfRule>
  </conditionalFormatting>
  <conditionalFormatting sqref="F1985">
    <cfRule type="expression" dxfId="2312" priority="2284">
      <formula>#REF!=FALSE</formula>
    </cfRule>
  </conditionalFormatting>
  <conditionalFormatting sqref="F1986">
    <cfRule type="expression" dxfId="2311" priority="2283">
      <formula>#REF!=FALSE</formula>
    </cfRule>
  </conditionalFormatting>
  <conditionalFormatting sqref="F1987">
    <cfRule type="expression" dxfId="2310" priority="2282">
      <formula>#REF!=FALSE</formula>
    </cfRule>
  </conditionalFormatting>
  <conditionalFormatting sqref="F1988">
    <cfRule type="expression" dxfId="2309" priority="2281">
      <formula>#REF!=FALSE</formula>
    </cfRule>
  </conditionalFormatting>
  <conditionalFormatting sqref="F1989">
    <cfRule type="expression" dxfId="2308" priority="2280">
      <formula>#REF!=FALSE</formula>
    </cfRule>
  </conditionalFormatting>
  <conditionalFormatting sqref="F1990">
    <cfRule type="expression" dxfId="2307" priority="2279">
      <formula>#REF!=FALSE</formula>
    </cfRule>
  </conditionalFormatting>
  <conditionalFormatting sqref="F1991">
    <cfRule type="expression" dxfId="2306" priority="2278">
      <formula>#REF!=FALSE</formula>
    </cfRule>
  </conditionalFormatting>
  <conditionalFormatting sqref="F1992 E1973:E1996">
    <cfRule type="expression" dxfId="2305" priority="2277">
      <formula>#REF!=FALSE</formula>
    </cfRule>
  </conditionalFormatting>
  <conditionalFormatting sqref="F1993">
    <cfRule type="expression" dxfId="2304" priority="2276">
      <formula>#REF!=FALSE</formula>
    </cfRule>
  </conditionalFormatting>
  <conditionalFormatting sqref="F1994">
    <cfRule type="expression" dxfId="2303" priority="2275">
      <formula>#REF!=FALSE</formula>
    </cfRule>
  </conditionalFormatting>
  <conditionalFormatting sqref="E1996:F1996">
    <cfRule type="expression" dxfId="2302" priority="2272">
      <formula>#REF!=FALSE</formula>
    </cfRule>
  </conditionalFormatting>
  <conditionalFormatting sqref="E1995:F1995">
    <cfRule type="expression" dxfId="2301" priority="2273">
      <formula>#REF!=FALSE</formula>
    </cfRule>
    <cfRule type="expression" dxfId="2300" priority="2274">
      <formula>#REF!=FALSE</formula>
    </cfRule>
  </conditionalFormatting>
  <conditionalFormatting sqref="F1975">
    <cfRule type="expression" dxfId="2299" priority="2269">
      <formula>#REF!=FALSE</formula>
    </cfRule>
  </conditionalFormatting>
  <conditionalFormatting sqref="F1974">
    <cfRule type="expression" dxfId="2298" priority="2270">
      <formula>#REF!=FALSE</formula>
    </cfRule>
  </conditionalFormatting>
  <conditionalFormatting sqref="F1976">
    <cfRule type="expression" dxfId="2297" priority="2268">
      <formula>#REF!=FALSE</formula>
    </cfRule>
  </conditionalFormatting>
  <conditionalFormatting sqref="F1977">
    <cfRule type="expression" dxfId="2296" priority="2267">
      <formula>#REF!=FALSE</formula>
    </cfRule>
  </conditionalFormatting>
  <conditionalFormatting sqref="E1973:F1973">
    <cfRule type="expression" dxfId="2295" priority="2271">
      <formula>#REF!=FALSE</formula>
    </cfRule>
  </conditionalFormatting>
  <conditionalFormatting sqref="F1985">
    <cfRule type="expression" dxfId="2294" priority="2264">
      <formula>#REF!=FALSE</formula>
    </cfRule>
  </conditionalFormatting>
  <conditionalFormatting sqref="F1984">
    <cfRule type="expression" dxfId="2293" priority="2265">
      <formula>#REF!=FALSE</formula>
    </cfRule>
  </conditionalFormatting>
  <conditionalFormatting sqref="F1986">
    <cfRule type="expression" dxfId="2292" priority="2263">
      <formula>#REF!=FALSE</formula>
    </cfRule>
  </conditionalFormatting>
  <conditionalFormatting sqref="F1987:F1989">
    <cfRule type="expression" dxfId="2291" priority="2262">
      <formula>#REF!=FALSE</formula>
    </cfRule>
  </conditionalFormatting>
  <conditionalFormatting sqref="F1990">
    <cfRule type="expression" dxfId="2290" priority="2261">
      <formula>#REF!=FALSE</formula>
    </cfRule>
  </conditionalFormatting>
  <conditionalFormatting sqref="F1991">
    <cfRule type="expression" dxfId="2289" priority="2260">
      <formula>#REF!=FALSE</formula>
    </cfRule>
  </conditionalFormatting>
  <conditionalFormatting sqref="F1993">
    <cfRule type="expression" dxfId="2288" priority="2259">
      <formula>#REF!=FALSE</formula>
    </cfRule>
  </conditionalFormatting>
  <conditionalFormatting sqref="F1994">
    <cfRule type="expression" dxfId="2287" priority="2258">
      <formula>#REF!=FALSE</formula>
    </cfRule>
  </conditionalFormatting>
  <conditionalFormatting sqref="F1996">
    <cfRule type="expression" dxfId="2286" priority="2256">
      <formula>#REF!=FALSE</formula>
    </cfRule>
  </conditionalFormatting>
  <conditionalFormatting sqref="E1983:F1983">
    <cfRule type="expression" dxfId="2285" priority="2266">
      <formula>#REF!=FALSE</formula>
    </cfRule>
  </conditionalFormatting>
  <conditionalFormatting sqref="F1995">
    <cfRule type="expression" dxfId="2284" priority="2253">
      <formula>#REF!=FALSE</formula>
    </cfRule>
  </conditionalFormatting>
  <conditionalFormatting sqref="F1994">
    <cfRule type="expression" dxfId="2283" priority="2254">
      <formula>#REF!=FALSE</formula>
    </cfRule>
  </conditionalFormatting>
  <conditionalFormatting sqref="E1993:F1993">
    <cfRule type="expression" dxfId="2282" priority="2255">
      <formula>#REF!=FALSE</formula>
    </cfRule>
  </conditionalFormatting>
  <conditionalFormatting sqref="F2005">
    <cfRule type="expression" dxfId="2281" priority="2235">
      <formula>#REF!=FALSE</formula>
    </cfRule>
  </conditionalFormatting>
  <conditionalFormatting sqref="F2006">
    <cfRule type="expression" dxfId="2280" priority="2230">
      <formula>#REF!=FALSE</formula>
    </cfRule>
  </conditionalFormatting>
  <conditionalFormatting sqref="F1997">
    <cfRule type="expression" dxfId="2279" priority="2251">
      <formula>#REF!=FALSE</formula>
    </cfRule>
  </conditionalFormatting>
  <conditionalFormatting sqref="F1998">
    <cfRule type="expression" dxfId="2278" priority="2250">
      <formula>#REF!=FALSE</formula>
    </cfRule>
  </conditionalFormatting>
  <conditionalFormatting sqref="F1999">
    <cfRule type="expression" dxfId="2277" priority="2249">
      <formula>#REF!=FALSE</formula>
    </cfRule>
  </conditionalFormatting>
  <conditionalFormatting sqref="F2000">
    <cfRule type="expression" dxfId="2276" priority="2248">
      <formula>#REF!=FALSE</formula>
    </cfRule>
  </conditionalFormatting>
  <conditionalFormatting sqref="F2001">
    <cfRule type="expression" dxfId="2275" priority="2247">
      <formula>#REF!=FALSE</formula>
    </cfRule>
  </conditionalFormatting>
  <conditionalFormatting sqref="F2002 E1997:E2006">
    <cfRule type="expression" dxfId="2274" priority="2246">
      <formula>#REF!=FALSE</formula>
    </cfRule>
  </conditionalFormatting>
  <conditionalFormatting sqref="F2003">
    <cfRule type="expression" dxfId="2273" priority="2245">
      <formula>#REF!=FALSE</formula>
    </cfRule>
  </conditionalFormatting>
  <conditionalFormatting sqref="F2004">
    <cfRule type="expression" dxfId="2272" priority="2244">
      <formula>#REF!=FALSE</formula>
    </cfRule>
  </conditionalFormatting>
  <conditionalFormatting sqref="E2006:F2006">
    <cfRule type="expression" dxfId="2271" priority="2241">
      <formula>#REF!=FALSE</formula>
    </cfRule>
  </conditionalFormatting>
  <conditionalFormatting sqref="E2005:F2005">
    <cfRule type="expression" dxfId="2270" priority="2242">
      <formula>#REF!=FALSE</formula>
    </cfRule>
    <cfRule type="expression" dxfId="2269" priority="2243">
      <formula>#REF!=FALSE</formula>
    </cfRule>
  </conditionalFormatting>
  <conditionalFormatting sqref="F1997:F1999">
    <cfRule type="expression" dxfId="2268" priority="2240">
      <formula>#REF!=FALSE</formula>
    </cfRule>
  </conditionalFormatting>
  <conditionalFormatting sqref="F2000">
    <cfRule type="expression" dxfId="2267" priority="2239">
      <formula>#REF!=FALSE</formula>
    </cfRule>
  </conditionalFormatting>
  <conditionalFormatting sqref="F2001">
    <cfRule type="expression" dxfId="2266" priority="2238">
      <formula>#REF!=FALSE</formula>
    </cfRule>
  </conditionalFormatting>
  <conditionalFormatting sqref="F2003">
    <cfRule type="expression" dxfId="2265" priority="2237">
      <formula>#REF!=FALSE</formula>
    </cfRule>
  </conditionalFormatting>
  <conditionalFormatting sqref="F2004">
    <cfRule type="expression" dxfId="2264" priority="2236">
      <formula>#REF!=FALSE</formula>
    </cfRule>
  </conditionalFormatting>
  <conditionalFormatting sqref="F2006">
    <cfRule type="expression" dxfId="2263" priority="2234">
      <formula>#REF!=FALSE</formula>
    </cfRule>
  </conditionalFormatting>
  <conditionalFormatting sqref="F2005">
    <cfRule type="expression" dxfId="2262" priority="2231">
      <formula>#REF!=FALSE</formula>
    </cfRule>
  </conditionalFormatting>
  <conditionalFormatting sqref="F2004">
    <cfRule type="expression" dxfId="2261" priority="2232">
      <formula>#REF!=FALSE</formula>
    </cfRule>
  </conditionalFormatting>
  <conditionalFormatting sqref="E2003:F2003">
    <cfRule type="expression" dxfId="2260" priority="2233">
      <formula>#REF!=FALSE</formula>
    </cfRule>
  </conditionalFormatting>
  <conditionalFormatting sqref="F2007">
    <cfRule type="expression" dxfId="2259" priority="2229">
      <formula>#REF!=FALSE</formula>
    </cfRule>
  </conditionalFormatting>
  <conditionalFormatting sqref="F2008">
    <cfRule type="expression" dxfId="2258" priority="2228">
      <formula>#REF!=FALSE</formula>
    </cfRule>
  </conditionalFormatting>
  <conditionalFormatting sqref="F2009">
    <cfRule type="expression" dxfId="2257" priority="2227">
      <formula>#REF!=FALSE</formula>
    </cfRule>
  </conditionalFormatting>
  <conditionalFormatting sqref="F2010">
    <cfRule type="expression" dxfId="2256" priority="2226">
      <formula>#REF!=FALSE</formula>
    </cfRule>
  </conditionalFormatting>
  <conditionalFormatting sqref="F2011">
    <cfRule type="expression" dxfId="2255" priority="2225">
      <formula>#REF!=FALSE</formula>
    </cfRule>
  </conditionalFormatting>
  <conditionalFormatting sqref="F2012">
    <cfRule type="expression" dxfId="2254" priority="2224">
      <formula>#REF!=FALSE</formula>
    </cfRule>
  </conditionalFormatting>
  <conditionalFormatting sqref="F2013">
    <cfRule type="expression" dxfId="2253" priority="2223">
      <formula>#REF!=FALSE</formula>
    </cfRule>
  </conditionalFormatting>
  <conditionalFormatting sqref="F2014">
    <cfRule type="expression" dxfId="2252" priority="2222">
      <formula>#REF!=FALSE</formula>
    </cfRule>
  </conditionalFormatting>
  <conditionalFormatting sqref="F2015">
    <cfRule type="expression" dxfId="2251" priority="2221">
      <formula>#REF!=FALSE</formula>
    </cfRule>
  </conditionalFormatting>
  <conditionalFormatting sqref="F2016">
    <cfRule type="expression" dxfId="2250" priority="2220">
      <formula>#REF!=FALSE</formula>
    </cfRule>
  </conditionalFormatting>
  <conditionalFormatting sqref="F2017">
    <cfRule type="expression" dxfId="2249" priority="2219">
      <formula>#REF!=FALSE</formula>
    </cfRule>
  </conditionalFormatting>
  <conditionalFormatting sqref="F2018">
    <cfRule type="expression" dxfId="2248" priority="2218">
      <formula>#REF!=FALSE</formula>
    </cfRule>
  </conditionalFormatting>
  <conditionalFormatting sqref="F2019">
    <cfRule type="expression" dxfId="2247" priority="2217">
      <formula>#REF!=FALSE</formula>
    </cfRule>
  </conditionalFormatting>
  <conditionalFormatting sqref="F2020">
    <cfRule type="expression" dxfId="2246" priority="2216">
      <formula>#REF!=FALSE</formula>
    </cfRule>
  </conditionalFormatting>
  <conditionalFormatting sqref="F2021">
    <cfRule type="expression" dxfId="2245" priority="2215">
      <formula>#REF!=FALSE</formula>
    </cfRule>
  </conditionalFormatting>
  <conditionalFormatting sqref="F2022 E2007:E2027">
    <cfRule type="expression" dxfId="2244" priority="2214">
      <formula>#REF!=FALSE</formula>
    </cfRule>
  </conditionalFormatting>
  <conditionalFormatting sqref="F2023">
    <cfRule type="expression" dxfId="2243" priority="2213">
      <formula>#REF!=FALSE</formula>
    </cfRule>
  </conditionalFormatting>
  <conditionalFormatting sqref="F2024">
    <cfRule type="expression" dxfId="2242" priority="2212">
      <formula>#REF!=FALSE</formula>
    </cfRule>
  </conditionalFormatting>
  <conditionalFormatting sqref="E2026:F2026">
    <cfRule type="expression" dxfId="2241" priority="2209">
      <formula>#REF!=FALSE</formula>
    </cfRule>
  </conditionalFormatting>
  <conditionalFormatting sqref="E2027:F2027">
    <cfRule type="expression" dxfId="2240" priority="2208">
      <formula>#REF!=FALSE</formula>
    </cfRule>
  </conditionalFormatting>
  <conditionalFormatting sqref="E2025:F2025">
    <cfRule type="expression" dxfId="2239" priority="2210">
      <formula>#REF!=FALSE</formula>
    </cfRule>
    <cfRule type="expression" dxfId="2238" priority="2211">
      <formula>#REF!=FALSE</formula>
    </cfRule>
  </conditionalFormatting>
  <conditionalFormatting sqref="F2007">
    <cfRule type="expression" dxfId="2237" priority="2207">
      <formula>#REF!=FALSE</formula>
    </cfRule>
  </conditionalFormatting>
  <conditionalFormatting sqref="F2015">
    <cfRule type="expression" dxfId="2236" priority="2204">
      <formula>#REF!=FALSE</formula>
    </cfRule>
  </conditionalFormatting>
  <conditionalFormatting sqref="F2014">
    <cfRule type="expression" dxfId="2235" priority="2205">
      <formula>#REF!=FALSE</formula>
    </cfRule>
  </conditionalFormatting>
  <conditionalFormatting sqref="F2016">
    <cfRule type="expression" dxfId="2234" priority="2203">
      <formula>#REF!=FALSE</formula>
    </cfRule>
  </conditionalFormatting>
  <conditionalFormatting sqref="F2017:F2019">
    <cfRule type="expression" dxfId="2233" priority="2202">
      <formula>#REF!=FALSE</formula>
    </cfRule>
  </conditionalFormatting>
  <conditionalFormatting sqref="F2020">
    <cfRule type="expression" dxfId="2232" priority="2201">
      <formula>#REF!=FALSE</formula>
    </cfRule>
  </conditionalFormatting>
  <conditionalFormatting sqref="F2021">
    <cfRule type="expression" dxfId="2231" priority="2200">
      <formula>#REF!=FALSE</formula>
    </cfRule>
  </conditionalFormatting>
  <conditionalFormatting sqref="F2023">
    <cfRule type="expression" dxfId="2230" priority="2199">
      <formula>#REF!=FALSE</formula>
    </cfRule>
  </conditionalFormatting>
  <conditionalFormatting sqref="F2024">
    <cfRule type="expression" dxfId="2229" priority="2198">
      <formula>#REF!=FALSE</formula>
    </cfRule>
  </conditionalFormatting>
  <conditionalFormatting sqref="F2025">
    <cfRule type="expression" dxfId="2228" priority="2197">
      <formula>#REF!=FALSE</formula>
    </cfRule>
  </conditionalFormatting>
  <conditionalFormatting sqref="F2026">
    <cfRule type="expression" dxfId="2227" priority="2196">
      <formula>#REF!=FALSE</formula>
    </cfRule>
  </conditionalFormatting>
  <conditionalFormatting sqref="F2027">
    <cfRule type="expression" dxfId="2226" priority="2195">
      <formula>#REF!=FALSE</formula>
    </cfRule>
  </conditionalFormatting>
  <conditionalFormatting sqref="E2013:F2013">
    <cfRule type="expression" dxfId="2225" priority="2206">
      <formula>#REF!=FALSE</formula>
    </cfRule>
  </conditionalFormatting>
  <conditionalFormatting sqref="F2025">
    <cfRule type="expression" dxfId="2224" priority="2192">
      <formula>#REF!=FALSE</formula>
    </cfRule>
  </conditionalFormatting>
  <conditionalFormatting sqref="F2024">
    <cfRule type="expression" dxfId="2223" priority="2193">
      <formula>#REF!=FALSE</formula>
    </cfRule>
  </conditionalFormatting>
  <conditionalFormatting sqref="F2026">
    <cfRule type="expression" dxfId="2222" priority="2191">
      <formula>#REF!=FALSE</formula>
    </cfRule>
  </conditionalFormatting>
  <conditionalFormatting sqref="F2027">
    <cfRule type="expression" dxfId="2221" priority="2190">
      <formula>#REF!=FALSE</formula>
    </cfRule>
  </conditionalFormatting>
  <conditionalFormatting sqref="E2023:F2023">
    <cfRule type="expression" dxfId="2220" priority="2194">
      <formula>#REF!=FALSE</formula>
    </cfRule>
  </conditionalFormatting>
  <conditionalFormatting sqref="F2028">
    <cfRule type="expression" dxfId="2219" priority="2189">
      <formula>#REF!=FALSE</formula>
    </cfRule>
  </conditionalFormatting>
  <conditionalFormatting sqref="F2029">
    <cfRule type="expression" dxfId="2218" priority="2188">
      <formula>#REF!=FALSE</formula>
    </cfRule>
  </conditionalFormatting>
  <conditionalFormatting sqref="F2030">
    <cfRule type="expression" dxfId="2217" priority="2187">
      <formula>#REF!=FALSE</formula>
    </cfRule>
  </conditionalFormatting>
  <conditionalFormatting sqref="F2031">
    <cfRule type="expression" dxfId="2216" priority="2186">
      <formula>#REF!=FALSE</formula>
    </cfRule>
  </conditionalFormatting>
  <conditionalFormatting sqref="F2032">
    <cfRule type="expression" dxfId="2215" priority="2185">
      <formula>#REF!=FALSE</formula>
    </cfRule>
  </conditionalFormatting>
  <conditionalFormatting sqref="F2033">
    <cfRule type="expression" dxfId="2214" priority="2184">
      <formula>#REF!=FALSE</formula>
    </cfRule>
  </conditionalFormatting>
  <conditionalFormatting sqref="F2034">
    <cfRule type="expression" dxfId="2213" priority="2183">
      <formula>#REF!=FALSE</formula>
    </cfRule>
  </conditionalFormatting>
  <conditionalFormatting sqref="F2035">
    <cfRule type="expression" dxfId="2212" priority="2182">
      <formula>#REF!=FALSE</formula>
    </cfRule>
  </conditionalFormatting>
  <conditionalFormatting sqref="F2036">
    <cfRule type="expression" dxfId="2211" priority="2181">
      <formula>#REF!=FALSE</formula>
    </cfRule>
  </conditionalFormatting>
  <conditionalFormatting sqref="F2037">
    <cfRule type="expression" dxfId="2210" priority="2180">
      <formula>#REF!=FALSE</formula>
    </cfRule>
  </conditionalFormatting>
  <conditionalFormatting sqref="F2038">
    <cfRule type="expression" dxfId="2209" priority="2179">
      <formula>#REF!=FALSE</formula>
    </cfRule>
  </conditionalFormatting>
  <conditionalFormatting sqref="F2039">
    <cfRule type="expression" dxfId="2208" priority="2178">
      <formula>#REF!=FALSE</formula>
    </cfRule>
  </conditionalFormatting>
  <conditionalFormatting sqref="F2040">
    <cfRule type="expression" dxfId="2207" priority="2177">
      <formula>#REF!=FALSE</formula>
    </cfRule>
  </conditionalFormatting>
  <conditionalFormatting sqref="F2041">
    <cfRule type="expression" dxfId="2206" priority="2176">
      <formula>#REF!=FALSE</formula>
    </cfRule>
  </conditionalFormatting>
  <conditionalFormatting sqref="F2042">
    <cfRule type="expression" dxfId="2205" priority="2175">
      <formula>#REF!=FALSE</formula>
    </cfRule>
  </conditionalFormatting>
  <conditionalFormatting sqref="F2043">
    <cfRule type="expression" dxfId="2204" priority="2174">
      <formula>#REF!=FALSE</formula>
    </cfRule>
  </conditionalFormatting>
  <conditionalFormatting sqref="F2044">
    <cfRule type="expression" dxfId="2203" priority="2173">
      <formula>#REF!=FALSE</formula>
    </cfRule>
  </conditionalFormatting>
  <conditionalFormatting sqref="F2045">
    <cfRule type="expression" dxfId="2202" priority="2172">
      <formula>#REF!=FALSE</formula>
    </cfRule>
  </conditionalFormatting>
  <conditionalFormatting sqref="F2046">
    <cfRule type="expression" dxfId="2201" priority="2171">
      <formula>#REF!=FALSE</formula>
    </cfRule>
  </conditionalFormatting>
  <conditionalFormatting sqref="F2047 E2028:E2052">
    <cfRule type="expression" dxfId="2200" priority="2170">
      <formula>#REF!=FALSE</formula>
    </cfRule>
  </conditionalFormatting>
  <conditionalFormatting sqref="F2048">
    <cfRule type="expression" dxfId="2199" priority="2169">
      <formula>#REF!=FALSE</formula>
    </cfRule>
  </conditionalFormatting>
  <conditionalFormatting sqref="F2049">
    <cfRule type="expression" dxfId="2198" priority="2168">
      <formula>#REF!=FALSE</formula>
    </cfRule>
  </conditionalFormatting>
  <conditionalFormatting sqref="E2051:F2051">
    <cfRule type="expression" dxfId="2197" priority="2165">
      <formula>#REF!=FALSE</formula>
    </cfRule>
  </conditionalFormatting>
  <conditionalFormatting sqref="E2052:F2052">
    <cfRule type="expression" dxfId="2196" priority="2164">
      <formula>#REF!=FALSE</formula>
    </cfRule>
  </conditionalFormatting>
  <conditionalFormatting sqref="E2050:F2050">
    <cfRule type="expression" dxfId="2195" priority="2166">
      <formula>#REF!=FALSE</formula>
    </cfRule>
    <cfRule type="expression" dxfId="2194" priority="2167">
      <formula>#REF!=FALSE</formula>
    </cfRule>
  </conditionalFormatting>
  <conditionalFormatting sqref="F2030">
    <cfRule type="expression" dxfId="2193" priority="2161">
      <formula>#REF!=FALSE</formula>
    </cfRule>
  </conditionalFormatting>
  <conditionalFormatting sqref="F2029">
    <cfRule type="expression" dxfId="2192" priority="2162">
      <formula>#REF!=FALSE</formula>
    </cfRule>
  </conditionalFormatting>
  <conditionalFormatting sqref="F2031">
    <cfRule type="expression" dxfId="2191" priority="2160">
      <formula>#REF!=FALSE</formula>
    </cfRule>
  </conditionalFormatting>
  <conditionalFormatting sqref="F2032">
    <cfRule type="expression" dxfId="2190" priority="2159">
      <formula>#REF!=FALSE</formula>
    </cfRule>
  </conditionalFormatting>
  <conditionalFormatting sqref="E2028:F2028">
    <cfRule type="expression" dxfId="2189" priority="2163">
      <formula>#REF!=FALSE</formula>
    </cfRule>
  </conditionalFormatting>
  <conditionalFormatting sqref="F2040">
    <cfRule type="expression" dxfId="2188" priority="2156">
      <formula>#REF!=FALSE</formula>
    </cfRule>
  </conditionalFormatting>
  <conditionalFormatting sqref="F2039">
    <cfRule type="expression" dxfId="2187" priority="2157">
      <formula>#REF!=FALSE</formula>
    </cfRule>
  </conditionalFormatting>
  <conditionalFormatting sqref="F2041">
    <cfRule type="expression" dxfId="2186" priority="2155">
      <formula>#REF!=FALSE</formula>
    </cfRule>
  </conditionalFormatting>
  <conditionalFormatting sqref="F2042:F2044">
    <cfRule type="expression" dxfId="2185" priority="2154">
      <formula>#REF!=FALSE</formula>
    </cfRule>
  </conditionalFormatting>
  <conditionalFormatting sqref="F2045">
    <cfRule type="expression" dxfId="2184" priority="2153">
      <formula>#REF!=FALSE</formula>
    </cfRule>
  </conditionalFormatting>
  <conditionalFormatting sqref="F2046">
    <cfRule type="expression" dxfId="2183" priority="2152">
      <formula>#REF!=FALSE</formula>
    </cfRule>
  </conditionalFormatting>
  <conditionalFormatting sqref="F2048">
    <cfRule type="expression" dxfId="2182" priority="2151">
      <formula>#REF!=FALSE</formula>
    </cfRule>
  </conditionalFormatting>
  <conditionalFormatting sqref="F2049">
    <cfRule type="expression" dxfId="2181" priority="2150">
      <formula>#REF!=FALSE</formula>
    </cfRule>
  </conditionalFormatting>
  <conditionalFormatting sqref="F2050">
    <cfRule type="expression" dxfId="2180" priority="2149">
      <formula>#REF!=FALSE</formula>
    </cfRule>
  </conditionalFormatting>
  <conditionalFormatting sqref="F2051">
    <cfRule type="expression" dxfId="2179" priority="2148">
      <formula>#REF!=FALSE</formula>
    </cfRule>
  </conditionalFormatting>
  <conditionalFormatting sqref="F2052">
    <cfRule type="expression" dxfId="2178" priority="2147">
      <formula>#REF!=FALSE</formula>
    </cfRule>
  </conditionalFormatting>
  <conditionalFormatting sqref="E2038:F2038">
    <cfRule type="expression" dxfId="2177" priority="2158">
      <formula>#REF!=FALSE</formula>
    </cfRule>
  </conditionalFormatting>
  <conditionalFormatting sqref="F2050">
    <cfRule type="expression" dxfId="2176" priority="2144">
      <formula>#REF!=FALSE</formula>
    </cfRule>
  </conditionalFormatting>
  <conditionalFormatting sqref="F2049">
    <cfRule type="expression" dxfId="2175" priority="2145">
      <formula>#REF!=FALSE</formula>
    </cfRule>
  </conditionalFormatting>
  <conditionalFormatting sqref="F2051">
    <cfRule type="expression" dxfId="2174" priority="2143">
      <formula>#REF!=FALSE</formula>
    </cfRule>
  </conditionalFormatting>
  <conditionalFormatting sqref="F2052">
    <cfRule type="expression" dxfId="2173" priority="2142">
      <formula>#REF!=FALSE</formula>
    </cfRule>
  </conditionalFormatting>
  <conditionalFormatting sqref="E2048:F2048">
    <cfRule type="expression" dxfId="2172" priority="2146">
      <formula>#REF!=FALSE</formula>
    </cfRule>
  </conditionalFormatting>
  <conditionalFormatting sqref="F2053">
    <cfRule type="expression" dxfId="2171" priority="2141">
      <formula>#REF!=FALSE</formula>
    </cfRule>
  </conditionalFormatting>
  <conditionalFormatting sqref="F2054">
    <cfRule type="expression" dxfId="2170" priority="2140">
      <formula>#REF!=FALSE</formula>
    </cfRule>
  </conditionalFormatting>
  <conditionalFormatting sqref="F2055">
    <cfRule type="expression" dxfId="2169" priority="2139">
      <formula>#REF!=FALSE</formula>
    </cfRule>
  </conditionalFormatting>
  <conditionalFormatting sqref="F2056">
    <cfRule type="expression" dxfId="2168" priority="2138">
      <formula>#REF!=FALSE</formula>
    </cfRule>
  </conditionalFormatting>
  <conditionalFormatting sqref="F2057">
    <cfRule type="expression" dxfId="2167" priority="2137">
      <formula>#REF!=FALSE</formula>
    </cfRule>
  </conditionalFormatting>
  <conditionalFormatting sqref="F2058">
    <cfRule type="expression" dxfId="2166" priority="2136">
      <formula>#REF!=FALSE</formula>
    </cfRule>
  </conditionalFormatting>
  <conditionalFormatting sqref="F2059">
    <cfRule type="expression" dxfId="2165" priority="2135">
      <formula>#REF!=FALSE</formula>
    </cfRule>
  </conditionalFormatting>
  <conditionalFormatting sqref="F2060">
    <cfRule type="expression" dxfId="2164" priority="2134">
      <formula>#REF!=FALSE</formula>
    </cfRule>
  </conditionalFormatting>
  <conditionalFormatting sqref="F2061">
    <cfRule type="expression" dxfId="2163" priority="2133">
      <formula>#REF!=FALSE</formula>
    </cfRule>
  </conditionalFormatting>
  <conditionalFormatting sqref="F2062">
    <cfRule type="expression" dxfId="2162" priority="2132">
      <formula>#REF!=FALSE</formula>
    </cfRule>
  </conditionalFormatting>
  <conditionalFormatting sqref="F2063">
    <cfRule type="expression" dxfId="2161" priority="2131">
      <formula>#REF!=FALSE</formula>
    </cfRule>
  </conditionalFormatting>
  <conditionalFormatting sqref="F2064">
    <cfRule type="expression" dxfId="2160" priority="2130">
      <formula>#REF!=FALSE</formula>
    </cfRule>
  </conditionalFormatting>
  <conditionalFormatting sqref="F2065">
    <cfRule type="expression" dxfId="2159" priority="2129">
      <formula>#REF!=FALSE</formula>
    </cfRule>
  </conditionalFormatting>
  <conditionalFormatting sqref="F2066">
    <cfRule type="expression" dxfId="2158" priority="2128">
      <formula>#REF!=FALSE</formula>
    </cfRule>
  </conditionalFormatting>
  <conditionalFormatting sqref="F2067">
    <cfRule type="expression" dxfId="2157" priority="2127">
      <formula>#REF!=FALSE</formula>
    </cfRule>
  </conditionalFormatting>
  <conditionalFormatting sqref="F2068">
    <cfRule type="expression" dxfId="2156" priority="2126">
      <formula>#REF!=FALSE</formula>
    </cfRule>
  </conditionalFormatting>
  <conditionalFormatting sqref="F2069">
    <cfRule type="expression" dxfId="2155" priority="2125">
      <formula>#REF!=FALSE</formula>
    </cfRule>
  </conditionalFormatting>
  <conditionalFormatting sqref="F2070">
    <cfRule type="expression" dxfId="2154" priority="2124">
      <formula>#REF!=FALSE</formula>
    </cfRule>
  </conditionalFormatting>
  <conditionalFormatting sqref="F2071">
    <cfRule type="expression" dxfId="2153" priority="2123">
      <formula>#REF!=FALSE</formula>
    </cfRule>
  </conditionalFormatting>
  <conditionalFormatting sqref="F2072 E2053:E2077">
    <cfRule type="expression" dxfId="2152" priority="2122">
      <formula>#REF!=FALSE</formula>
    </cfRule>
  </conditionalFormatting>
  <conditionalFormatting sqref="F2073">
    <cfRule type="expression" dxfId="2151" priority="2121">
      <formula>#REF!=FALSE</formula>
    </cfRule>
  </conditionalFormatting>
  <conditionalFormatting sqref="F2074">
    <cfRule type="expression" dxfId="2150" priority="2120">
      <formula>#REF!=FALSE</formula>
    </cfRule>
  </conditionalFormatting>
  <conditionalFormatting sqref="E2076:F2076">
    <cfRule type="expression" dxfId="2149" priority="2117">
      <formula>#REF!=FALSE</formula>
    </cfRule>
  </conditionalFormatting>
  <conditionalFormatting sqref="E2077:F2077">
    <cfRule type="expression" dxfId="2148" priority="2116">
      <formula>#REF!=FALSE</formula>
    </cfRule>
  </conditionalFormatting>
  <conditionalFormatting sqref="E2075:F2075">
    <cfRule type="expression" dxfId="2147" priority="2118">
      <formula>#REF!=FALSE</formula>
    </cfRule>
    <cfRule type="expression" dxfId="2146" priority="2119">
      <formula>#REF!=FALSE</formula>
    </cfRule>
  </conditionalFormatting>
  <conditionalFormatting sqref="F2055">
    <cfRule type="expression" dxfId="2145" priority="2113">
      <formula>#REF!=FALSE</formula>
    </cfRule>
  </conditionalFormatting>
  <conditionalFormatting sqref="F2054">
    <cfRule type="expression" dxfId="2144" priority="2114">
      <formula>#REF!=FALSE</formula>
    </cfRule>
  </conditionalFormatting>
  <conditionalFormatting sqref="F2056">
    <cfRule type="expression" dxfId="2143" priority="2112">
      <formula>#REF!=FALSE</formula>
    </cfRule>
  </conditionalFormatting>
  <conditionalFormatting sqref="F2057">
    <cfRule type="expression" dxfId="2142" priority="2111">
      <formula>#REF!=FALSE</formula>
    </cfRule>
  </conditionalFormatting>
  <conditionalFormatting sqref="E2053:F2053">
    <cfRule type="expression" dxfId="2141" priority="2115">
      <formula>#REF!=FALSE</formula>
    </cfRule>
  </conditionalFormatting>
  <conditionalFormatting sqref="F2065">
    <cfRule type="expression" dxfId="2140" priority="2108">
      <formula>#REF!=FALSE</formula>
    </cfRule>
  </conditionalFormatting>
  <conditionalFormatting sqref="F2064">
    <cfRule type="expression" dxfId="2139" priority="2109">
      <formula>#REF!=FALSE</formula>
    </cfRule>
  </conditionalFormatting>
  <conditionalFormatting sqref="F2066">
    <cfRule type="expression" dxfId="2138" priority="2107">
      <formula>#REF!=FALSE</formula>
    </cfRule>
  </conditionalFormatting>
  <conditionalFormatting sqref="F2067:F2069">
    <cfRule type="expression" dxfId="2137" priority="2106">
      <formula>#REF!=FALSE</formula>
    </cfRule>
  </conditionalFormatting>
  <conditionalFormatting sqref="F2070">
    <cfRule type="expression" dxfId="2136" priority="2105">
      <formula>#REF!=FALSE</formula>
    </cfRule>
  </conditionalFormatting>
  <conditionalFormatting sqref="F2071">
    <cfRule type="expression" dxfId="2135" priority="2104">
      <formula>#REF!=FALSE</formula>
    </cfRule>
  </conditionalFormatting>
  <conditionalFormatting sqref="F2073">
    <cfRule type="expression" dxfId="2134" priority="2103">
      <formula>#REF!=FALSE</formula>
    </cfRule>
  </conditionalFormatting>
  <conditionalFormatting sqref="F2074">
    <cfRule type="expression" dxfId="2133" priority="2102">
      <formula>#REF!=FALSE</formula>
    </cfRule>
  </conditionalFormatting>
  <conditionalFormatting sqref="F2075">
    <cfRule type="expression" dxfId="2132" priority="2101">
      <formula>#REF!=FALSE</formula>
    </cfRule>
  </conditionalFormatting>
  <conditionalFormatting sqref="F2076">
    <cfRule type="expression" dxfId="2131" priority="2100">
      <formula>#REF!=FALSE</formula>
    </cfRule>
  </conditionalFormatting>
  <conditionalFormatting sqref="F2077">
    <cfRule type="expression" dxfId="2130" priority="2099">
      <formula>#REF!=FALSE</formula>
    </cfRule>
  </conditionalFormatting>
  <conditionalFormatting sqref="E2063:F2063">
    <cfRule type="expression" dxfId="2129" priority="2110">
      <formula>#REF!=FALSE</formula>
    </cfRule>
  </conditionalFormatting>
  <conditionalFormatting sqref="F2075">
    <cfRule type="expression" dxfId="2128" priority="2096">
      <formula>#REF!=FALSE</formula>
    </cfRule>
  </conditionalFormatting>
  <conditionalFormatting sqref="F2074">
    <cfRule type="expression" dxfId="2127" priority="2097">
      <formula>#REF!=FALSE</formula>
    </cfRule>
  </conditionalFormatting>
  <conditionalFormatting sqref="F2076">
    <cfRule type="expression" dxfId="2126" priority="2095">
      <formula>#REF!=FALSE</formula>
    </cfRule>
  </conditionalFormatting>
  <conditionalFormatting sqref="F2077">
    <cfRule type="expression" dxfId="2125" priority="2094">
      <formula>#REF!=FALSE</formula>
    </cfRule>
  </conditionalFormatting>
  <conditionalFormatting sqref="E2073:F2073">
    <cfRule type="expression" dxfId="2124" priority="2098">
      <formula>#REF!=FALSE</formula>
    </cfRule>
  </conditionalFormatting>
  <conditionalFormatting sqref="F2078">
    <cfRule type="expression" dxfId="2123" priority="2093">
      <formula>#REF!=FALSE</formula>
    </cfRule>
  </conditionalFormatting>
  <conditionalFormatting sqref="F2079">
    <cfRule type="expression" dxfId="2122" priority="2092">
      <formula>#REF!=FALSE</formula>
    </cfRule>
  </conditionalFormatting>
  <conditionalFormatting sqref="F2080">
    <cfRule type="expression" dxfId="2121" priority="2091">
      <formula>#REF!=FALSE</formula>
    </cfRule>
  </conditionalFormatting>
  <conditionalFormatting sqref="F2081">
    <cfRule type="expression" dxfId="2120" priority="2090">
      <formula>#REF!=FALSE</formula>
    </cfRule>
  </conditionalFormatting>
  <conditionalFormatting sqref="F2082">
    <cfRule type="expression" dxfId="2119" priority="2089">
      <formula>#REF!=FALSE</formula>
    </cfRule>
  </conditionalFormatting>
  <conditionalFormatting sqref="F2083">
    <cfRule type="expression" dxfId="2118" priority="2088">
      <formula>#REF!=FALSE</formula>
    </cfRule>
  </conditionalFormatting>
  <conditionalFormatting sqref="F2084">
    <cfRule type="expression" dxfId="2117" priority="2087">
      <formula>#REF!=FALSE</formula>
    </cfRule>
  </conditionalFormatting>
  <conditionalFormatting sqref="F2085">
    <cfRule type="expression" dxfId="2116" priority="2086">
      <formula>#REF!=FALSE</formula>
    </cfRule>
  </conditionalFormatting>
  <conditionalFormatting sqref="F2086">
    <cfRule type="expression" dxfId="2115" priority="2085">
      <formula>#REF!=FALSE</formula>
    </cfRule>
  </conditionalFormatting>
  <conditionalFormatting sqref="F2087">
    <cfRule type="expression" dxfId="2114" priority="2084">
      <formula>#REF!=FALSE</formula>
    </cfRule>
  </conditionalFormatting>
  <conditionalFormatting sqref="F2088">
    <cfRule type="expression" dxfId="2113" priority="2083">
      <formula>#REF!=FALSE</formula>
    </cfRule>
  </conditionalFormatting>
  <conditionalFormatting sqref="F2089">
    <cfRule type="expression" dxfId="2112" priority="2082">
      <formula>#REF!=FALSE</formula>
    </cfRule>
  </conditionalFormatting>
  <conditionalFormatting sqref="F2090">
    <cfRule type="expression" dxfId="2111" priority="2081">
      <formula>#REF!=FALSE</formula>
    </cfRule>
  </conditionalFormatting>
  <conditionalFormatting sqref="F2091">
    <cfRule type="expression" dxfId="2110" priority="2080">
      <formula>#REF!=FALSE</formula>
    </cfRule>
  </conditionalFormatting>
  <conditionalFormatting sqref="F2092">
    <cfRule type="expression" dxfId="2109" priority="2079">
      <formula>#REF!=FALSE</formula>
    </cfRule>
  </conditionalFormatting>
  <conditionalFormatting sqref="F2093">
    <cfRule type="expression" dxfId="2108" priority="2078">
      <formula>#REF!=FALSE</formula>
    </cfRule>
  </conditionalFormatting>
  <conditionalFormatting sqref="F2094">
    <cfRule type="expression" dxfId="2107" priority="2077">
      <formula>#REF!=FALSE</formula>
    </cfRule>
  </conditionalFormatting>
  <conditionalFormatting sqref="F2095">
    <cfRule type="expression" dxfId="2106" priority="2076">
      <formula>#REF!=FALSE</formula>
    </cfRule>
  </conditionalFormatting>
  <conditionalFormatting sqref="F2096">
    <cfRule type="expression" dxfId="2105" priority="2075">
      <formula>#REF!=FALSE</formula>
    </cfRule>
  </conditionalFormatting>
  <conditionalFormatting sqref="F2097 E2078:E2102">
    <cfRule type="expression" dxfId="2104" priority="2074">
      <formula>#REF!=FALSE</formula>
    </cfRule>
  </conditionalFormatting>
  <conditionalFormatting sqref="F2098">
    <cfRule type="expression" dxfId="2103" priority="2073">
      <formula>#REF!=FALSE</formula>
    </cfRule>
  </conditionalFormatting>
  <conditionalFormatting sqref="F2099">
    <cfRule type="expression" dxfId="2102" priority="2072">
      <formula>#REF!=FALSE</formula>
    </cfRule>
  </conditionalFormatting>
  <conditionalFormatting sqref="E2101:F2101">
    <cfRule type="expression" dxfId="2101" priority="2069">
      <formula>#REF!=FALSE</formula>
    </cfRule>
  </conditionalFormatting>
  <conditionalFormatting sqref="E2102:F2102">
    <cfRule type="expression" dxfId="2100" priority="2068">
      <formula>#REF!=FALSE</formula>
    </cfRule>
  </conditionalFormatting>
  <conditionalFormatting sqref="E2100:F2100">
    <cfRule type="expression" dxfId="2099" priority="2070">
      <formula>#REF!=FALSE</formula>
    </cfRule>
    <cfRule type="expression" dxfId="2098" priority="2071">
      <formula>#REF!=FALSE</formula>
    </cfRule>
  </conditionalFormatting>
  <conditionalFormatting sqref="F2080">
    <cfRule type="expression" dxfId="2097" priority="2065">
      <formula>#REF!=FALSE</formula>
    </cfRule>
  </conditionalFormatting>
  <conditionalFormatting sqref="F2079">
    <cfRule type="expression" dxfId="2096" priority="2066">
      <formula>#REF!=FALSE</formula>
    </cfRule>
  </conditionalFormatting>
  <conditionalFormatting sqref="F2081">
    <cfRule type="expression" dxfId="2095" priority="2064">
      <formula>#REF!=FALSE</formula>
    </cfRule>
  </conditionalFormatting>
  <conditionalFormatting sqref="F2082">
    <cfRule type="expression" dxfId="2094" priority="2063">
      <formula>#REF!=FALSE</formula>
    </cfRule>
  </conditionalFormatting>
  <conditionalFormatting sqref="E2078:F2078">
    <cfRule type="expression" dxfId="2093" priority="2067">
      <formula>#REF!=FALSE</formula>
    </cfRule>
  </conditionalFormatting>
  <conditionalFormatting sqref="F2090">
    <cfRule type="expression" dxfId="2092" priority="2060">
      <formula>#REF!=FALSE</formula>
    </cfRule>
  </conditionalFormatting>
  <conditionalFormatting sqref="F2089">
    <cfRule type="expression" dxfId="2091" priority="2061">
      <formula>#REF!=FALSE</formula>
    </cfRule>
  </conditionalFormatting>
  <conditionalFormatting sqref="F2091">
    <cfRule type="expression" dxfId="2090" priority="2059">
      <formula>#REF!=FALSE</formula>
    </cfRule>
  </conditionalFormatting>
  <conditionalFormatting sqref="F2092:F2094">
    <cfRule type="expression" dxfId="2089" priority="2058">
      <formula>#REF!=FALSE</formula>
    </cfRule>
  </conditionalFormatting>
  <conditionalFormatting sqref="F2095">
    <cfRule type="expression" dxfId="2088" priority="2057">
      <formula>#REF!=FALSE</formula>
    </cfRule>
  </conditionalFormatting>
  <conditionalFormatting sqref="F2096">
    <cfRule type="expression" dxfId="2087" priority="2056">
      <formula>#REF!=FALSE</formula>
    </cfRule>
  </conditionalFormatting>
  <conditionalFormatting sqref="F2098">
    <cfRule type="expression" dxfId="2086" priority="2055">
      <formula>#REF!=FALSE</formula>
    </cfRule>
  </conditionalFormatting>
  <conditionalFormatting sqref="F2099">
    <cfRule type="expression" dxfId="2085" priority="2054">
      <formula>#REF!=FALSE</formula>
    </cfRule>
  </conditionalFormatting>
  <conditionalFormatting sqref="F2100">
    <cfRule type="expression" dxfId="2084" priority="2053">
      <formula>#REF!=FALSE</formula>
    </cfRule>
  </conditionalFormatting>
  <conditionalFormatting sqref="F2101">
    <cfRule type="expression" dxfId="2083" priority="2052">
      <formula>#REF!=FALSE</formula>
    </cfRule>
  </conditionalFormatting>
  <conditionalFormatting sqref="F2102">
    <cfRule type="expression" dxfId="2082" priority="2051">
      <formula>#REF!=FALSE</formula>
    </cfRule>
  </conditionalFormatting>
  <conditionalFormatting sqref="E2088:F2088">
    <cfRule type="expression" dxfId="2081" priority="2062">
      <formula>#REF!=FALSE</formula>
    </cfRule>
  </conditionalFormatting>
  <conditionalFormatting sqref="F2100">
    <cfRule type="expression" dxfId="2080" priority="2048">
      <formula>#REF!=FALSE</formula>
    </cfRule>
  </conditionalFormatting>
  <conditionalFormatting sqref="F2099">
    <cfRule type="expression" dxfId="2079" priority="2049">
      <formula>#REF!=FALSE</formula>
    </cfRule>
  </conditionalFormatting>
  <conditionalFormatting sqref="F2101">
    <cfRule type="expression" dxfId="2078" priority="2047">
      <formula>#REF!=FALSE</formula>
    </cfRule>
  </conditionalFormatting>
  <conditionalFormatting sqref="F2102">
    <cfRule type="expression" dxfId="2077" priority="2046">
      <formula>#REF!=FALSE</formula>
    </cfRule>
  </conditionalFormatting>
  <conditionalFormatting sqref="E2098:F2098">
    <cfRule type="expression" dxfId="2076" priority="2050">
      <formula>#REF!=FALSE</formula>
    </cfRule>
  </conditionalFormatting>
  <conditionalFormatting sqref="F2103">
    <cfRule type="expression" dxfId="2075" priority="2045">
      <formula>#REF!=FALSE</formula>
    </cfRule>
  </conditionalFormatting>
  <conditionalFormatting sqref="F2104">
    <cfRule type="expression" dxfId="2074" priority="2044">
      <formula>#REF!=FALSE</formula>
    </cfRule>
  </conditionalFormatting>
  <conditionalFormatting sqref="F2105">
    <cfRule type="expression" dxfId="2073" priority="2043">
      <formula>#REF!=FALSE</formula>
    </cfRule>
  </conditionalFormatting>
  <conditionalFormatting sqref="F2106">
    <cfRule type="expression" dxfId="2072" priority="2042">
      <formula>#REF!=FALSE</formula>
    </cfRule>
  </conditionalFormatting>
  <conditionalFormatting sqref="F2107">
    <cfRule type="expression" dxfId="2071" priority="2041">
      <formula>#REF!=FALSE</formula>
    </cfRule>
  </conditionalFormatting>
  <conditionalFormatting sqref="F2108">
    <cfRule type="expression" dxfId="2070" priority="2040">
      <formula>#REF!=FALSE</formula>
    </cfRule>
  </conditionalFormatting>
  <conditionalFormatting sqref="F2109">
    <cfRule type="expression" dxfId="2069" priority="2039">
      <formula>#REF!=FALSE</formula>
    </cfRule>
  </conditionalFormatting>
  <conditionalFormatting sqref="F2110">
    <cfRule type="expression" dxfId="2068" priority="2038">
      <formula>#REF!=FALSE</formula>
    </cfRule>
  </conditionalFormatting>
  <conditionalFormatting sqref="F2111">
    <cfRule type="expression" dxfId="2067" priority="2037">
      <formula>#REF!=FALSE</formula>
    </cfRule>
  </conditionalFormatting>
  <conditionalFormatting sqref="F2112">
    <cfRule type="expression" dxfId="2066" priority="2036">
      <formula>#REF!=FALSE</formula>
    </cfRule>
  </conditionalFormatting>
  <conditionalFormatting sqref="F2113">
    <cfRule type="expression" dxfId="2065" priority="2035">
      <formula>#REF!=FALSE</formula>
    </cfRule>
  </conditionalFormatting>
  <conditionalFormatting sqref="F2114">
    <cfRule type="expression" dxfId="2064" priority="2034">
      <formula>#REF!=FALSE</formula>
    </cfRule>
  </conditionalFormatting>
  <conditionalFormatting sqref="F2115">
    <cfRule type="expression" dxfId="2063" priority="2033">
      <formula>#REF!=FALSE</formula>
    </cfRule>
  </conditionalFormatting>
  <conditionalFormatting sqref="F2116">
    <cfRule type="expression" dxfId="2062" priority="2032">
      <formula>#REF!=FALSE</formula>
    </cfRule>
  </conditionalFormatting>
  <conditionalFormatting sqref="F2117">
    <cfRule type="expression" dxfId="2061" priority="2031">
      <formula>#REF!=FALSE</formula>
    </cfRule>
  </conditionalFormatting>
  <conditionalFormatting sqref="F2118">
    <cfRule type="expression" dxfId="2060" priority="2030">
      <formula>#REF!=FALSE</formula>
    </cfRule>
  </conditionalFormatting>
  <conditionalFormatting sqref="F2119">
    <cfRule type="expression" dxfId="2059" priority="2029">
      <formula>#REF!=FALSE</formula>
    </cfRule>
  </conditionalFormatting>
  <conditionalFormatting sqref="F2120">
    <cfRule type="expression" dxfId="2058" priority="2028">
      <formula>#REF!=FALSE</formula>
    </cfRule>
  </conditionalFormatting>
  <conditionalFormatting sqref="F2121">
    <cfRule type="expression" dxfId="2057" priority="2027">
      <formula>#REF!=FALSE</formula>
    </cfRule>
  </conditionalFormatting>
  <conditionalFormatting sqref="F2122 E2103:E2127">
    <cfRule type="expression" dxfId="2056" priority="2026">
      <formula>#REF!=FALSE</formula>
    </cfRule>
  </conditionalFormatting>
  <conditionalFormatting sqref="F2123">
    <cfRule type="expression" dxfId="2055" priority="2025">
      <formula>#REF!=FALSE</formula>
    </cfRule>
  </conditionalFormatting>
  <conditionalFormatting sqref="F2124">
    <cfRule type="expression" dxfId="2054" priority="2024">
      <formula>#REF!=FALSE</formula>
    </cfRule>
  </conditionalFormatting>
  <conditionalFormatting sqref="E2126:F2126">
    <cfRule type="expression" dxfId="2053" priority="2021">
      <formula>#REF!=FALSE</formula>
    </cfRule>
  </conditionalFormatting>
  <conditionalFormatting sqref="E2127:F2127">
    <cfRule type="expression" dxfId="2052" priority="2020">
      <formula>#REF!=FALSE</formula>
    </cfRule>
  </conditionalFormatting>
  <conditionalFormatting sqref="E2125:F2125">
    <cfRule type="expression" dxfId="2051" priority="2022">
      <formula>#REF!=FALSE</formula>
    </cfRule>
    <cfRule type="expression" dxfId="2050" priority="2023">
      <formula>#REF!=FALSE</formula>
    </cfRule>
  </conditionalFormatting>
  <conditionalFormatting sqref="F2105">
    <cfRule type="expression" dxfId="2049" priority="2017">
      <formula>#REF!=FALSE</formula>
    </cfRule>
  </conditionalFormatting>
  <conditionalFormatting sqref="F2104">
    <cfRule type="expression" dxfId="2048" priority="2018">
      <formula>#REF!=FALSE</formula>
    </cfRule>
  </conditionalFormatting>
  <conditionalFormatting sqref="F2106">
    <cfRule type="expression" dxfId="2047" priority="2016">
      <formula>#REF!=FALSE</formula>
    </cfRule>
  </conditionalFormatting>
  <conditionalFormatting sqref="F2107">
    <cfRule type="expression" dxfId="2046" priority="2015">
      <formula>#REF!=FALSE</formula>
    </cfRule>
  </conditionalFormatting>
  <conditionalFormatting sqref="E2103:F2103">
    <cfRule type="expression" dxfId="2045" priority="2019">
      <formula>#REF!=FALSE</formula>
    </cfRule>
  </conditionalFormatting>
  <conditionalFormatting sqref="F2115">
    <cfRule type="expression" dxfId="2044" priority="2012">
      <formula>#REF!=FALSE</formula>
    </cfRule>
  </conditionalFormatting>
  <conditionalFormatting sqref="F2114">
    <cfRule type="expression" dxfId="2043" priority="2013">
      <formula>#REF!=FALSE</formula>
    </cfRule>
  </conditionalFormatting>
  <conditionalFormatting sqref="F2116">
    <cfRule type="expression" dxfId="2042" priority="2011">
      <formula>#REF!=FALSE</formula>
    </cfRule>
  </conditionalFormatting>
  <conditionalFormatting sqref="F2117:F2119">
    <cfRule type="expression" dxfId="2041" priority="2010">
      <formula>#REF!=FALSE</formula>
    </cfRule>
  </conditionalFormatting>
  <conditionalFormatting sqref="F2120">
    <cfRule type="expression" dxfId="2040" priority="2009">
      <formula>#REF!=FALSE</formula>
    </cfRule>
  </conditionalFormatting>
  <conditionalFormatting sqref="F2121">
    <cfRule type="expression" dxfId="2039" priority="2008">
      <formula>#REF!=FALSE</formula>
    </cfRule>
  </conditionalFormatting>
  <conditionalFormatting sqref="F2123">
    <cfRule type="expression" dxfId="2038" priority="2007">
      <formula>#REF!=FALSE</formula>
    </cfRule>
  </conditionalFormatting>
  <conditionalFormatting sqref="F2124">
    <cfRule type="expression" dxfId="2037" priority="2006">
      <formula>#REF!=FALSE</formula>
    </cfRule>
  </conditionalFormatting>
  <conditionalFormatting sqref="F2125">
    <cfRule type="expression" dxfId="2036" priority="2005">
      <formula>#REF!=FALSE</formula>
    </cfRule>
  </conditionalFormatting>
  <conditionalFormatting sqref="F2126">
    <cfRule type="expression" dxfId="2035" priority="2004">
      <formula>#REF!=FALSE</formula>
    </cfRule>
  </conditionalFormatting>
  <conditionalFormatting sqref="F2127">
    <cfRule type="expression" dxfId="2034" priority="2003">
      <formula>#REF!=FALSE</formula>
    </cfRule>
  </conditionalFormatting>
  <conditionalFormatting sqref="E2113:F2113">
    <cfRule type="expression" dxfId="2033" priority="2014">
      <formula>#REF!=FALSE</formula>
    </cfRule>
  </conditionalFormatting>
  <conditionalFormatting sqref="F2125">
    <cfRule type="expression" dxfId="2032" priority="2000">
      <formula>#REF!=FALSE</formula>
    </cfRule>
  </conditionalFormatting>
  <conditionalFormatting sqref="F2124">
    <cfRule type="expression" dxfId="2031" priority="2001">
      <formula>#REF!=FALSE</formula>
    </cfRule>
  </conditionalFormatting>
  <conditionalFormatting sqref="F2126">
    <cfRule type="expression" dxfId="2030" priority="1999">
      <formula>#REF!=FALSE</formula>
    </cfRule>
  </conditionalFormatting>
  <conditionalFormatting sqref="F2127">
    <cfRule type="expression" dxfId="2029" priority="1998">
      <formula>#REF!=FALSE</formula>
    </cfRule>
  </conditionalFormatting>
  <conditionalFormatting sqref="E2123:F2123">
    <cfRule type="expression" dxfId="2028" priority="2002">
      <formula>#REF!=FALSE</formula>
    </cfRule>
  </conditionalFormatting>
  <conditionalFormatting sqref="F2128">
    <cfRule type="expression" dxfId="2027" priority="1997">
      <formula>#REF!=FALSE</formula>
    </cfRule>
  </conditionalFormatting>
  <conditionalFormatting sqref="F2129">
    <cfRule type="expression" dxfId="2026" priority="1996">
      <formula>#REF!=FALSE</formula>
    </cfRule>
  </conditionalFormatting>
  <conditionalFormatting sqref="F2130">
    <cfRule type="expression" dxfId="2025" priority="1995">
      <formula>#REF!=FALSE</formula>
    </cfRule>
  </conditionalFormatting>
  <conditionalFormatting sqref="F2131">
    <cfRule type="expression" dxfId="2024" priority="1994">
      <formula>#REF!=FALSE</formula>
    </cfRule>
  </conditionalFormatting>
  <conditionalFormatting sqref="F2132">
    <cfRule type="expression" dxfId="2023" priority="1993">
      <formula>#REF!=FALSE</formula>
    </cfRule>
  </conditionalFormatting>
  <conditionalFormatting sqref="F2133">
    <cfRule type="expression" dxfId="2022" priority="1992">
      <formula>#REF!=FALSE</formula>
    </cfRule>
  </conditionalFormatting>
  <conditionalFormatting sqref="F2134">
    <cfRule type="expression" dxfId="2021" priority="1991">
      <formula>#REF!=FALSE</formula>
    </cfRule>
  </conditionalFormatting>
  <conditionalFormatting sqref="F2135">
    <cfRule type="expression" dxfId="2020" priority="1990">
      <formula>#REF!=FALSE</formula>
    </cfRule>
  </conditionalFormatting>
  <conditionalFormatting sqref="F2136">
    <cfRule type="expression" dxfId="2019" priority="1989">
      <formula>#REF!=FALSE</formula>
    </cfRule>
  </conditionalFormatting>
  <conditionalFormatting sqref="F2137">
    <cfRule type="expression" dxfId="2018" priority="1988">
      <formula>#REF!=FALSE</formula>
    </cfRule>
  </conditionalFormatting>
  <conditionalFormatting sqref="F2138">
    <cfRule type="expression" dxfId="2017" priority="1987">
      <formula>#REF!=FALSE</formula>
    </cfRule>
  </conditionalFormatting>
  <conditionalFormatting sqref="F2139">
    <cfRule type="expression" dxfId="2016" priority="1986">
      <formula>#REF!=FALSE</formula>
    </cfRule>
  </conditionalFormatting>
  <conditionalFormatting sqref="F2140">
    <cfRule type="expression" dxfId="2015" priority="1985">
      <formula>#REF!=FALSE</formula>
    </cfRule>
  </conditionalFormatting>
  <conditionalFormatting sqref="F2141">
    <cfRule type="expression" dxfId="2014" priority="1984">
      <formula>#REF!=FALSE</formula>
    </cfRule>
  </conditionalFormatting>
  <conditionalFormatting sqref="F2142">
    <cfRule type="expression" dxfId="2013" priority="1983">
      <formula>#REF!=FALSE</formula>
    </cfRule>
  </conditionalFormatting>
  <conditionalFormatting sqref="F2143">
    <cfRule type="expression" dxfId="2012" priority="1982">
      <formula>#REF!=FALSE</formula>
    </cfRule>
  </conditionalFormatting>
  <conditionalFormatting sqref="F2144">
    <cfRule type="expression" dxfId="2011" priority="1981">
      <formula>#REF!=FALSE</formula>
    </cfRule>
  </conditionalFormatting>
  <conditionalFormatting sqref="F2145">
    <cfRule type="expression" dxfId="2010" priority="1980">
      <formula>#REF!=FALSE</formula>
    </cfRule>
  </conditionalFormatting>
  <conditionalFormatting sqref="F2146">
    <cfRule type="expression" dxfId="2009" priority="1979">
      <formula>#REF!=FALSE</formula>
    </cfRule>
  </conditionalFormatting>
  <conditionalFormatting sqref="F2147 E2128:E2152">
    <cfRule type="expression" dxfId="2008" priority="1978">
      <formula>#REF!=FALSE</formula>
    </cfRule>
  </conditionalFormatting>
  <conditionalFormatting sqref="F2148">
    <cfRule type="expression" dxfId="2007" priority="1977">
      <formula>#REF!=FALSE</formula>
    </cfRule>
  </conditionalFormatting>
  <conditionalFormatting sqref="F2149">
    <cfRule type="expression" dxfId="2006" priority="1976">
      <formula>#REF!=FALSE</formula>
    </cfRule>
  </conditionalFormatting>
  <conditionalFormatting sqref="E2151:F2151">
    <cfRule type="expression" dxfId="2005" priority="1973">
      <formula>#REF!=FALSE</formula>
    </cfRule>
  </conditionalFormatting>
  <conditionalFormatting sqref="E2152:F2152">
    <cfRule type="expression" dxfId="2004" priority="1972">
      <formula>#REF!=FALSE</formula>
    </cfRule>
  </conditionalFormatting>
  <conditionalFormatting sqref="E2150:F2150">
    <cfRule type="expression" dxfId="2003" priority="1974">
      <formula>#REF!=FALSE</formula>
    </cfRule>
    <cfRule type="expression" dxfId="2002" priority="1975">
      <formula>#REF!=FALSE</formula>
    </cfRule>
  </conditionalFormatting>
  <conditionalFormatting sqref="F2130">
    <cfRule type="expression" dxfId="2001" priority="1969">
      <formula>#REF!=FALSE</formula>
    </cfRule>
  </conditionalFormatting>
  <conditionalFormatting sqref="F2129">
    <cfRule type="expression" dxfId="2000" priority="1970">
      <formula>#REF!=FALSE</formula>
    </cfRule>
  </conditionalFormatting>
  <conditionalFormatting sqref="F2131">
    <cfRule type="expression" dxfId="1999" priority="1968">
      <formula>#REF!=FALSE</formula>
    </cfRule>
  </conditionalFormatting>
  <conditionalFormatting sqref="F2132">
    <cfRule type="expression" dxfId="1998" priority="1967">
      <formula>#REF!=FALSE</formula>
    </cfRule>
  </conditionalFormatting>
  <conditionalFormatting sqref="E2128:F2128">
    <cfRule type="expression" dxfId="1997" priority="1971">
      <formula>#REF!=FALSE</formula>
    </cfRule>
  </conditionalFormatting>
  <conditionalFormatting sqref="F2140">
    <cfRule type="expression" dxfId="1996" priority="1964">
      <formula>#REF!=FALSE</formula>
    </cfRule>
  </conditionalFormatting>
  <conditionalFormatting sqref="F2139">
    <cfRule type="expression" dxfId="1995" priority="1965">
      <formula>#REF!=FALSE</formula>
    </cfRule>
  </conditionalFormatting>
  <conditionalFormatting sqref="F2141">
    <cfRule type="expression" dxfId="1994" priority="1963">
      <formula>#REF!=FALSE</formula>
    </cfRule>
  </conditionalFormatting>
  <conditionalFormatting sqref="F2142:F2144">
    <cfRule type="expression" dxfId="1993" priority="1962">
      <formula>#REF!=FALSE</formula>
    </cfRule>
  </conditionalFormatting>
  <conditionalFormatting sqref="F2145">
    <cfRule type="expression" dxfId="1992" priority="1961">
      <formula>#REF!=FALSE</formula>
    </cfRule>
  </conditionalFormatting>
  <conditionalFormatting sqref="F2146">
    <cfRule type="expression" dxfId="1991" priority="1960">
      <formula>#REF!=FALSE</formula>
    </cfRule>
  </conditionalFormatting>
  <conditionalFormatting sqref="F2148">
    <cfRule type="expression" dxfId="1990" priority="1959">
      <formula>#REF!=FALSE</formula>
    </cfRule>
  </conditionalFormatting>
  <conditionalFormatting sqref="F2149">
    <cfRule type="expression" dxfId="1989" priority="1958">
      <formula>#REF!=FALSE</formula>
    </cfRule>
  </conditionalFormatting>
  <conditionalFormatting sqref="F2150">
    <cfRule type="expression" dxfId="1988" priority="1957">
      <formula>#REF!=FALSE</formula>
    </cfRule>
  </conditionalFormatting>
  <conditionalFormatting sqref="F2151">
    <cfRule type="expression" dxfId="1987" priority="1956">
      <formula>#REF!=FALSE</formula>
    </cfRule>
  </conditionalFormatting>
  <conditionalFormatting sqref="F2152">
    <cfRule type="expression" dxfId="1986" priority="1955">
      <formula>#REF!=FALSE</formula>
    </cfRule>
  </conditionalFormatting>
  <conditionalFormatting sqref="E2138:F2138">
    <cfRule type="expression" dxfId="1985" priority="1966">
      <formula>#REF!=FALSE</formula>
    </cfRule>
  </conditionalFormatting>
  <conditionalFormatting sqref="F2150">
    <cfRule type="expression" dxfId="1984" priority="1952">
      <formula>#REF!=FALSE</formula>
    </cfRule>
  </conditionalFormatting>
  <conditionalFormatting sqref="F2149">
    <cfRule type="expression" dxfId="1983" priority="1953">
      <formula>#REF!=FALSE</formula>
    </cfRule>
  </conditionalFormatting>
  <conditionalFormatting sqref="F2151">
    <cfRule type="expression" dxfId="1982" priority="1951">
      <formula>#REF!=FALSE</formula>
    </cfRule>
  </conditionalFormatting>
  <conditionalFormatting sqref="F2152">
    <cfRule type="expression" dxfId="1981" priority="1950">
      <formula>#REF!=FALSE</formula>
    </cfRule>
  </conditionalFormatting>
  <conditionalFormatting sqref="E2148:F2148">
    <cfRule type="expression" dxfId="1980" priority="1954">
      <formula>#REF!=FALSE</formula>
    </cfRule>
  </conditionalFormatting>
  <conditionalFormatting sqref="F2153">
    <cfRule type="expression" dxfId="1979" priority="1949">
      <formula>#REF!=FALSE</formula>
    </cfRule>
  </conditionalFormatting>
  <conditionalFormatting sqref="F2154">
    <cfRule type="expression" dxfId="1978" priority="1948">
      <formula>#REF!=FALSE</formula>
    </cfRule>
  </conditionalFormatting>
  <conditionalFormatting sqref="F2155">
    <cfRule type="expression" dxfId="1977" priority="1947">
      <formula>#REF!=FALSE</formula>
    </cfRule>
  </conditionalFormatting>
  <conditionalFormatting sqref="F2156">
    <cfRule type="expression" dxfId="1976" priority="1946">
      <formula>#REF!=FALSE</formula>
    </cfRule>
  </conditionalFormatting>
  <conditionalFormatting sqref="F2157">
    <cfRule type="expression" dxfId="1975" priority="1945">
      <formula>#REF!=FALSE</formula>
    </cfRule>
  </conditionalFormatting>
  <conditionalFormatting sqref="F2158">
    <cfRule type="expression" dxfId="1974" priority="1944">
      <formula>#REF!=FALSE</formula>
    </cfRule>
  </conditionalFormatting>
  <conditionalFormatting sqref="F2159">
    <cfRule type="expression" dxfId="1973" priority="1943">
      <formula>#REF!=FALSE</formula>
    </cfRule>
  </conditionalFormatting>
  <conditionalFormatting sqref="F2160">
    <cfRule type="expression" dxfId="1972" priority="1942">
      <formula>#REF!=FALSE</formula>
    </cfRule>
  </conditionalFormatting>
  <conditionalFormatting sqref="F2161">
    <cfRule type="expression" dxfId="1971" priority="1941">
      <formula>#REF!=FALSE</formula>
    </cfRule>
  </conditionalFormatting>
  <conditionalFormatting sqref="F2162">
    <cfRule type="expression" dxfId="1970" priority="1940">
      <formula>#REF!=FALSE</formula>
    </cfRule>
  </conditionalFormatting>
  <conditionalFormatting sqref="F2163">
    <cfRule type="expression" dxfId="1969" priority="1939">
      <formula>#REF!=FALSE</formula>
    </cfRule>
  </conditionalFormatting>
  <conditionalFormatting sqref="F2164">
    <cfRule type="expression" dxfId="1968" priority="1938">
      <formula>#REF!=FALSE</formula>
    </cfRule>
  </conditionalFormatting>
  <conditionalFormatting sqref="F2165">
    <cfRule type="expression" dxfId="1967" priority="1937">
      <formula>#REF!=FALSE</formula>
    </cfRule>
  </conditionalFormatting>
  <conditionalFormatting sqref="F2166">
    <cfRule type="expression" dxfId="1966" priority="1936">
      <formula>#REF!=FALSE</formula>
    </cfRule>
  </conditionalFormatting>
  <conditionalFormatting sqref="F2167">
    <cfRule type="expression" dxfId="1965" priority="1935">
      <formula>#REF!=FALSE</formula>
    </cfRule>
  </conditionalFormatting>
  <conditionalFormatting sqref="F2168">
    <cfRule type="expression" dxfId="1964" priority="1934">
      <formula>#REF!=FALSE</formula>
    </cfRule>
  </conditionalFormatting>
  <conditionalFormatting sqref="F2169">
    <cfRule type="expression" dxfId="1963" priority="1933">
      <formula>#REF!=FALSE</formula>
    </cfRule>
  </conditionalFormatting>
  <conditionalFormatting sqref="F2170">
    <cfRule type="expression" dxfId="1962" priority="1932">
      <formula>#REF!=FALSE</formula>
    </cfRule>
  </conditionalFormatting>
  <conditionalFormatting sqref="F2171">
    <cfRule type="expression" dxfId="1961" priority="1931">
      <formula>#REF!=FALSE</formula>
    </cfRule>
  </conditionalFormatting>
  <conditionalFormatting sqref="F2172 E2153:E2177">
    <cfRule type="expression" dxfId="1960" priority="1930">
      <formula>#REF!=FALSE</formula>
    </cfRule>
  </conditionalFormatting>
  <conditionalFormatting sqref="F2173">
    <cfRule type="expression" dxfId="1959" priority="1929">
      <formula>#REF!=FALSE</formula>
    </cfRule>
  </conditionalFormatting>
  <conditionalFormatting sqref="F2174">
    <cfRule type="expression" dxfId="1958" priority="1928">
      <formula>#REF!=FALSE</formula>
    </cfRule>
  </conditionalFormatting>
  <conditionalFormatting sqref="E2176:F2176">
    <cfRule type="expression" dxfId="1957" priority="1925">
      <formula>#REF!=FALSE</formula>
    </cfRule>
  </conditionalFormatting>
  <conditionalFormatting sqref="E2177:F2177">
    <cfRule type="expression" dxfId="1956" priority="1924">
      <formula>#REF!=FALSE</formula>
    </cfRule>
  </conditionalFormatting>
  <conditionalFormatting sqref="E2175:F2175">
    <cfRule type="expression" dxfId="1955" priority="1926">
      <formula>#REF!=FALSE</formula>
    </cfRule>
    <cfRule type="expression" dxfId="1954" priority="1927">
      <formula>#REF!=FALSE</formula>
    </cfRule>
  </conditionalFormatting>
  <conditionalFormatting sqref="F2155">
    <cfRule type="expression" dxfId="1953" priority="1921">
      <formula>#REF!=FALSE</formula>
    </cfRule>
  </conditionalFormatting>
  <conditionalFormatting sqref="F2154">
    <cfRule type="expression" dxfId="1952" priority="1922">
      <formula>#REF!=FALSE</formula>
    </cfRule>
  </conditionalFormatting>
  <conditionalFormatting sqref="F2156">
    <cfRule type="expression" dxfId="1951" priority="1920">
      <formula>#REF!=FALSE</formula>
    </cfRule>
  </conditionalFormatting>
  <conditionalFormatting sqref="F2157">
    <cfRule type="expression" dxfId="1950" priority="1919">
      <formula>#REF!=FALSE</formula>
    </cfRule>
  </conditionalFormatting>
  <conditionalFormatting sqref="E2153:F2153">
    <cfRule type="expression" dxfId="1949" priority="1923">
      <formula>#REF!=FALSE</formula>
    </cfRule>
  </conditionalFormatting>
  <conditionalFormatting sqref="F2165">
    <cfRule type="expression" dxfId="1948" priority="1916">
      <formula>#REF!=FALSE</formula>
    </cfRule>
  </conditionalFormatting>
  <conditionalFormatting sqref="F2164">
    <cfRule type="expression" dxfId="1947" priority="1917">
      <formula>#REF!=FALSE</formula>
    </cfRule>
  </conditionalFormatting>
  <conditionalFormatting sqref="F2166">
    <cfRule type="expression" dxfId="1946" priority="1915">
      <formula>#REF!=FALSE</formula>
    </cfRule>
  </conditionalFormatting>
  <conditionalFormatting sqref="F2167:F2169">
    <cfRule type="expression" dxfId="1945" priority="1914">
      <formula>#REF!=FALSE</formula>
    </cfRule>
  </conditionalFormatting>
  <conditionalFormatting sqref="F2170">
    <cfRule type="expression" dxfId="1944" priority="1913">
      <formula>#REF!=FALSE</formula>
    </cfRule>
  </conditionalFormatting>
  <conditionalFormatting sqref="F2171">
    <cfRule type="expression" dxfId="1943" priority="1912">
      <formula>#REF!=FALSE</formula>
    </cfRule>
  </conditionalFormatting>
  <conditionalFormatting sqref="F2173">
    <cfRule type="expression" dxfId="1942" priority="1911">
      <formula>#REF!=FALSE</formula>
    </cfRule>
  </conditionalFormatting>
  <conditionalFormatting sqref="F2174">
    <cfRule type="expression" dxfId="1941" priority="1910">
      <formula>#REF!=FALSE</formula>
    </cfRule>
  </conditionalFormatting>
  <conditionalFormatting sqref="F2175">
    <cfRule type="expression" dxfId="1940" priority="1909">
      <formula>#REF!=FALSE</formula>
    </cfRule>
  </conditionalFormatting>
  <conditionalFormatting sqref="F2176">
    <cfRule type="expression" dxfId="1939" priority="1908">
      <formula>#REF!=FALSE</formula>
    </cfRule>
  </conditionalFormatting>
  <conditionalFormatting sqref="F2177">
    <cfRule type="expression" dxfId="1938" priority="1907">
      <formula>#REF!=FALSE</formula>
    </cfRule>
  </conditionalFormatting>
  <conditionalFormatting sqref="E2163:F2163">
    <cfRule type="expression" dxfId="1937" priority="1918">
      <formula>#REF!=FALSE</formula>
    </cfRule>
  </conditionalFormatting>
  <conditionalFormatting sqref="F2175">
    <cfRule type="expression" dxfId="1936" priority="1904">
      <formula>#REF!=FALSE</formula>
    </cfRule>
  </conditionalFormatting>
  <conditionalFormatting sqref="F2174">
    <cfRule type="expression" dxfId="1935" priority="1905">
      <formula>#REF!=FALSE</formula>
    </cfRule>
  </conditionalFormatting>
  <conditionalFormatting sqref="F2176">
    <cfRule type="expression" dxfId="1934" priority="1903">
      <formula>#REF!=FALSE</formula>
    </cfRule>
  </conditionalFormatting>
  <conditionalFormatting sqref="F2177">
    <cfRule type="expression" dxfId="1933" priority="1902">
      <formula>#REF!=FALSE</formula>
    </cfRule>
  </conditionalFormatting>
  <conditionalFormatting sqref="E2173:F2173">
    <cfRule type="expression" dxfId="1932" priority="1906">
      <formula>#REF!=FALSE</formula>
    </cfRule>
  </conditionalFormatting>
  <conditionalFormatting sqref="F2177">
    <cfRule type="expression" dxfId="1931" priority="1901">
      <formula>#REF!=FALSE</formula>
    </cfRule>
  </conditionalFormatting>
  <conditionalFormatting sqref="F2178">
    <cfRule type="expression" dxfId="1930" priority="1900">
      <formula>#REF!=FALSE</formula>
    </cfRule>
  </conditionalFormatting>
  <conditionalFormatting sqref="F2179">
    <cfRule type="expression" dxfId="1929" priority="1899">
      <formula>#REF!=FALSE</formula>
    </cfRule>
  </conditionalFormatting>
  <conditionalFormatting sqref="F2180">
    <cfRule type="expression" dxfId="1928" priority="1898">
      <formula>#REF!=FALSE</formula>
    </cfRule>
  </conditionalFormatting>
  <conditionalFormatting sqref="F2181">
    <cfRule type="expression" dxfId="1927" priority="1897">
      <formula>#REF!=FALSE</formula>
    </cfRule>
  </conditionalFormatting>
  <conditionalFormatting sqref="F2182">
    <cfRule type="expression" dxfId="1926" priority="1896">
      <formula>#REF!=FALSE</formula>
    </cfRule>
  </conditionalFormatting>
  <conditionalFormatting sqref="F2183">
    <cfRule type="expression" dxfId="1925" priority="1895">
      <formula>#REF!=FALSE</formula>
    </cfRule>
  </conditionalFormatting>
  <conditionalFormatting sqref="F2184">
    <cfRule type="expression" dxfId="1924" priority="1894">
      <formula>#REF!=FALSE</formula>
    </cfRule>
  </conditionalFormatting>
  <conditionalFormatting sqref="F2185">
    <cfRule type="expression" dxfId="1923" priority="1893">
      <formula>#REF!=FALSE</formula>
    </cfRule>
  </conditionalFormatting>
  <conditionalFormatting sqref="F2186">
    <cfRule type="expression" dxfId="1922" priority="1892">
      <formula>#REF!=FALSE</formula>
    </cfRule>
  </conditionalFormatting>
  <conditionalFormatting sqref="F2187 E2177:E2192">
    <cfRule type="expression" dxfId="1921" priority="1891">
      <formula>#REF!=FALSE</formula>
    </cfRule>
  </conditionalFormatting>
  <conditionalFormatting sqref="F2188">
    <cfRule type="expression" dxfId="1920" priority="1890">
      <formula>#REF!=FALSE</formula>
    </cfRule>
  </conditionalFormatting>
  <conditionalFormatting sqref="F2189">
    <cfRule type="expression" dxfId="1919" priority="1889">
      <formula>#REF!=FALSE</formula>
    </cfRule>
  </conditionalFormatting>
  <conditionalFormatting sqref="E2191:F2191">
    <cfRule type="expression" dxfId="1918" priority="1886">
      <formula>#REF!=FALSE</formula>
    </cfRule>
  </conditionalFormatting>
  <conditionalFormatting sqref="E2192:F2192">
    <cfRule type="expression" dxfId="1917" priority="1885">
      <formula>#REF!=FALSE</formula>
    </cfRule>
  </conditionalFormatting>
  <conditionalFormatting sqref="E2190:F2190">
    <cfRule type="expression" dxfId="1916" priority="1887">
      <formula>#REF!=FALSE</formula>
    </cfRule>
    <cfRule type="expression" dxfId="1915" priority="1888">
      <formula>#REF!=FALSE</formula>
    </cfRule>
  </conditionalFormatting>
  <conditionalFormatting sqref="F2180">
    <cfRule type="expression" dxfId="1914" priority="1882">
      <formula>#REF!=FALSE</formula>
    </cfRule>
  </conditionalFormatting>
  <conditionalFormatting sqref="F2179">
    <cfRule type="expression" dxfId="1913" priority="1883">
      <formula>#REF!=FALSE</formula>
    </cfRule>
  </conditionalFormatting>
  <conditionalFormatting sqref="F2181">
    <cfRule type="expression" dxfId="1912" priority="1881">
      <formula>#REF!=FALSE</formula>
    </cfRule>
  </conditionalFormatting>
  <conditionalFormatting sqref="F2182:F2184">
    <cfRule type="expression" dxfId="1911" priority="1880">
      <formula>#REF!=FALSE</formula>
    </cfRule>
  </conditionalFormatting>
  <conditionalFormatting sqref="F2185">
    <cfRule type="expression" dxfId="1910" priority="1879">
      <formula>#REF!=FALSE</formula>
    </cfRule>
  </conditionalFormatting>
  <conditionalFormatting sqref="F2186">
    <cfRule type="expression" dxfId="1909" priority="1878">
      <formula>#REF!=FALSE</formula>
    </cfRule>
  </conditionalFormatting>
  <conditionalFormatting sqref="F2188">
    <cfRule type="expression" dxfId="1908" priority="1877">
      <formula>#REF!=FALSE</formula>
    </cfRule>
  </conditionalFormatting>
  <conditionalFormatting sqref="F2189">
    <cfRule type="expression" dxfId="1907" priority="1876">
      <formula>#REF!=FALSE</formula>
    </cfRule>
  </conditionalFormatting>
  <conditionalFormatting sqref="F2190">
    <cfRule type="expression" dxfId="1906" priority="1875">
      <formula>#REF!=FALSE</formula>
    </cfRule>
  </conditionalFormatting>
  <conditionalFormatting sqref="F2191">
    <cfRule type="expression" dxfId="1905" priority="1874">
      <formula>#REF!=FALSE</formula>
    </cfRule>
  </conditionalFormatting>
  <conditionalFormatting sqref="F2192">
    <cfRule type="expression" dxfId="1904" priority="1873">
      <formula>#REF!=FALSE</formula>
    </cfRule>
  </conditionalFormatting>
  <conditionalFormatting sqref="E2178:F2178">
    <cfRule type="expression" dxfId="1903" priority="1884">
      <formula>#REF!=FALSE</formula>
    </cfRule>
  </conditionalFormatting>
  <conditionalFormatting sqref="F2190">
    <cfRule type="expression" dxfId="1902" priority="1870">
      <formula>#REF!=FALSE</formula>
    </cfRule>
  </conditionalFormatting>
  <conditionalFormatting sqref="F2189">
    <cfRule type="expression" dxfId="1901" priority="1871">
      <formula>#REF!=FALSE</formula>
    </cfRule>
  </conditionalFormatting>
  <conditionalFormatting sqref="F2191">
    <cfRule type="expression" dxfId="1900" priority="1869">
      <formula>#REF!=FALSE</formula>
    </cfRule>
  </conditionalFormatting>
  <conditionalFormatting sqref="F2192">
    <cfRule type="expression" dxfId="1899" priority="1868">
      <formula>#REF!=FALSE</formula>
    </cfRule>
  </conditionalFormatting>
  <conditionalFormatting sqref="E2188:F2188">
    <cfRule type="expression" dxfId="1898" priority="1872">
      <formula>#REF!=FALSE</formula>
    </cfRule>
  </conditionalFormatting>
  <conditionalFormatting sqref="F2193">
    <cfRule type="expression" dxfId="1897" priority="1867">
      <formula>#REF!=FALSE</formula>
    </cfRule>
  </conditionalFormatting>
  <conditionalFormatting sqref="F2194">
    <cfRule type="expression" dxfId="1896" priority="1866">
      <formula>#REF!=FALSE</formula>
    </cfRule>
  </conditionalFormatting>
  <conditionalFormatting sqref="F2195">
    <cfRule type="expression" dxfId="1895" priority="1865">
      <formula>#REF!=FALSE</formula>
    </cfRule>
  </conditionalFormatting>
  <conditionalFormatting sqref="F2196">
    <cfRule type="expression" dxfId="1894" priority="1864">
      <formula>#REF!=FALSE</formula>
    </cfRule>
  </conditionalFormatting>
  <conditionalFormatting sqref="F2197">
    <cfRule type="expression" dxfId="1893" priority="1863">
      <formula>#REF!=FALSE</formula>
    </cfRule>
  </conditionalFormatting>
  <conditionalFormatting sqref="F2198">
    <cfRule type="expression" dxfId="1892" priority="1862">
      <formula>#REF!=FALSE</formula>
    </cfRule>
  </conditionalFormatting>
  <conditionalFormatting sqref="F2199">
    <cfRule type="expression" dxfId="1891" priority="1861">
      <formula>#REF!=FALSE</formula>
    </cfRule>
  </conditionalFormatting>
  <conditionalFormatting sqref="F2200">
    <cfRule type="expression" dxfId="1890" priority="1860">
      <formula>#REF!=FALSE</formula>
    </cfRule>
  </conditionalFormatting>
  <conditionalFormatting sqref="F2201">
    <cfRule type="expression" dxfId="1889" priority="1859">
      <formula>#REF!=FALSE</formula>
    </cfRule>
  </conditionalFormatting>
  <conditionalFormatting sqref="F2202">
    <cfRule type="expression" dxfId="1888" priority="1858">
      <formula>#REF!=FALSE</formula>
    </cfRule>
  </conditionalFormatting>
  <conditionalFormatting sqref="F2203">
    <cfRule type="expression" dxfId="1887" priority="1857">
      <formula>#REF!=FALSE</formula>
    </cfRule>
  </conditionalFormatting>
  <conditionalFormatting sqref="F2204">
    <cfRule type="expression" dxfId="1886" priority="1856">
      <formula>#REF!=FALSE</formula>
    </cfRule>
  </conditionalFormatting>
  <conditionalFormatting sqref="F2205">
    <cfRule type="expression" dxfId="1885" priority="1855">
      <formula>#REF!=FALSE</formula>
    </cfRule>
  </conditionalFormatting>
  <conditionalFormatting sqref="F2206">
    <cfRule type="expression" dxfId="1884" priority="1854">
      <formula>#REF!=FALSE</formula>
    </cfRule>
  </conditionalFormatting>
  <conditionalFormatting sqref="F2207">
    <cfRule type="expression" dxfId="1883" priority="1853">
      <formula>#REF!=FALSE</formula>
    </cfRule>
  </conditionalFormatting>
  <conditionalFormatting sqref="F2208">
    <cfRule type="expression" dxfId="1882" priority="1852">
      <formula>#REF!=FALSE</formula>
    </cfRule>
  </conditionalFormatting>
  <conditionalFormatting sqref="F2209">
    <cfRule type="expression" dxfId="1881" priority="1851">
      <formula>#REF!=FALSE</formula>
    </cfRule>
  </conditionalFormatting>
  <conditionalFormatting sqref="F2210">
    <cfRule type="expression" dxfId="1880" priority="1850">
      <formula>#REF!=FALSE</formula>
    </cfRule>
  </conditionalFormatting>
  <conditionalFormatting sqref="F2211">
    <cfRule type="expression" dxfId="1879" priority="1849">
      <formula>#REF!=FALSE</formula>
    </cfRule>
  </conditionalFormatting>
  <conditionalFormatting sqref="F2212 E2193:E2217">
    <cfRule type="expression" dxfId="1878" priority="1848">
      <formula>#REF!=FALSE</formula>
    </cfRule>
  </conditionalFormatting>
  <conditionalFormatting sqref="F2213">
    <cfRule type="expression" dxfId="1877" priority="1847">
      <formula>#REF!=FALSE</formula>
    </cfRule>
  </conditionalFormatting>
  <conditionalFormatting sqref="F2214">
    <cfRule type="expression" dxfId="1876" priority="1846">
      <formula>#REF!=FALSE</formula>
    </cfRule>
  </conditionalFormatting>
  <conditionalFormatting sqref="E2216:F2216">
    <cfRule type="expression" dxfId="1875" priority="1843">
      <formula>#REF!=FALSE</formula>
    </cfRule>
  </conditionalFormatting>
  <conditionalFormatting sqref="E2217:F2217">
    <cfRule type="expression" dxfId="1874" priority="1842">
      <formula>#REF!=FALSE</formula>
    </cfRule>
  </conditionalFormatting>
  <conditionalFormatting sqref="E2215:F2215">
    <cfRule type="expression" dxfId="1873" priority="1844">
      <formula>#REF!=FALSE</formula>
    </cfRule>
    <cfRule type="expression" dxfId="1872" priority="1845">
      <formula>#REF!=FALSE</formula>
    </cfRule>
  </conditionalFormatting>
  <conditionalFormatting sqref="F2195">
    <cfRule type="expression" dxfId="1871" priority="1839">
      <formula>#REF!=FALSE</formula>
    </cfRule>
  </conditionalFormatting>
  <conditionalFormatting sqref="F2194">
    <cfRule type="expression" dxfId="1870" priority="1840">
      <formula>#REF!=FALSE</formula>
    </cfRule>
  </conditionalFormatting>
  <conditionalFormatting sqref="F2196">
    <cfRule type="expression" dxfId="1869" priority="1838">
      <formula>#REF!=FALSE</formula>
    </cfRule>
  </conditionalFormatting>
  <conditionalFormatting sqref="F2197">
    <cfRule type="expression" dxfId="1868" priority="1837">
      <formula>#REF!=FALSE</formula>
    </cfRule>
  </conditionalFormatting>
  <conditionalFormatting sqref="E2193:F2193">
    <cfRule type="expression" dxfId="1867" priority="1841">
      <formula>#REF!=FALSE</formula>
    </cfRule>
  </conditionalFormatting>
  <conditionalFormatting sqref="F2205">
    <cfRule type="expression" dxfId="1866" priority="1834">
      <formula>#REF!=FALSE</formula>
    </cfRule>
  </conditionalFormatting>
  <conditionalFormatting sqref="F2204">
    <cfRule type="expression" dxfId="1865" priority="1835">
      <formula>#REF!=FALSE</formula>
    </cfRule>
  </conditionalFormatting>
  <conditionalFormatting sqref="F2206">
    <cfRule type="expression" dxfId="1864" priority="1833">
      <formula>#REF!=FALSE</formula>
    </cfRule>
  </conditionalFormatting>
  <conditionalFormatting sqref="F2207:F2209">
    <cfRule type="expression" dxfId="1863" priority="1832">
      <formula>#REF!=FALSE</formula>
    </cfRule>
  </conditionalFormatting>
  <conditionalFormatting sqref="F2210">
    <cfRule type="expression" dxfId="1862" priority="1831">
      <formula>#REF!=FALSE</formula>
    </cfRule>
  </conditionalFormatting>
  <conditionalFormatting sqref="F2211">
    <cfRule type="expression" dxfId="1861" priority="1830">
      <formula>#REF!=FALSE</formula>
    </cfRule>
  </conditionalFormatting>
  <conditionalFormatting sqref="F2213">
    <cfRule type="expression" dxfId="1860" priority="1829">
      <formula>#REF!=FALSE</formula>
    </cfRule>
  </conditionalFormatting>
  <conditionalFormatting sqref="F2214">
    <cfRule type="expression" dxfId="1859" priority="1828">
      <formula>#REF!=FALSE</formula>
    </cfRule>
  </conditionalFormatting>
  <conditionalFormatting sqref="F2215">
    <cfRule type="expression" dxfId="1858" priority="1827">
      <formula>#REF!=FALSE</formula>
    </cfRule>
  </conditionalFormatting>
  <conditionalFormatting sqref="F2216">
    <cfRule type="expression" dxfId="1857" priority="1826">
      <formula>#REF!=FALSE</formula>
    </cfRule>
  </conditionalFormatting>
  <conditionalFormatting sqref="F2217">
    <cfRule type="expression" dxfId="1856" priority="1825">
      <formula>#REF!=FALSE</formula>
    </cfRule>
  </conditionalFormatting>
  <conditionalFormatting sqref="E2203:F2203">
    <cfRule type="expression" dxfId="1855" priority="1836">
      <formula>#REF!=FALSE</formula>
    </cfRule>
  </conditionalFormatting>
  <conditionalFormatting sqref="F2215">
    <cfRule type="expression" dxfId="1854" priority="1822">
      <formula>#REF!=FALSE</formula>
    </cfRule>
  </conditionalFormatting>
  <conditionalFormatting sqref="F2214">
    <cfRule type="expression" dxfId="1853" priority="1823">
      <formula>#REF!=FALSE</formula>
    </cfRule>
  </conditionalFormatting>
  <conditionalFormatting sqref="F2216">
    <cfRule type="expression" dxfId="1852" priority="1821">
      <formula>#REF!=FALSE</formula>
    </cfRule>
  </conditionalFormatting>
  <conditionalFormatting sqref="F2217">
    <cfRule type="expression" dxfId="1851" priority="1820">
      <formula>#REF!=FALSE</formula>
    </cfRule>
  </conditionalFormatting>
  <conditionalFormatting sqref="E2213:F2213">
    <cfRule type="expression" dxfId="1850" priority="1824">
      <formula>#REF!=FALSE</formula>
    </cfRule>
  </conditionalFormatting>
  <conditionalFormatting sqref="F2218">
    <cfRule type="expression" dxfId="1849" priority="1819">
      <formula>#REF!=FALSE</formula>
    </cfRule>
  </conditionalFormatting>
  <conditionalFormatting sqref="F2219">
    <cfRule type="expression" dxfId="1848" priority="1818">
      <formula>#REF!=FALSE</formula>
    </cfRule>
  </conditionalFormatting>
  <conditionalFormatting sqref="F2220">
    <cfRule type="expression" dxfId="1847" priority="1817">
      <formula>#REF!=FALSE</formula>
    </cfRule>
  </conditionalFormatting>
  <conditionalFormatting sqref="F2221">
    <cfRule type="expression" dxfId="1846" priority="1816">
      <formula>#REF!=FALSE</formula>
    </cfRule>
  </conditionalFormatting>
  <conditionalFormatting sqref="F2222">
    <cfRule type="expression" dxfId="1845" priority="1815">
      <formula>#REF!=FALSE</formula>
    </cfRule>
  </conditionalFormatting>
  <conditionalFormatting sqref="F2223">
    <cfRule type="expression" dxfId="1844" priority="1814">
      <formula>#REF!=FALSE</formula>
    </cfRule>
  </conditionalFormatting>
  <conditionalFormatting sqref="F2224">
    <cfRule type="expression" dxfId="1843" priority="1813">
      <formula>#REF!=FALSE</formula>
    </cfRule>
  </conditionalFormatting>
  <conditionalFormatting sqref="F2225">
    <cfRule type="expression" dxfId="1842" priority="1812">
      <formula>#REF!=FALSE</formula>
    </cfRule>
  </conditionalFormatting>
  <conditionalFormatting sqref="F2226">
    <cfRule type="expression" dxfId="1841" priority="1811">
      <formula>#REF!=FALSE</formula>
    </cfRule>
  </conditionalFormatting>
  <conditionalFormatting sqref="F2227">
    <cfRule type="expression" dxfId="1840" priority="1810">
      <formula>#REF!=FALSE</formula>
    </cfRule>
  </conditionalFormatting>
  <conditionalFormatting sqref="F2228">
    <cfRule type="expression" dxfId="1839" priority="1809">
      <formula>#REF!=FALSE</formula>
    </cfRule>
  </conditionalFormatting>
  <conditionalFormatting sqref="F2229">
    <cfRule type="expression" dxfId="1838" priority="1808">
      <formula>#REF!=FALSE</formula>
    </cfRule>
  </conditionalFormatting>
  <conditionalFormatting sqref="F2230">
    <cfRule type="expression" dxfId="1837" priority="1807">
      <formula>#REF!=FALSE</formula>
    </cfRule>
  </conditionalFormatting>
  <conditionalFormatting sqref="F2231">
    <cfRule type="expression" dxfId="1836" priority="1806">
      <formula>#REF!=FALSE</formula>
    </cfRule>
  </conditionalFormatting>
  <conditionalFormatting sqref="F2232">
    <cfRule type="expression" dxfId="1835" priority="1805">
      <formula>#REF!=FALSE</formula>
    </cfRule>
  </conditionalFormatting>
  <conditionalFormatting sqref="F2233">
    <cfRule type="expression" dxfId="1834" priority="1804">
      <formula>#REF!=FALSE</formula>
    </cfRule>
  </conditionalFormatting>
  <conditionalFormatting sqref="F2234">
    <cfRule type="expression" dxfId="1833" priority="1803">
      <formula>#REF!=FALSE</formula>
    </cfRule>
  </conditionalFormatting>
  <conditionalFormatting sqref="F2235">
    <cfRule type="expression" dxfId="1832" priority="1802">
      <formula>#REF!=FALSE</formula>
    </cfRule>
  </conditionalFormatting>
  <conditionalFormatting sqref="F2236">
    <cfRule type="expression" dxfId="1831" priority="1801">
      <formula>#REF!=FALSE</formula>
    </cfRule>
  </conditionalFormatting>
  <conditionalFormatting sqref="F2237 E2218:E2242">
    <cfRule type="expression" dxfId="1830" priority="1800">
      <formula>#REF!=FALSE</formula>
    </cfRule>
  </conditionalFormatting>
  <conditionalFormatting sqref="F2238">
    <cfRule type="expression" dxfId="1829" priority="1799">
      <formula>#REF!=FALSE</formula>
    </cfRule>
  </conditionalFormatting>
  <conditionalFormatting sqref="F2239">
    <cfRule type="expression" dxfId="1828" priority="1798">
      <formula>#REF!=FALSE</formula>
    </cfRule>
  </conditionalFormatting>
  <conditionalFormatting sqref="E2241:F2241">
    <cfRule type="expression" dxfId="1827" priority="1795">
      <formula>#REF!=FALSE</formula>
    </cfRule>
  </conditionalFormatting>
  <conditionalFormatting sqref="E2242:F2242">
    <cfRule type="expression" dxfId="1826" priority="1794">
      <formula>#REF!=FALSE</formula>
    </cfRule>
  </conditionalFormatting>
  <conditionalFormatting sqref="E2240:F2240">
    <cfRule type="expression" dxfId="1825" priority="1796">
      <formula>#REF!=FALSE</formula>
    </cfRule>
    <cfRule type="expression" dxfId="1824" priority="1797">
      <formula>#REF!=FALSE</formula>
    </cfRule>
  </conditionalFormatting>
  <conditionalFormatting sqref="F2220">
    <cfRule type="expression" dxfId="1823" priority="1791">
      <formula>#REF!=FALSE</formula>
    </cfRule>
  </conditionalFormatting>
  <conditionalFormatting sqref="F2219">
    <cfRule type="expression" dxfId="1822" priority="1792">
      <formula>#REF!=FALSE</formula>
    </cfRule>
  </conditionalFormatting>
  <conditionalFormatting sqref="F2221">
    <cfRule type="expression" dxfId="1821" priority="1790">
      <formula>#REF!=FALSE</formula>
    </cfRule>
  </conditionalFormatting>
  <conditionalFormatting sqref="F2222">
    <cfRule type="expression" dxfId="1820" priority="1789">
      <formula>#REF!=FALSE</formula>
    </cfRule>
  </conditionalFormatting>
  <conditionalFormatting sqref="E2218:F2218">
    <cfRule type="expression" dxfId="1819" priority="1793">
      <formula>#REF!=FALSE</formula>
    </cfRule>
  </conditionalFormatting>
  <conditionalFormatting sqref="F2230">
    <cfRule type="expression" dxfId="1818" priority="1786">
      <formula>#REF!=FALSE</formula>
    </cfRule>
  </conditionalFormatting>
  <conditionalFormatting sqref="F2229">
    <cfRule type="expression" dxfId="1817" priority="1787">
      <formula>#REF!=FALSE</formula>
    </cfRule>
  </conditionalFormatting>
  <conditionalFormatting sqref="F2231">
    <cfRule type="expression" dxfId="1816" priority="1785">
      <formula>#REF!=FALSE</formula>
    </cfRule>
  </conditionalFormatting>
  <conditionalFormatting sqref="F2232:F2234">
    <cfRule type="expression" dxfId="1815" priority="1784">
      <formula>#REF!=FALSE</formula>
    </cfRule>
  </conditionalFormatting>
  <conditionalFormatting sqref="F2235">
    <cfRule type="expression" dxfId="1814" priority="1783">
      <formula>#REF!=FALSE</formula>
    </cfRule>
  </conditionalFormatting>
  <conditionalFormatting sqref="F2236">
    <cfRule type="expression" dxfId="1813" priority="1782">
      <formula>#REF!=FALSE</formula>
    </cfRule>
  </conditionalFormatting>
  <conditionalFormatting sqref="F2238">
    <cfRule type="expression" dxfId="1812" priority="1781">
      <formula>#REF!=FALSE</formula>
    </cfRule>
  </conditionalFormatting>
  <conditionalFormatting sqref="F2239">
    <cfRule type="expression" dxfId="1811" priority="1780">
      <formula>#REF!=FALSE</formula>
    </cfRule>
  </conditionalFormatting>
  <conditionalFormatting sqref="F2240">
    <cfRule type="expression" dxfId="1810" priority="1779">
      <formula>#REF!=FALSE</formula>
    </cfRule>
  </conditionalFormatting>
  <conditionalFormatting sqref="F2241">
    <cfRule type="expression" dxfId="1809" priority="1778">
      <formula>#REF!=FALSE</formula>
    </cfRule>
  </conditionalFormatting>
  <conditionalFormatting sqref="F2242">
    <cfRule type="expression" dxfId="1808" priority="1777">
      <formula>#REF!=FALSE</formula>
    </cfRule>
  </conditionalFormatting>
  <conditionalFormatting sqref="E2228:F2228">
    <cfRule type="expression" dxfId="1807" priority="1788">
      <formula>#REF!=FALSE</formula>
    </cfRule>
  </conditionalFormatting>
  <conditionalFormatting sqref="F2240">
    <cfRule type="expression" dxfId="1806" priority="1774">
      <formula>#REF!=FALSE</formula>
    </cfRule>
  </conditionalFormatting>
  <conditionalFormatting sqref="F2239">
    <cfRule type="expression" dxfId="1805" priority="1775">
      <formula>#REF!=FALSE</formula>
    </cfRule>
  </conditionalFormatting>
  <conditionalFormatting sqref="F2241">
    <cfRule type="expression" dxfId="1804" priority="1773">
      <formula>#REF!=FALSE</formula>
    </cfRule>
  </conditionalFormatting>
  <conditionalFormatting sqref="F2242">
    <cfRule type="expression" dxfId="1803" priority="1772">
      <formula>#REF!=FALSE</formula>
    </cfRule>
  </conditionalFormatting>
  <conditionalFormatting sqref="E2238:F2238">
    <cfRule type="expression" dxfId="1802" priority="1776">
      <formula>#REF!=FALSE</formula>
    </cfRule>
  </conditionalFormatting>
  <conditionalFormatting sqref="F2243">
    <cfRule type="expression" dxfId="1801" priority="1771">
      <formula>#REF!=FALSE</formula>
    </cfRule>
  </conditionalFormatting>
  <conditionalFormatting sqref="F2244">
    <cfRule type="expression" dxfId="1800" priority="1770">
      <formula>#REF!=FALSE</formula>
    </cfRule>
  </conditionalFormatting>
  <conditionalFormatting sqref="F2245">
    <cfRule type="expression" dxfId="1799" priority="1769">
      <formula>#REF!=FALSE</formula>
    </cfRule>
  </conditionalFormatting>
  <conditionalFormatting sqref="F2246">
    <cfRule type="expression" dxfId="1798" priority="1768">
      <formula>#REF!=FALSE</formula>
    </cfRule>
  </conditionalFormatting>
  <conditionalFormatting sqref="F2247">
    <cfRule type="expression" dxfId="1797" priority="1767">
      <formula>#REF!=FALSE</formula>
    </cfRule>
  </conditionalFormatting>
  <conditionalFormatting sqref="F2248">
    <cfRule type="expression" dxfId="1796" priority="1766">
      <formula>#REF!=FALSE</formula>
    </cfRule>
  </conditionalFormatting>
  <conditionalFormatting sqref="F2249">
    <cfRule type="expression" dxfId="1795" priority="1765">
      <formula>#REF!=FALSE</formula>
    </cfRule>
  </conditionalFormatting>
  <conditionalFormatting sqref="F2250">
    <cfRule type="expression" dxfId="1794" priority="1764">
      <formula>#REF!=FALSE</formula>
    </cfRule>
  </conditionalFormatting>
  <conditionalFormatting sqref="F2251">
    <cfRule type="expression" dxfId="1793" priority="1763">
      <formula>#REF!=FALSE</formula>
    </cfRule>
  </conditionalFormatting>
  <conditionalFormatting sqref="F2252">
    <cfRule type="expression" dxfId="1792" priority="1762">
      <formula>#REF!=FALSE</formula>
    </cfRule>
  </conditionalFormatting>
  <conditionalFormatting sqref="F2253">
    <cfRule type="expression" dxfId="1791" priority="1761">
      <formula>#REF!=FALSE</formula>
    </cfRule>
  </conditionalFormatting>
  <conditionalFormatting sqref="F2254">
    <cfRule type="expression" dxfId="1790" priority="1760">
      <formula>#REF!=FALSE</formula>
    </cfRule>
  </conditionalFormatting>
  <conditionalFormatting sqref="F2255">
    <cfRule type="expression" dxfId="1789" priority="1759">
      <formula>#REF!=FALSE</formula>
    </cfRule>
  </conditionalFormatting>
  <conditionalFormatting sqref="F2256">
    <cfRule type="expression" dxfId="1788" priority="1758">
      <formula>#REF!=FALSE</formula>
    </cfRule>
  </conditionalFormatting>
  <conditionalFormatting sqref="F2257">
    <cfRule type="expression" dxfId="1787" priority="1757">
      <formula>#REF!=FALSE</formula>
    </cfRule>
  </conditionalFormatting>
  <conditionalFormatting sqref="F2258">
    <cfRule type="expression" dxfId="1786" priority="1756">
      <formula>#REF!=FALSE</formula>
    </cfRule>
  </conditionalFormatting>
  <conditionalFormatting sqref="F2259">
    <cfRule type="expression" dxfId="1785" priority="1755">
      <formula>#REF!=FALSE</formula>
    </cfRule>
  </conditionalFormatting>
  <conditionalFormatting sqref="F2260">
    <cfRule type="expression" dxfId="1784" priority="1754">
      <formula>#REF!=FALSE</formula>
    </cfRule>
  </conditionalFormatting>
  <conditionalFormatting sqref="F2261">
    <cfRule type="expression" dxfId="1783" priority="1753">
      <formula>#REF!=FALSE</formula>
    </cfRule>
  </conditionalFormatting>
  <conditionalFormatting sqref="F2262 E2243:E2267">
    <cfRule type="expression" dxfId="1782" priority="1752">
      <formula>#REF!=FALSE</formula>
    </cfRule>
  </conditionalFormatting>
  <conditionalFormatting sqref="F2263">
    <cfRule type="expression" dxfId="1781" priority="1751">
      <formula>#REF!=FALSE</formula>
    </cfRule>
  </conditionalFormatting>
  <conditionalFormatting sqref="F2264">
    <cfRule type="expression" dxfId="1780" priority="1750">
      <formula>#REF!=FALSE</formula>
    </cfRule>
  </conditionalFormatting>
  <conditionalFormatting sqref="E2266:F2266">
    <cfRule type="expression" dxfId="1779" priority="1747">
      <formula>#REF!=FALSE</formula>
    </cfRule>
  </conditionalFormatting>
  <conditionalFormatting sqref="E2267:F2267">
    <cfRule type="expression" dxfId="1778" priority="1746">
      <formula>#REF!=FALSE</formula>
    </cfRule>
  </conditionalFormatting>
  <conditionalFormatting sqref="E2265:F2265">
    <cfRule type="expression" dxfId="1777" priority="1748">
      <formula>#REF!=FALSE</formula>
    </cfRule>
    <cfRule type="expression" dxfId="1776" priority="1749">
      <formula>#REF!=FALSE</formula>
    </cfRule>
  </conditionalFormatting>
  <conditionalFormatting sqref="F2245">
    <cfRule type="expression" dxfId="1775" priority="1743">
      <formula>#REF!=FALSE</formula>
    </cfRule>
  </conditionalFormatting>
  <conditionalFormatting sqref="F2244">
    <cfRule type="expression" dxfId="1774" priority="1744">
      <formula>#REF!=FALSE</formula>
    </cfRule>
  </conditionalFormatting>
  <conditionalFormatting sqref="F2246">
    <cfRule type="expression" dxfId="1773" priority="1742">
      <formula>#REF!=FALSE</formula>
    </cfRule>
  </conditionalFormatting>
  <conditionalFormatting sqref="F2247">
    <cfRule type="expression" dxfId="1772" priority="1741">
      <formula>#REF!=FALSE</formula>
    </cfRule>
  </conditionalFormatting>
  <conditionalFormatting sqref="E2243:F2243">
    <cfRule type="expression" dxfId="1771" priority="1745">
      <formula>#REF!=FALSE</formula>
    </cfRule>
  </conditionalFormatting>
  <conditionalFormatting sqref="F2255">
    <cfRule type="expression" dxfId="1770" priority="1738">
      <formula>#REF!=FALSE</formula>
    </cfRule>
  </conditionalFormatting>
  <conditionalFormatting sqref="F2254">
    <cfRule type="expression" dxfId="1769" priority="1739">
      <formula>#REF!=FALSE</formula>
    </cfRule>
  </conditionalFormatting>
  <conditionalFormatting sqref="F2256">
    <cfRule type="expression" dxfId="1768" priority="1737">
      <formula>#REF!=FALSE</formula>
    </cfRule>
  </conditionalFormatting>
  <conditionalFormatting sqref="F2257:F2259">
    <cfRule type="expression" dxfId="1767" priority="1736">
      <formula>#REF!=FALSE</formula>
    </cfRule>
  </conditionalFormatting>
  <conditionalFormatting sqref="F2260">
    <cfRule type="expression" dxfId="1766" priority="1735">
      <formula>#REF!=FALSE</formula>
    </cfRule>
  </conditionalFormatting>
  <conditionalFormatting sqref="F2261">
    <cfRule type="expression" dxfId="1765" priority="1734">
      <formula>#REF!=FALSE</formula>
    </cfRule>
  </conditionalFormatting>
  <conditionalFormatting sqref="F2263">
    <cfRule type="expression" dxfId="1764" priority="1733">
      <formula>#REF!=FALSE</formula>
    </cfRule>
  </conditionalFormatting>
  <conditionalFormatting sqref="F2264">
    <cfRule type="expression" dxfId="1763" priority="1732">
      <formula>#REF!=FALSE</formula>
    </cfRule>
  </conditionalFormatting>
  <conditionalFormatting sqref="F2265">
    <cfRule type="expression" dxfId="1762" priority="1731">
      <formula>#REF!=FALSE</formula>
    </cfRule>
  </conditionalFormatting>
  <conditionalFormatting sqref="F2266">
    <cfRule type="expression" dxfId="1761" priority="1730">
      <formula>#REF!=FALSE</formula>
    </cfRule>
  </conditionalFormatting>
  <conditionalFormatting sqref="F2267">
    <cfRule type="expression" dxfId="1760" priority="1729">
      <formula>#REF!=FALSE</formula>
    </cfRule>
  </conditionalFormatting>
  <conditionalFormatting sqref="E2253:F2253">
    <cfRule type="expression" dxfId="1759" priority="1740">
      <formula>#REF!=FALSE</formula>
    </cfRule>
  </conditionalFormatting>
  <conditionalFormatting sqref="F2265">
    <cfRule type="expression" dxfId="1758" priority="1726">
      <formula>#REF!=FALSE</formula>
    </cfRule>
  </conditionalFormatting>
  <conditionalFormatting sqref="F2264">
    <cfRule type="expression" dxfId="1757" priority="1727">
      <formula>#REF!=FALSE</formula>
    </cfRule>
  </conditionalFormatting>
  <conditionalFormatting sqref="F2266">
    <cfRule type="expression" dxfId="1756" priority="1725">
      <formula>#REF!=FALSE</formula>
    </cfRule>
  </conditionalFormatting>
  <conditionalFormatting sqref="F2267">
    <cfRule type="expression" dxfId="1755" priority="1724">
      <formula>#REF!=FALSE</formula>
    </cfRule>
  </conditionalFormatting>
  <conditionalFormatting sqref="E2263:F2263">
    <cfRule type="expression" dxfId="1754" priority="1728">
      <formula>#REF!=FALSE</formula>
    </cfRule>
  </conditionalFormatting>
  <conditionalFormatting sqref="F2274">
    <cfRule type="expression" dxfId="1753" priority="1721">
      <formula>#REF!=FALSE</formula>
    </cfRule>
  </conditionalFormatting>
  <conditionalFormatting sqref="F2273">
    <cfRule type="expression" dxfId="1752" priority="1722">
      <formula>#REF!=FALSE</formula>
    </cfRule>
  </conditionalFormatting>
  <conditionalFormatting sqref="F2275">
    <cfRule type="expression" dxfId="1751" priority="1720">
      <formula>#REF!=FALSE</formula>
    </cfRule>
  </conditionalFormatting>
  <conditionalFormatting sqref="F2276:F2278">
    <cfRule type="expression" dxfId="1750" priority="1719">
      <formula>#REF!=FALSE</formula>
    </cfRule>
  </conditionalFormatting>
  <conditionalFormatting sqref="F2279">
    <cfRule type="expression" dxfId="1749" priority="1718">
      <formula>#REF!=FALSE</formula>
    </cfRule>
  </conditionalFormatting>
  <conditionalFormatting sqref="F2280">
    <cfRule type="expression" dxfId="1748" priority="1717">
      <formula>#REF!=FALSE</formula>
    </cfRule>
  </conditionalFormatting>
  <conditionalFormatting sqref="F2282">
    <cfRule type="expression" dxfId="1747" priority="1716">
      <formula>#REF!=FALSE</formula>
    </cfRule>
  </conditionalFormatting>
  <conditionalFormatting sqref="F2283">
    <cfRule type="expression" dxfId="1746" priority="1715">
      <formula>#REF!=FALSE</formula>
    </cfRule>
  </conditionalFormatting>
  <conditionalFormatting sqref="F2284">
    <cfRule type="expression" dxfId="1745" priority="1714">
      <formula>#REF!=FALSE</formula>
    </cfRule>
  </conditionalFormatting>
  <conditionalFormatting sqref="F2285">
    <cfRule type="expression" dxfId="1744" priority="1713">
      <formula>#REF!=FALSE</formula>
    </cfRule>
  </conditionalFormatting>
  <conditionalFormatting sqref="F2286">
    <cfRule type="expression" dxfId="1743" priority="1712">
      <formula>#REF!=FALSE</formula>
    </cfRule>
  </conditionalFormatting>
  <conditionalFormatting sqref="F2287">
    <cfRule type="expression" dxfId="1742" priority="1711">
      <formula>#REF!=FALSE</formula>
    </cfRule>
  </conditionalFormatting>
  <conditionalFormatting sqref="F2288">
    <cfRule type="expression" dxfId="1741" priority="1710">
      <formula>#REF!=FALSE</formula>
    </cfRule>
  </conditionalFormatting>
  <conditionalFormatting sqref="F2289">
    <cfRule type="expression" dxfId="1740" priority="1709">
      <formula>#REF!=FALSE</formula>
    </cfRule>
  </conditionalFormatting>
  <conditionalFormatting sqref="F2290">
    <cfRule type="expression" dxfId="1739" priority="1708">
      <formula>#REF!=FALSE</formula>
    </cfRule>
  </conditionalFormatting>
  <conditionalFormatting sqref="F2291">
    <cfRule type="expression" dxfId="1738" priority="1707">
      <formula>#REF!=FALSE</formula>
    </cfRule>
  </conditionalFormatting>
  <conditionalFormatting sqref="F2292">
    <cfRule type="expression" dxfId="1737" priority="1706">
      <formula>#REF!=FALSE</formula>
    </cfRule>
  </conditionalFormatting>
  <conditionalFormatting sqref="F2293">
    <cfRule type="expression" dxfId="1736" priority="1705">
      <formula>#REF!=FALSE</formula>
    </cfRule>
  </conditionalFormatting>
  <conditionalFormatting sqref="F2294">
    <cfRule type="expression" dxfId="1735" priority="1704">
      <formula>#REF!=FALSE</formula>
    </cfRule>
  </conditionalFormatting>
  <conditionalFormatting sqref="F2295">
    <cfRule type="expression" dxfId="1734" priority="1703">
      <formula>#REF!=FALSE</formula>
    </cfRule>
  </conditionalFormatting>
  <conditionalFormatting sqref="F2296">
    <cfRule type="expression" dxfId="1733" priority="1702">
      <formula>#REF!=FALSE</formula>
    </cfRule>
  </conditionalFormatting>
  <conditionalFormatting sqref="F2297">
    <cfRule type="expression" dxfId="1732" priority="1701">
      <formula>#REF!=FALSE</formula>
    </cfRule>
  </conditionalFormatting>
  <conditionalFormatting sqref="F2298">
    <cfRule type="expression" dxfId="1731" priority="1700">
      <formula>#REF!=FALSE</formula>
    </cfRule>
  </conditionalFormatting>
  <conditionalFormatting sqref="F2299">
    <cfRule type="expression" dxfId="1730" priority="1699">
      <formula>#REF!=FALSE</formula>
    </cfRule>
  </conditionalFormatting>
  <conditionalFormatting sqref="F2300">
    <cfRule type="expression" dxfId="1729" priority="1698">
      <formula>#REF!=FALSE</formula>
    </cfRule>
  </conditionalFormatting>
  <conditionalFormatting sqref="F2301 E2273:E2306">
    <cfRule type="expression" dxfId="1728" priority="1697">
      <formula>#REF!=FALSE</formula>
    </cfRule>
  </conditionalFormatting>
  <conditionalFormatting sqref="F2302">
    <cfRule type="expression" dxfId="1727" priority="1696">
      <formula>#REF!=FALSE</formula>
    </cfRule>
  </conditionalFormatting>
  <conditionalFormatting sqref="F2303">
    <cfRule type="expression" dxfId="1726" priority="1695">
      <formula>#REF!=FALSE</formula>
    </cfRule>
  </conditionalFormatting>
  <conditionalFormatting sqref="E2305:F2305">
    <cfRule type="expression" dxfId="1725" priority="1692">
      <formula>#REF!=FALSE</formula>
    </cfRule>
  </conditionalFormatting>
  <conditionalFormatting sqref="E2306:F2306">
    <cfRule type="expression" dxfId="1724" priority="1691">
      <formula>#REF!=FALSE</formula>
    </cfRule>
  </conditionalFormatting>
  <conditionalFormatting sqref="E2304:F2304">
    <cfRule type="expression" dxfId="1723" priority="1693">
      <formula>#REF!=FALSE</formula>
    </cfRule>
    <cfRule type="expression" dxfId="1722" priority="1694">
      <formula>#REF!=FALSE</formula>
    </cfRule>
  </conditionalFormatting>
  <conditionalFormatting sqref="E2272:F2272">
    <cfRule type="expression" dxfId="1721" priority="1723">
      <formula>#REF!=FALSE</formula>
    </cfRule>
  </conditionalFormatting>
  <conditionalFormatting sqref="F2284">
    <cfRule type="expression" dxfId="1720" priority="1688">
      <formula>#REF!=FALSE</formula>
    </cfRule>
  </conditionalFormatting>
  <conditionalFormatting sqref="F2283">
    <cfRule type="expression" dxfId="1719" priority="1689">
      <formula>#REF!=FALSE</formula>
    </cfRule>
  </conditionalFormatting>
  <conditionalFormatting sqref="F2285">
    <cfRule type="expression" dxfId="1718" priority="1687">
      <formula>#REF!=FALSE</formula>
    </cfRule>
  </conditionalFormatting>
  <conditionalFormatting sqref="F2286">
    <cfRule type="expression" dxfId="1717" priority="1686">
      <formula>#REF!=FALSE</formula>
    </cfRule>
  </conditionalFormatting>
  <conditionalFormatting sqref="E2282:F2282">
    <cfRule type="expression" dxfId="1716" priority="1690">
      <formula>#REF!=FALSE</formula>
    </cfRule>
  </conditionalFormatting>
  <conditionalFormatting sqref="F2294">
    <cfRule type="expression" dxfId="1715" priority="1683">
      <formula>#REF!=FALSE</formula>
    </cfRule>
  </conditionalFormatting>
  <conditionalFormatting sqref="F2293">
    <cfRule type="expression" dxfId="1714" priority="1684">
      <formula>#REF!=FALSE</formula>
    </cfRule>
  </conditionalFormatting>
  <conditionalFormatting sqref="F2295">
    <cfRule type="expression" dxfId="1713" priority="1682">
      <formula>#REF!=FALSE</formula>
    </cfRule>
  </conditionalFormatting>
  <conditionalFormatting sqref="F2296:F2298">
    <cfRule type="expression" dxfId="1712" priority="1681">
      <formula>#REF!=FALSE</formula>
    </cfRule>
  </conditionalFormatting>
  <conditionalFormatting sqref="F2299">
    <cfRule type="expression" dxfId="1711" priority="1680">
      <formula>#REF!=FALSE</formula>
    </cfRule>
  </conditionalFormatting>
  <conditionalFormatting sqref="F2300">
    <cfRule type="expression" dxfId="1710" priority="1679">
      <formula>#REF!=FALSE</formula>
    </cfRule>
  </conditionalFormatting>
  <conditionalFormatting sqref="F2302">
    <cfRule type="expression" dxfId="1709" priority="1678">
      <formula>#REF!=FALSE</formula>
    </cfRule>
  </conditionalFormatting>
  <conditionalFormatting sqref="F2303">
    <cfRule type="expression" dxfId="1708" priority="1677">
      <formula>#REF!=FALSE</formula>
    </cfRule>
  </conditionalFormatting>
  <conditionalFormatting sqref="F2304">
    <cfRule type="expression" dxfId="1707" priority="1676">
      <formula>#REF!=FALSE</formula>
    </cfRule>
  </conditionalFormatting>
  <conditionalFormatting sqref="F2305">
    <cfRule type="expression" dxfId="1706" priority="1675">
      <formula>#REF!=FALSE</formula>
    </cfRule>
  </conditionalFormatting>
  <conditionalFormatting sqref="F2306">
    <cfRule type="expression" dxfId="1705" priority="1674">
      <formula>#REF!=FALSE</formula>
    </cfRule>
  </conditionalFormatting>
  <conditionalFormatting sqref="E2292:F2292">
    <cfRule type="expression" dxfId="1704" priority="1685">
      <formula>#REF!=FALSE</formula>
    </cfRule>
  </conditionalFormatting>
  <conditionalFormatting sqref="F2304">
    <cfRule type="expression" dxfId="1703" priority="1671">
      <formula>#REF!=FALSE</formula>
    </cfRule>
  </conditionalFormatting>
  <conditionalFormatting sqref="F2303">
    <cfRule type="expression" dxfId="1702" priority="1672">
      <formula>#REF!=FALSE</formula>
    </cfRule>
  </conditionalFormatting>
  <conditionalFormatting sqref="F2305">
    <cfRule type="expression" dxfId="1701" priority="1670">
      <formula>#REF!=FALSE</formula>
    </cfRule>
  </conditionalFormatting>
  <conditionalFormatting sqref="F2306">
    <cfRule type="expression" dxfId="1700" priority="1669">
      <formula>#REF!=FALSE</formula>
    </cfRule>
  </conditionalFormatting>
  <conditionalFormatting sqref="E2302:F2302">
    <cfRule type="expression" dxfId="1699" priority="1673">
      <formula>#REF!=FALSE</formula>
    </cfRule>
  </conditionalFormatting>
  <conditionalFormatting sqref="F2307">
    <cfRule type="expression" dxfId="1698" priority="1668">
      <formula>#REF!=FALSE</formula>
    </cfRule>
  </conditionalFormatting>
  <conditionalFormatting sqref="F2308">
    <cfRule type="expression" dxfId="1697" priority="1667">
      <formula>#REF!=FALSE</formula>
    </cfRule>
  </conditionalFormatting>
  <conditionalFormatting sqref="F2309">
    <cfRule type="expression" dxfId="1696" priority="1666">
      <formula>#REF!=FALSE</formula>
    </cfRule>
  </conditionalFormatting>
  <conditionalFormatting sqref="F2310">
    <cfRule type="expression" dxfId="1695" priority="1665">
      <formula>#REF!=FALSE</formula>
    </cfRule>
  </conditionalFormatting>
  <conditionalFormatting sqref="F2311">
    <cfRule type="expression" dxfId="1694" priority="1664">
      <formula>#REF!=FALSE</formula>
    </cfRule>
  </conditionalFormatting>
  <conditionalFormatting sqref="F2312">
    <cfRule type="expression" dxfId="1693" priority="1663">
      <formula>#REF!=FALSE</formula>
    </cfRule>
  </conditionalFormatting>
  <conditionalFormatting sqref="F2313">
    <cfRule type="expression" dxfId="1692" priority="1662">
      <formula>#REF!=FALSE</formula>
    </cfRule>
  </conditionalFormatting>
  <conditionalFormatting sqref="F2314">
    <cfRule type="expression" dxfId="1691" priority="1661">
      <formula>#REF!=FALSE</formula>
    </cfRule>
  </conditionalFormatting>
  <conditionalFormatting sqref="F2315">
    <cfRule type="expression" dxfId="1690" priority="1660">
      <formula>#REF!=FALSE</formula>
    </cfRule>
  </conditionalFormatting>
  <conditionalFormatting sqref="F2316">
    <cfRule type="expression" dxfId="1689" priority="1659">
      <formula>#REF!=FALSE</formula>
    </cfRule>
  </conditionalFormatting>
  <conditionalFormatting sqref="F2317">
    <cfRule type="expression" dxfId="1688" priority="1658">
      <formula>#REF!=FALSE</formula>
    </cfRule>
  </conditionalFormatting>
  <conditionalFormatting sqref="F2318">
    <cfRule type="expression" dxfId="1687" priority="1657">
      <formula>#REF!=FALSE</formula>
    </cfRule>
  </conditionalFormatting>
  <conditionalFormatting sqref="F2319">
    <cfRule type="expression" dxfId="1686" priority="1656">
      <formula>#REF!=FALSE</formula>
    </cfRule>
  </conditionalFormatting>
  <conditionalFormatting sqref="F2320">
    <cfRule type="expression" dxfId="1685" priority="1655">
      <formula>#REF!=FALSE</formula>
    </cfRule>
  </conditionalFormatting>
  <conditionalFormatting sqref="F2321">
    <cfRule type="expression" dxfId="1684" priority="1654">
      <formula>#REF!=FALSE</formula>
    </cfRule>
  </conditionalFormatting>
  <conditionalFormatting sqref="F2322">
    <cfRule type="expression" dxfId="1683" priority="1653">
      <formula>#REF!=FALSE</formula>
    </cfRule>
  </conditionalFormatting>
  <conditionalFormatting sqref="F2323">
    <cfRule type="expression" dxfId="1682" priority="1652">
      <formula>#REF!=FALSE</formula>
    </cfRule>
  </conditionalFormatting>
  <conditionalFormatting sqref="F2324">
    <cfRule type="expression" dxfId="1681" priority="1651">
      <formula>#REF!=FALSE</formula>
    </cfRule>
  </conditionalFormatting>
  <conditionalFormatting sqref="F2325">
    <cfRule type="expression" dxfId="1680" priority="1650">
      <formula>#REF!=FALSE</formula>
    </cfRule>
  </conditionalFormatting>
  <conditionalFormatting sqref="F2326 E2307:E2331">
    <cfRule type="expression" dxfId="1679" priority="1649">
      <formula>#REF!=FALSE</formula>
    </cfRule>
  </conditionalFormatting>
  <conditionalFormatting sqref="F2327">
    <cfRule type="expression" dxfId="1678" priority="1648">
      <formula>#REF!=FALSE</formula>
    </cfRule>
  </conditionalFormatting>
  <conditionalFormatting sqref="F2328">
    <cfRule type="expression" dxfId="1677" priority="1647">
      <formula>#REF!=FALSE</formula>
    </cfRule>
  </conditionalFormatting>
  <conditionalFormatting sqref="E2330:F2330">
    <cfRule type="expression" dxfId="1676" priority="1644">
      <formula>#REF!=FALSE</formula>
    </cfRule>
  </conditionalFormatting>
  <conditionalFormatting sqref="E2331:F2331">
    <cfRule type="expression" dxfId="1675" priority="1643">
      <formula>#REF!=FALSE</formula>
    </cfRule>
  </conditionalFormatting>
  <conditionalFormatting sqref="E2329:F2329">
    <cfRule type="expression" dxfId="1674" priority="1645">
      <formula>#REF!=FALSE</formula>
    </cfRule>
    <cfRule type="expression" dxfId="1673" priority="1646">
      <formula>#REF!=FALSE</formula>
    </cfRule>
  </conditionalFormatting>
  <conditionalFormatting sqref="F2309">
    <cfRule type="expression" dxfId="1672" priority="1640">
      <formula>#REF!=FALSE</formula>
    </cfRule>
  </conditionalFormatting>
  <conditionalFormatting sqref="F2308">
    <cfRule type="expression" dxfId="1671" priority="1641">
      <formula>#REF!=FALSE</formula>
    </cfRule>
  </conditionalFormatting>
  <conditionalFormatting sqref="F2310">
    <cfRule type="expression" dxfId="1670" priority="1639">
      <formula>#REF!=FALSE</formula>
    </cfRule>
  </conditionalFormatting>
  <conditionalFormatting sqref="F2311">
    <cfRule type="expression" dxfId="1669" priority="1638">
      <formula>#REF!=FALSE</formula>
    </cfRule>
  </conditionalFormatting>
  <conditionalFormatting sqref="E2307:F2307">
    <cfRule type="expression" dxfId="1668" priority="1642">
      <formula>#REF!=FALSE</formula>
    </cfRule>
  </conditionalFormatting>
  <conditionalFormatting sqref="F2319">
    <cfRule type="expression" dxfId="1667" priority="1635">
      <formula>#REF!=FALSE</formula>
    </cfRule>
  </conditionalFormatting>
  <conditionalFormatting sqref="F2318">
    <cfRule type="expression" dxfId="1666" priority="1636">
      <formula>#REF!=FALSE</formula>
    </cfRule>
  </conditionalFormatting>
  <conditionalFormatting sqref="F2320">
    <cfRule type="expression" dxfId="1665" priority="1634">
      <formula>#REF!=FALSE</formula>
    </cfRule>
  </conditionalFormatting>
  <conditionalFormatting sqref="F2321:F2323">
    <cfRule type="expression" dxfId="1664" priority="1633">
      <formula>#REF!=FALSE</formula>
    </cfRule>
  </conditionalFormatting>
  <conditionalFormatting sqref="F2324">
    <cfRule type="expression" dxfId="1663" priority="1632">
      <formula>#REF!=FALSE</formula>
    </cfRule>
  </conditionalFormatting>
  <conditionalFormatting sqref="F2325">
    <cfRule type="expression" dxfId="1662" priority="1631">
      <formula>#REF!=FALSE</formula>
    </cfRule>
  </conditionalFormatting>
  <conditionalFormatting sqref="F2327">
    <cfRule type="expression" dxfId="1661" priority="1630">
      <formula>#REF!=FALSE</formula>
    </cfRule>
  </conditionalFormatting>
  <conditionalFormatting sqref="F2328">
    <cfRule type="expression" dxfId="1660" priority="1629">
      <formula>#REF!=FALSE</formula>
    </cfRule>
  </conditionalFormatting>
  <conditionalFormatting sqref="F2329">
    <cfRule type="expression" dxfId="1659" priority="1628">
      <formula>#REF!=FALSE</formula>
    </cfRule>
  </conditionalFormatting>
  <conditionalFormatting sqref="F2330">
    <cfRule type="expression" dxfId="1658" priority="1627">
      <formula>#REF!=FALSE</formula>
    </cfRule>
  </conditionalFormatting>
  <conditionalFormatting sqref="F2331">
    <cfRule type="expression" dxfId="1657" priority="1626">
      <formula>#REF!=FALSE</formula>
    </cfRule>
  </conditionalFormatting>
  <conditionalFormatting sqref="E2317:F2317">
    <cfRule type="expression" dxfId="1656" priority="1637">
      <formula>#REF!=FALSE</formula>
    </cfRule>
  </conditionalFormatting>
  <conditionalFormatting sqref="F2329">
    <cfRule type="expression" dxfId="1655" priority="1623">
      <formula>#REF!=FALSE</formula>
    </cfRule>
  </conditionalFormatting>
  <conditionalFormatting sqref="F2328">
    <cfRule type="expression" dxfId="1654" priority="1624">
      <formula>#REF!=FALSE</formula>
    </cfRule>
  </conditionalFormatting>
  <conditionalFormatting sqref="F2330">
    <cfRule type="expression" dxfId="1653" priority="1622">
      <formula>#REF!=FALSE</formula>
    </cfRule>
  </conditionalFormatting>
  <conditionalFormatting sqref="F2331">
    <cfRule type="expression" dxfId="1652" priority="1621">
      <formula>#REF!=FALSE</formula>
    </cfRule>
  </conditionalFormatting>
  <conditionalFormatting sqref="E2327:F2327">
    <cfRule type="expression" dxfId="1651" priority="1625">
      <formula>#REF!=FALSE</formula>
    </cfRule>
  </conditionalFormatting>
  <conditionalFormatting sqref="F2332">
    <cfRule type="expression" dxfId="1650" priority="1620">
      <formula>#REF!=FALSE</formula>
    </cfRule>
  </conditionalFormatting>
  <conditionalFormatting sqref="F2333">
    <cfRule type="expression" dxfId="1649" priority="1619">
      <formula>#REF!=FALSE</formula>
    </cfRule>
  </conditionalFormatting>
  <conditionalFormatting sqref="F2334">
    <cfRule type="expression" dxfId="1648" priority="1618">
      <formula>#REF!=FALSE</formula>
    </cfRule>
  </conditionalFormatting>
  <conditionalFormatting sqref="F2335">
    <cfRule type="expression" dxfId="1647" priority="1617">
      <formula>#REF!=FALSE</formula>
    </cfRule>
  </conditionalFormatting>
  <conditionalFormatting sqref="F2336">
    <cfRule type="expression" dxfId="1646" priority="1616">
      <formula>#REF!=FALSE</formula>
    </cfRule>
  </conditionalFormatting>
  <conditionalFormatting sqref="F2337">
    <cfRule type="expression" dxfId="1645" priority="1615">
      <formula>#REF!=FALSE</formula>
    </cfRule>
  </conditionalFormatting>
  <conditionalFormatting sqref="F2338">
    <cfRule type="expression" dxfId="1644" priority="1614">
      <formula>#REF!=FALSE</formula>
    </cfRule>
  </conditionalFormatting>
  <conditionalFormatting sqref="F2339">
    <cfRule type="expression" dxfId="1643" priority="1613">
      <formula>#REF!=FALSE</formula>
    </cfRule>
  </conditionalFormatting>
  <conditionalFormatting sqref="F2340">
    <cfRule type="expression" dxfId="1642" priority="1612">
      <formula>#REF!=FALSE</formula>
    </cfRule>
  </conditionalFormatting>
  <conditionalFormatting sqref="F2341">
    <cfRule type="expression" dxfId="1641" priority="1611">
      <formula>#REF!=FALSE</formula>
    </cfRule>
  </conditionalFormatting>
  <conditionalFormatting sqref="F2342">
    <cfRule type="expression" dxfId="1640" priority="1610">
      <formula>#REF!=FALSE</formula>
    </cfRule>
  </conditionalFormatting>
  <conditionalFormatting sqref="F2343">
    <cfRule type="expression" dxfId="1639" priority="1609">
      <formula>#REF!=FALSE</formula>
    </cfRule>
  </conditionalFormatting>
  <conditionalFormatting sqref="F2344">
    <cfRule type="expression" dxfId="1638" priority="1608">
      <formula>#REF!=FALSE</formula>
    </cfRule>
  </conditionalFormatting>
  <conditionalFormatting sqref="F2345">
    <cfRule type="expression" dxfId="1637" priority="1607">
      <formula>#REF!=FALSE</formula>
    </cfRule>
  </conditionalFormatting>
  <conditionalFormatting sqref="F2346">
    <cfRule type="expression" dxfId="1636" priority="1606">
      <formula>#REF!=FALSE</formula>
    </cfRule>
  </conditionalFormatting>
  <conditionalFormatting sqref="F2347">
    <cfRule type="expression" dxfId="1635" priority="1605">
      <formula>#REF!=FALSE</formula>
    </cfRule>
  </conditionalFormatting>
  <conditionalFormatting sqref="F2348">
    <cfRule type="expression" dxfId="1634" priority="1604">
      <formula>#REF!=FALSE</formula>
    </cfRule>
  </conditionalFormatting>
  <conditionalFormatting sqref="F2349">
    <cfRule type="expression" dxfId="1633" priority="1603">
      <formula>#REF!=FALSE</formula>
    </cfRule>
  </conditionalFormatting>
  <conditionalFormatting sqref="F2350">
    <cfRule type="expression" dxfId="1632" priority="1602">
      <formula>#REF!=FALSE</formula>
    </cfRule>
  </conditionalFormatting>
  <conditionalFormatting sqref="F2351 E2332:E2356">
    <cfRule type="expression" dxfId="1631" priority="1601">
      <formula>#REF!=FALSE</formula>
    </cfRule>
  </conditionalFormatting>
  <conditionalFormatting sqref="F2352">
    <cfRule type="expression" dxfId="1630" priority="1600">
      <formula>#REF!=FALSE</formula>
    </cfRule>
  </conditionalFormatting>
  <conditionalFormatting sqref="F2353">
    <cfRule type="expression" dxfId="1629" priority="1599">
      <formula>#REF!=FALSE</formula>
    </cfRule>
  </conditionalFormatting>
  <conditionalFormatting sqref="E2355:F2355">
    <cfRule type="expression" dxfId="1628" priority="1596">
      <formula>#REF!=FALSE</formula>
    </cfRule>
  </conditionalFormatting>
  <conditionalFormatting sqref="E2356:F2356">
    <cfRule type="expression" dxfId="1627" priority="1595">
      <formula>#REF!=FALSE</formula>
    </cfRule>
  </conditionalFormatting>
  <conditionalFormatting sqref="E2354:F2354">
    <cfRule type="expression" dxfId="1626" priority="1597">
      <formula>#REF!=FALSE</formula>
    </cfRule>
    <cfRule type="expression" dxfId="1625" priority="1598">
      <formula>#REF!=FALSE</formula>
    </cfRule>
  </conditionalFormatting>
  <conditionalFormatting sqref="F2334">
    <cfRule type="expression" dxfId="1624" priority="1592">
      <formula>#REF!=FALSE</formula>
    </cfRule>
  </conditionalFormatting>
  <conditionalFormatting sqref="F2333">
    <cfRule type="expression" dxfId="1623" priority="1593">
      <formula>#REF!=FALSE</formula>
    </cfRule>
  </conditionalFormatting>
  <conditionalFormatting sqref="F2335">
    <cfRule type="expression" dxfId="1622" priority="1591">
      <formula>#REF!=FALSE</formula>
    </cfRule>
  </conditionalFormatting>
  <conditionalFormatting sqref="F2336">
    <cfRule type="expression" dxfId="1621" priority="1590">
      <formula>#REF!=FALSE</formula>
    </cfRule>
  </conditionalFormatting>
  <conditionalFormatting sqref="E2332:F2332">
    <cfRule type="expression" dxfId="1620" priority="1594">
      <formula>#REF!=FALSE</formula>
    </cfRule>
  </conditionalFormatting>
  <conditionalFormatting sqref="F2344">
    <cfRule type="expression" dxfId="1619" priority="1587">
      <formula>#REF!=FALSE</formula>
    </cfRule>
  </conditionalFormatting>
  <conditionalFormatting sqref="F2343">
    <cfRule type="expression" dxfId="1618" priority="1588">
      <formula>#REF!=FALSE</formula>
    </cfRule>
  </conditionalFormatting>
  <conditionalFormatting sqref="F2345">
    <cfRule type="expression" dxfId="1617" priority="1586">
      <formula>#REF!=FALSE</formula>
    </cfRule>
  </conditionalFormatting>
  <conditionalFormatting sqref="F2346:F2348">
    <cfRule type="expression" dxfId="1616" priority="1585">
      <formula>#REF!=FALSE</formula>
    </cfRule>
  </conditionalFormatting>
  <conditionalFormatting sqref="F2349">
    <cfRule type="expression" dxfId="1615" priority="1584">
      <formula>#REF!=FALSE</formula>
    </cfRule>
  </conditionalFormatting>
  <conditionalFormatting sqref="F2350">
    <cfRule type="expression" dxfId="1614" priority="1583">
      <formula>#REF!=FALSE</formula>
    </cfRule>
  </conditionalFormatting>
  <conditionalFormatting sqref="F2352">
    <cfRule type="expression" dxfId="1613" priority="1582">
      <formula>#REF!=FALSE</formula>
    </cfRule>
  </conditionalFormatting>
  <conditionalFormatting sqref="F2353">
    <cfRule type="expression" dxfId="1612" priority="1581">
      <formula>#REF!=FALSE</formula>
    </cfRule>
  </conditionalFormatting>
  <conditionalFormatting sqref="F2354">
    <cfRule type="expression" dxfId="1611" priority="1580">
      <formula>#REF!=FALSE</formula>
    </cfRule>
  </conditionalFormatting>
  <conditionalFormatting sqref="F2355">
    <cfRule type="expression" dxfId="1610" priority="1579">
      <formula>#REF!=FALSE</formula>
    </cfRule>
  </conditionalFormatting>
  <conditionalFormatting sqref="F2356">
    <cfRule type="expression" dxfId="1609" priority="1578">
      <formula>#REF!=FALSE</formula>
    </cfRule>
  </conditionalFormatting>
  <conditionalFormatting sqref="E2342:F2342">
    <cfRule type="expression" dxfId="1608" priority="1589">
      <formula>#REF!=FALSE</formula>
    </cfRule>
  </conditionalFormatting>
  <conditionalFormatting sqref="F2354">
    <cfRule type="expression" dxfId="1607" priority="1575">
      <formula>#REF!=FALSE</formula>
    </cfRule>
  </conditionalFormatting>
  <conditionalFormatting sqref="F2353">
    <cfRule type="expression" dxfId="1606" priority="1576">
      <formula>#REF!=FALSE</formula>
    </cfRule>
  </conditionalFormatting>
  <conditionalFormatting sqref="F2355">
    <cfRule type="expression" dxfId="1605" priority="1574">
      <formula>#REF!=FALSE</formula>
    </cfRule>
  </conditionalFormatting>
  <conditionalFormatting sqref="F2356">
    <cfRule type="expression" dxfId="1604" priority="1573">
      <formula>#REF!=FALSE</formula>
    </cfRule>
  </conditionalFormatting>
  <conditionalFormatting sqref="E2352:F2352">
    <cfRule type="expression" dxfId="1603" priority="1577">
      <formula>#REF!=FALSE</formula>
    </cfRule>
  </conditionalFormatting>
  <conditionalFormatting sqref="F2357">
    <cfRule type="expression" dxfId="1602" priority="1572">
      <formula>#REF!=FALSE</formula>
    </cfRule>
  </conditionalFormatting>
  <conditionalFormatting sqref="F2358">
    <cfRule type="expression" dxfId="1601" priority="1571">
      <formula>#REF!=FALSE</formula>
    </cfRule>
  </conditionalFormatting>
  <conditionalFormatting sqref="F2359">
    <cfRule type="expression" dxfId="1600" priority="1570">
      <formula>#REF!=FALSE</formula>
    </cfRule>
  </conditionalFormatting>
  <conditionalFormatting sqref="F2360">
    <cfRule type="expression" dxfId="1599" priority="1569">
      <formula>#REF!=FALSE</formula>
    </cfRule>
  </conditionalFormatting>
  <conditionalFormatting sqref="F2361">
    <cfRule type="expression" dxfId="1598" priority="1568">
      <formula>#REF!=FALSE</formula>
    </cfRule>
  </conditionalFormatting>
  <conditionalFormatting sqref="F2362">
    <cfRule type="expression" dxfId="1597" priority="1567">
      <formula>#REF!=FALSE</formula>
    </cfRule>
  </conditionalFormatting>
  <conditionalFormatting sqref="F2363">
    <cfRule type="expression" dxfId="1596" priority="1566">
      <formula>#REF!=FALSE</formula>
    </cfRule>
  </conditionalFormatting>
  <conditionalFormatting sqref="F2364">
    <cfRule type="expression" dxfId="1595" priority="1565">
      <formula>#REF!=FALSE</formula>
    </cfRule>
  </conditionalFormatting>
  <conditionalFormatting sqref="F2365">
    <cfRule type="expression" dxfId="1594" priority="1564">
      <formula>#REF!=FALSE</formula>
    </cfRule>
  </conditionalFormatting>
  <conditionalFormatting sqref="F2366">
    <cfRule type="expression" dxfId="1593" priority="1563">
      <formula>#REF!=FALSE</formula>
    </cfRule>
  </conditionalFormatting>
  <conditionalFormatting sqref="F2367">
    <cfRule type="expression" dxfId="1592" priority="1562">
      <formula>#REF!=FALSE</formula>
    </cfRule>
  </conditionalFormatting>
  <conditionalFormatting sqref="F2368">
    <cfRule type="expression" dxfId="1591" priority="1561">
      <formula>#REF!=FALSE</formula>
    </cfRule>
  </conditionalFormatting>
  <conditionalFormatting sqref="F2369">
    <cfRule type="expression" dxfId="1590" priority="1560">
      <formula>#REF!=FALSE</formula>
    </cfRule>
  </conditionalFormatting>
  <conditionalFormatting sqref="F2370">
    <cfRule type="expression" dxfId="1589" priority="1559">
      <formula>#REF!=FALSE</formula>
    </cfRule>
  </conditionalFormatting>
  <conditionalFormatting sqref="F2371">
    <cfRule type="expression" dxfId="1588" priority="1558">
      <formula>#REF!=FALSE</formula>
    </cfRule>
  </conditionalFormatting>
  <conditionalFormatting sqref="F2372">
    <cfRule type="expression" dxfId="1587" priority="1557">
      <formula>#REF!=FALSE</formula>
    </cfRule>
  </conditionalFormatting>
  <conditionalFormatting sqref="F2373">
    <cfRule type="expression" dxfId="1586" priority="1556">
      <formula>#REF!=FALSE</formula>
    </cfRule>
  </conditionalFormatting>
  <conditionalFormatting sqref="F2374">
    <cfRule type="expression" dxfId="1585" priority="1555">
      <formula>#REF!=FALSE</formula>
    </cfRule>
  </conditionalFormatting>
  <conditionalFormatting sqref="F2375">
    <cfRule type="expression" dxfId="1584" priority="1554">
      <formula>#REF!=FALSE</formula>
    </cfRule>
  </conditionalFormatting>
  <conditionalFormatting sqref="F2376 E2357:E2381">
    <cfRule type="expression" dxfId="1583" priority="1553">
      <formula>#REF!=FALSE</formula>
    </cfRule>
  </conditionalFormatting>
  <conditionalFormatting sqref="F2377">
    <cfRule type="expression" dxfId="1582" priority="1552">
      <formula>#REF!=FALSE</formula>
    </cfRule>
  </conditionalFormatting>
  <conditionalFormatting sqref="F2378">
    <cfRule type="expression" dxfId="1581" priority="1551">
      <formula>#REF!=FALSE</formula>
    </cfRule>
  </conditionalFormatting>
  <conditionalFormatting sqref="E2380:F2380">
    <cfRule type="expression" dxfId="1580" priority="1548">
      <formula>#REF!=FALSE</formula>
    </cfRule>
  </conditionalFormatting>
  <conditionalFormatting sqref="E2381:F2381">
    <cfRule type="expression" dxfId="1579" priority="1547">
      <formula>#REF!=FALSE</formula>
    </cfRule>
  </conditionalFormatting>
  <conditionalFormatting sqref="E2379:F2379">
    <cfRule type="expression" dxfId="1578" priority="1549">
      <formula>#REF!=FALSE</formula>
    </cfRule>
    <cfRule type="expression" dxfId="1577" priority="1550">
      <formula>#REF!=FALSE</formula>
    </cfRule>
  </conditionalFormatting>
  <conditionalFormatting sqref="F2359">
    <cfRule type="expression" dxfId="1576" priority="1544">
      <formula>#REF!=FALSE</formula>
    </cfRule>
  </conditionalFormatting>
  <conditionalFormatting sqref="F2358">
    <cfRule type="expression" dxfId="1575" priority="1545">
      <formula>#REF!=FALSE</formula>
    </cfRule>
  </conditionalFormatting>
  <conditionalFormatting sqref="F2360">
    <cfRule type="expression" dxfId="1574" priority="1543">
      <formula>#REF!=FALSE</formula>
    </cfRule>
  </conditionalFormatting>
  <conditionalFormatting sqref="F2361">
    <cfRule type="expression" dxfId="1573" priority="1542">
      <formula>#REF!=FALSE</formula>
    </cfRule>
  </conditionalFormatting>
  <conditionalFormatting sqref="E2357:F2357">
    <cfRule type="expression" dxfId="1572" priority="1546">
      <formula>#REF!=FALSE</formula>
    </cfRule>
  </conditionalFormatting>
  <conditionalFormatting sqref="F2369">
    <cfRule type="expression" dxfId="1571" priority="1539">
      <formula>#REF!=FALSE</formula>
    </cfRule>
  </conditionalFormatting>
  <conditionalFormatting sqref="F2368">
    <cfRule type="expression" dxfId="1570" priority="1540">
      <formula>#REF!=FALSE</formula>
    </cfRule>
  </conditionalFormatting>
  <conditionalFormatting sqref="F2370">
    <cfRule type="expression" dxfId="1569" priority="1538">
      <formula>#REF!=FALSE</formula>
    </cfRule>
  </conditionalFormatting>
  <conditionalFormatting sqref="F2371:F2373">
    <cfRule type="expression" dxfId="1568" priority="1537">
      <formula>#REF!=FALSE</formula>
    </cfRule>
  </conditionalFormatting>
  <conditionalFormatting sqref="F2374">
    <cfRule type="expression" dxfId="1567" priority="1536">
      <formula>#REF!=FALSE</formula>
    </cfRule>
  </conditionalFormatting>
  <conditionalFormatting sqref="F2375">
    <cfRule type="expression" dxfId="1566" priority="1535">
      <formula>#REF!=FALSE</formula>
    </cfRule>
  </conditionalFormatting>
  <conditionalFormatting sqref="F2377">
    <cfRule type="expression" dxfId="1565" priority="1534">
      <formula>#REF!=FALSE</formula>
    </cfRule>
  </conditionalFormatting>
  <conditionalFormatting sqref="F2378">
    <cfRule type="expression" dxfId="1564" priority="1533">
      <formula>#REF!=FALSE</formula>
    </cfRule>
  </conditionalFormatting>
  <conditionalFormatting sqref="F2379">
    <cfRule type="expression" dxfId="1563" priority="1532">
      <formula>#REF!=FALSE</formula>
    </cfRule>
  </conditionalFormatting>
  <conditionalFormatting sqref="F2380">
    <cfRule type="expression" dxfId="1562" priority="1531">
      <formula>#REF!=FALSE</formula>
    </cfRule>
  </conditionalFormatting>
  <conditionalFormatting sqref="F2381">
    <cfRule type="expression" dxfId="1561" priority="1530">
      <formula>#REF!=FALSE</formula>
    </cfRule>
  </conditionalFormatting>
  <conditionalFormatting sqref="E2367:F2367">
    <cfRule type="expression" dxfId="1560" priority="1541">
      <formula>#REF!=FALSE</formula>
    </cfRule>
  </conditionalFormatting>
  <conditionalFormatting sqref="F2379">
    <cfRule type="expression" dxfId="1559" priority="1527">
      <formula>#REF!=FALSE</formula>
    </cfRule>
  </conditionalFormatting>
  <conditionalFormatting sqref="F2378">
    <cfRule type="expression" dxfId="1558" priority="1528">
      <formula>#REF!=FALSE</formula>
    </cfRule>
  </conditionalFormatting>
  <conditionalFormatting sqref="F2380">
    <cfRule type="expression" dxfId="1557" priority="1526">
      <formula>#REF!=FALSE</formula>
    </cfRule>
  </conditionalFormatting>
  <conditionalFormatting sqref="F2381">
    <cfRule type="expression" dxfId="1556" priority="1525">
      <formula>#REF!=FALSE</formula>
    </cfRule>
  </conditionalFormatting>
  <conditionalFormatting sqref="E2377:F2377">
    <cfRule type="expression" dxfId="1555" priority="1529">
      <formula>#REF!=FALSE</formula>
    </cfRule>
  </conditionalFormatting>
  <conditionalFormatting sqref="F2382">
    <cfRule type="expression" dxfId="1554" priority="1524">
      <formula>#REF!=FALSE</formula>
    </cfRule>
  </conditionalFormatting>
  <conditionalFormatting sqref="F2383">
    <cfRule type="expression" dxfId="1553" priority="1523">
      <formula>#REF!=FALSE</formula>
    </cfRule>
  </conditionalFormatting>
  <conditionalFormatting sqref="F2384">
    <cfRule type="expression" dxfId="1552" priority="1522">
      <formula>#REF!=FALSE</formula>
    </cfRule>
  </conditionalFormatting>
  <conditionalFormatting sqref="F2385">
    <cfRule type="expression" dxfId="1551" priority="1521">
      <formula>#REF!=FALSE</formula>
    </cfRule>
  </conditionalFormatting>
  <conditionalFormatting sqref="F2386">
    <cfRule type="expression" dxfId="1550" priority="1520">
      <formula>#REF!=FALSE</formula>
    </cfRule>
  </conditionalFormatting>
  <conditionalFormatting sqref="F2387">
    <cfRule type="expression" dxfId="1549" priority="1519">
      <formula>#REF!=FALSE</formula>
    </cfRule>
  </conditionalFormatting>
  <conditionalFormatting sqref="F2388">
    <cfRule type="expression" dxfId="1548" priority="1518">
      <formula>#REF!=FALSE</formula>
    </cfRule>
  </conditionalFormatting>
  <conditionalFormatting sqref="F2389">
    <cfRule type="expression" dxfId="1547" priority="1517">
      <formula>#REF!=FALSE</formula>
    </cfRule>
  </conditionalFormatting>
  <conditionalFormatting sqref="F2390">
    <cfRule type="expression" dxfId="1546" priority="1516">
      <formula>#REF!=FALSE</formula>
    </cfRule>
  </conditionalFormatting>
  <conditionalFormatting sqref="F2391">
    <cfRule type="expression" dxfId="1545" priority="1515">
      <formula>#REF!=FALSE</formula>
    </cfRule>
  </conditionalFormatting>
  <conditionalFormatting sqref="F2392">
    <cfRule type="expression" dxfId="1544" priority="1514">
      <formula>#REF!=FALSE</formula>
    </cfRule>
  </conditionalFormatting>
  <conditionalFormatting sqref="F2393">
    <cfRule type="expression" dxfId="1543" priority="1513">
      <formula>#REF!=FALSE</formula>
    </cfRule>
  </conditionalFormatting>
  <conditionalFormatting sqref="F2394">
    <cfRule type="expression" dxfId="1542" priority="1512">
      <formula>#REF!=FALSE</formula>
    </cfRule>
  </conditionalFormatting>
  <conditionalFormatting sqref="F2395">
    <cfRule type="expression" dxfId="1541" priority="1511">
      <formula>#REF!=FALSE</formula>
    </cfRule>
  </conditionalFormatting>
  <conditionalFormatting sqref="F2396">
    <cfRule type="expression" dxfId="1540" priority="1510">
      <formula>#REF!=FALSE</formula>
    </cfRule>
  </conditionalFormatting>
  <conditionalFormatting sqref="F2397">
    <cfRule type="expression" dxfId="1539" priority="1509">
      <formula>#REF!=FALSE</formula>
    </cfRule>
  </conditionalFormatting>
  <conditionalFormatting sqref="F2398">
    <cfRule type="expression" dxfId="1538" priority="1508">
      <formula>#REF!=FALSE</formula>
    </cfRule>
  </conditionalFormatting>
  <conditionalFormatting sqref="F2399">
    <cfRule type="expression" dxfId="1537" priority="1507">
      <formula>#REF!=FALSE</formula>
    </cfRule>
  </conditionalFormatting>
  <conditionalFormatting sqref="F2400">
    <cfRule type="expression" dxfId="1536" priority="1506">
      <formula>#REF!=FALSE</formula>
    </cfRule>
  </conditionalFormatting>
  <conditionalFormatting sqref="F2401 E2382:E2406">
    <cfRule type="expression" dxfId="1535" priority="1505">
      <formula>#REF!=FALSE</formula>
    </cfRule>
  </conditionalFormatting>
  <conditionalFormatting sqref="F2402">
    <cfRule type="expression" dxfId="1534" priority="1504">
      <formula>#REF!=FALSE</formula>
    </cfRule>
  </conditionalFormatting>
  <conditionalFormatting sqref="F2403">
    <cfRule type="expression" dxfId="1533" priority="1503">
      <formula>#REF!=FALSE</formula>
    </cfRule>
  </conditionalFormatting>
  <conditionalFormatting sqref="E2405:F2405">
    <cfRule type="expression" dxfId="1532" priority="1500">
      <formula>#REF!=FALSE</formula>
    </cfRule>
  </conditionalFormatting>
  <conditionalFormatting sqref="E2406:F2406">
    <cfRule type="expression" dxfId="1531" priority="1499">
      <formula>#REF!=FALSE</formula>
    </cfRule>
  </conditionalFormatting>
  <conditionalFormatting sqref="E2404:F2404">
    <cfRule type="expression" dxfId="1530" priority="1501">
      <formula>#REF!=FALSE</formula>
    </cfRule>
    <cfRule type="expression" dxfId="1529" priority="1502">
      <formula>#REF!=FALSE</formula>
    </cfRule>
  </conditionalFormatting>
  <conditionalFormatting sqref="F2384">
    <cfRule type="expression" dxfId="1528" priority="1496">
      <formula>#REF!=FALSE</formula>
    </cfRule>
  </conditionalFormatting>
  <conditionalFormatting sqref="F2383">
    <cfRule type="expression" dxfId="1527" priority="1497">
      <formula>#REF!=FALSE</formula>
    </cfRule>
  </conditionalFormatting>
  <conditionalFormatting sqref="F2385">
    <cfRule type="expression" dxfId="1526" priority="1495">
      <formula>#REF!=FALSE</formula>
    </cfRule>
  </conditionalFormatting>
  <conditionalFormatting sqref="F2386">
    <cfRule type="expression" dxfId="1525" priority="1494">
      <formula>#REF!=FALSE</formula>
    </cfRule>
  </conditionalFormatting>
  <conditionalFormatting sqref="E2382:F2382">
    <cfRule type="expression" dxfId="1524" priority="1498">
      <formula>#REF!=FALSE</formula>
    </cfRule>
  </conditionalFormatting>
  <conditionalFormatting sqref="F2394">
    <cfRule type="expression" dxfId="1523" priority="1491">
      <formula>#REF!=FALSE</formula>
    </cfRule>
  </conditionalFormatting>
  <conditionalFormatting sqref="F2393">
    <cfRule type="expression" dxfId="1522" priority="1492">
      <formula>#REF!=FALSE</formula>
    </cfRule>
  </conditionalFormatting>
  <conditionalFormatting sqref="F2395">
    <cfRule type="expression" dxfId="1521" priority="1490">
      <formula>#REF!=FALSE</formula>
    </cfRule>
  </conditionalFormatting>
  <conditionalFormatting sqref="F2396:F2398">
    <cfRule type="expression" dxfId="1520" priority="1489">
      <formula>#REF!=FALSE</formula>
    </cfRule>
  </conditionalFormatting>
  <conditionalFormatting sqref="F2399">
    <cfRule type="expression" dxfId="1519" priority="1488">
      <formula>#REF!=FALSE</formula>
    </cfRule>
  </conditionalFormatting>
  <conditionalFormatting sqref="F2400">
    <cfRule type="expression" dxfId="1518" priority="1487">
      <formula>#REF!=FALSE</formula>
    </cfRule>
  </conditionalFormatting>
  <conditionalFormatting sqref="F2402">
    <cfRule type="expression" dxfId="1517" priority="1486">
      <formula>#REF!=FALSE</formula>
    </cfRule>
  </conditionalFormatting>
  <conditionalFormatting sqref="F2403">
    <cfRule type="expression" dxfId="1516" priority="1485">
      <formula>#REF!=FALSE</formula>
    </cfRule>
  </conditionalFormatting>
  <conditionalFormatting sqref="F2404">
    <cfRule type="expression" dxfId="1515" priority="1484">
      <formula>#REF!=FALSE</formula>
    </cfRule>
  </conditionalFormatting>
  <conditionalFormatting sqref="F2405">
    <cfRule type="expression" dxfId="1514" priority="1483">
      <formula>#REF!=FALSE</formula>
    </cfRule>
  </conditionalFormatting>
  <conditionalFormatting sqref="F2406">
    <cfRule type="expression" dxfId="1513" priority="1482">
      <formula>#REF!=FALSE</formula>
    </cfRule>
  </conditionalFormatting>
  <conditionalFormatting sqref="E2392:F2392">
    <cfRule type="expression" dxfId="1512" priority="1493">
      <formula>#REF!=FALSE</formula>
    </cfRule>
  </conditionalFormatting>
  <conditionalFormatting sqref="F2404">
    <cfRule type="expression" dxfId="1511" priority="1479">
      <formula>#REF!=FALSE</formula>
    </cfRule>
  </conditionalFormatting>
  <conditionalFormatting sqref="F2403">
    <cfRule type="expression" dxfId="1510" priority="1480">
      <formula>#REF!=FALSE</formula>
    </cfRule>
  </conditionalFormatting>
  <conditionalFormatting sqref="F2405">
    <cfRule type="expression" dxfId="1509" priority="1478">
      <formula>#REF!=FALSE</formula>
    </cfRule>
  </conditionalFormatting>
  <conditionalFormatting sqref="F2406">
    <cfRule type="expression" dxfId="1508" priority="1477">
      <formula>#REF!=FALSE</formula>
    </cfRule>
  </conditionalFormatting>
  <conditionalFormatting sqref="E2402:F2402">
    <cfRule type="expression" dxfId="1507" priority="1481">
      <formula>#REF!=FALSE</formula>
    </cfRule>
  </conditionalFormatting>
  <conditionalFormatting sqref="F2407">
    <cfRule type="expression" dxfId="1506" priority="1476">
      <formula>#REF!=FALSE</formula>
    </cfRule>
  </conditionalFormatting>
  <conditionalFormatting sqref="F2408">
    <cfRule type="expression" dxfId="1505" priority="1475">
      <formula>#REF!=FALSE</formula>
    </cfRule>
  </conditionalFormatting>
  <conditionalFormatting sqref="F2409">
    <cfRule type="expression" dxfId="1504" priority="1474">
      <formula>#REF!=FALSE</formula>
    </cfRule>
  </conditionalFormatting>
  <conditionalFormatting sqref="F2410">
    <cfRule type="expression" dxfId="1503" priority="1473">
      <formula>#REF!=FALSE</formula>
    </cfRule>
  </conditionalFormatting>
  <conditionalFormatting sqref="F2411">
    <cfRule type="expression" dxfId="1502" priority="1472">
      <formula>#REF!=FALSE</formula>
    </cfRule>
  </conditionalFormatting>
  <conditionalFormatting sqref="F2412">
    <cfRule type="expression" dxfId="1501" priority="1471">
      <formula>#REF!=FALSE</formula>
    </cfRule>
  </conditionalFormatting>
  <conditionalFormatting sqref="F2413">
    <cfRule type="expression" dxfId="1500" priority="1470">
      <formula>#REF!=FALSE</formula>
    </cfRule>
  </conditionalFormatting>
  <conditionalFormatting sqref="F2414">
    <cfRule type="expression" dxfId="1499" priority="1469">
      <formula>#REF!=FALSE</formula>
    </cfRule>
  </conditionalFormatting>
  <conditionalFormatting sqref="F2415">
    <cfRule type="expression" dxfId="1498" priority="1468">
      <formula>#REF!=FALSE</formula>
    </cfRule>
  </conditionalFormatting>
  <conditionalFormatting sqref="F2416">
    <cfRule type="expression" dxfId="1497" priority="1467">
      <formula>#REF!=FALSE</formula>
    </cfRule>
  </conditionalFormatting>
  <conditionalFormatting sqref="F2417">
    <cfRule type="expression" dxfId="1496" priority="1466">
      <formula>#REF!=FALSE</formula>
    </cfRule>
  </conditionalFormatting>
  <conditionalFormatting sqref="F2418">
    <cfRule type="expression" dxfId="1495" priority="1465">
      <formula>#REF!=FALSE</formula>
    </cfRule>
  </conditionalFormatting>
  <conditionalFormatting sqref="F2419">
    <cfRule type="expression" dxfId="1494" priority="1464">
      <formula>#REF!=FALSE</formula>
    </cfRule>
  </conditionalFormatting>
  <conditionalFormatting sqref="F2420">
    <cfRule type="expression" dxfId="1493" priority="1463">
      <formula>#REF!=FALSE</formula>
    </cfRule>
  </conditionalFormatting>
  <conditionalFormatting sqref="F2421">
    <cfRule type="expression" dxfId="1492" priority="1462">
      <formula>#REF!=FALSE</formula>
    </cfRule>
  </conditionalFormatting>
  <conditionalFormatting sqref="F2422">
    <cfRule type="expression" dxfId="1491" priority="1461">
      <formula>#REF!=FALSE</formula>
    </cfRule>
  </conditionalFormatting>
  <conditionalFormatting sqref="F2423">
    <cfRule type="expression" dxfId="1490" priority="1460">
      <formula>#REF!=FALSE</formula>
    </cfRule>
  </conditionalFormatting>
  <conditionalFormatting sqref="F2424">
    <cfRule type="expression" dxfId="1489" priority="1459">
      <formula>#REF!=FALSE</formula>
    </cfRule>
  </conditionalFormatting>
  <conditionalFormatting sqref="F2425">
    <cfRule type="expression" dxfId="1488" priority="1458">
      <formula>#REF!=FALSE</formula>
    </cfRule>
  </conditionalFormatting>
  <conditionalFormatting sqref="F2426 E2407:E2431">
    <cfRule type="expression" dxfId="1487" priority="1457">
      <formula>#REF!=FALSE</formula>
    </cfRule>
  </conditionalFormatting>
  <conditionalFormatting sqref="F2427">
    <cfRule type="expression" dxfId="1486" priority="1456">
      <formula>#REF!=FALSE</formula>
    </cfRule>
  </conditionalFormatting>
  <conditionalFormatting sqref="F2428">
    <cfRule type="expression" dxfId="1485" priority="1455">
      <formula>#REF!=FALSE</formula>
    </cfRule>
  </conditionalFormatting>
  <conditionalFormatting sqref="E2430:F2430">
    <cfRule type="expression" dxfId="1484" priority="1452">
      <formula>#REF!=FALSE</formula>
    </cfRule>
  </conditionalFormatting>
  <conditionalFormatting sqref="E2431:F2431">
    <cfRule type="expression" dxfId="1483" priority="1451">
      <formula>#REF!=FALSE</formula>
    </cfRule>
  </conditionalFormatting>
  <conditionalFormatting sqref="E2429:F2429">
    <cfRule type="expression" dxfId="1482" priority="1453">
      <formula>#REF!=FALSE</formula>
    </cfRule>
    <cfRule type="expression" dxfId="1481" priority="1454">
      <formula>#REF!=FALSE</formula>
    </cfRule>
  </conditionalFormatting>
  <conditionalFormatting sqref="F2409">
    <cfRule type="expression" dxfId="1480" priority="1448">
      <formula>#REF!=FALSE</formula>
    </cfRule>
  </conditionalFormatting>
  <conditionalFormatting sqref="F2408">
    <cfRule type="expression" dxfId="1479" priority="1449">
      <formula>#REF!=FALSE</formula>
    </cfRule>
  </conditionalFormatting>
  <conditionalFormatting sqref="F2410">
    <cfRule type="expression" dxfId="1478" priority="1447">
      <formula>#REF!=FALSE</formula>
    </cfRule>
  </conditionalFormatting>
  <conditionalFormatting sqref="F2411">
    <cfRule type="expression" dxfId="1477" priority="1446">
      <formula>#REF!=FALSE</formula>
    </cfRule>
  </conditionalFormatting>
  <conditionalFormatting sqref="E2407:F2407">
    <cfRule type="expression" dxfId="1476" priority="1450">
      <formula>#REF!=FALSE</formula>
    </cfRule>
  </conditionalFormatting>
  <conditionalFormatting sqref="F2419">
    <cfRule type="expression" dxfId="1475" priority="1443">
      <formula>#REF!=FALSE</formula>
    </cfRule>
  </conditionalFormatting>
  <conditionalFormatting sqref="F2418">
    <cfRule type="expression" dxfId="1474" priority="1444">
      <formula>#REF!=FALSE</formula>
    </cfRule>
  </conditionalFormatting>
  <conditionalFormatting sqref="F2420">
    <cfRule type="expression" dxfId="1473" priority="1442">
      <formula>#REF!=FALSE</formula>
    </cfRule>
  </conditionalFormatting>
  <conditionalFormatting sqref="F2421:F2423">
    <cfRule type="expression" dxfId="1472" priority="1441">
      <formula>#REF!=FALSE</formula>
    </cfRule>
  </conditionalFormatting>
  <conditionalFormatting sqref="F2424">
    <cfRule type="expression" dxfId="1471" priority="1440">
      <formula>#REF!=FALSE</formula>
    </cfRule>
  </conditionalFormatting>
  <conditionalFormatting sqref="F2425">
    <cfRule type="expression" dxfId="1470" priority="1439">
      <formula>#REF!=FALSE</formula>
    </cfRule>
  </conditionalFormatting>
  <conditionalFormatting sqref="F2427">
    <cfRule type="expression" dxfId="1469" priority="1438">
      <formula>#REF!=FALSE</formula>
    </cfRule>
  </conditionalFormatting>
  <conditionalFormatting sqref="F2428">
    <cfRule type="expression" dxfId="1468" priority="1437">
      <formula>#REF!=FALSE</formula>
    </cfRule>
  </conditionalFormatting>
  <conditionalFormatting sqref="F2429">
    <cfRule type="expression" dxfId="1467" priority="1436">
      <formula>#REF!=FALSE</formula>
    </cfRule>
  </conditionalFormatting>
  <conditionalFormatting sqref="F2430">
    <cfRule type="expression" dxfId="1466" priority="1435">
      <formula>#REF!=FALSE</formula>
    </cfRule>
  </conditionalFormatting>
  <conditionalFormatting sqref="F2431">
    <cfRule type="expression" dxfId="1465" priority="1434">
      <formula>#REF!=FALSE</formula>
    </cfRule>
  </conditionalFormatting>
  <conditionalFormatting sqref="E2417:F2417">
    <cfRule type="expression" dxfId="1464" priority="1445">
      <formula>#REF!=FALSE</formula>
    </cfRule>
  </conditionalFormatting>
  <conditionalFormatting sqref="F2429">
    <cfRule type="expression" dxfId="1463" priority="1431">
      <formula>#REF!=FALSE</formula>
    </cfRule>
  </conditionalFormatting>
  <conditionalFormatting sqref="F2428">
    <cfRule type="expression" dxfId="1462" priority="1432">
      <formula>#REF!=FALSE</formula>
    </cfRule>
  </conditionalFormatting>
  <conditionalFormatting sqref="F2430">
    <cfRule type="expression" dxfId="1461" priority="1430">
      <formula>#REF!=FALSE</formula>
    </cfRule>
  </conditionalFormatting>
  <conditionalFormatting sqref="F2431">
    <cfRule type="expression" dxfId="1460" priority="1429">
      <formula>#REF!=FALSE</formula>
    </cfRule>
  </conditionalFormatting>
  <conditionalFormatting sqref="E2427:F2427">
    <cfRule type="expression" dxfId="1459" priority="1433">
      <formula>#REF!=FALSE</formula>
    </cfRule>
  </conditionalFormatting>
  <conditionalFormatting sqref="F2432">
    <cfRule type="expression" dxfId="1458" priority="1428">
      <formula>#REF!=FALSE</formula>
    </cfRule>
  </conditionalFormatting>
  <conditionalFormatting sqref="F2433">
    <cfRule type="expression" dxfId="1457" priority="1427">
      <formula>#REF!=FALSE</formula>
    </cfRule>
  </conditionalFormatting>
  <conditionalFormatting sqref="F2434">
    <cfRule type="expression" dxfId="1456" priority="1426">
      <formula>#REF!=FALSE</formula>
    </cfRule>
  </conditionalFormatting>
  <conditionalFormatting sqref="F2435">
    <cfRule type="expression" dxfId="1455" priority="1425">
      <formula>#REF!=FALSE</formula>
    </cfRule>
  </conditionalFormatting>
  <conditionalFormatting sqref="F2436">
    <cfRule type="expression" dxfId="1454" priority="1424">
      <formula>#REF!=FALSE</formula>
    </cfRule>
  </conditionalFormatting>
  <conditionalFormatting sqref="F2437">
    <cfRule type="expression" dxfId="1453" priority="1423">
      <formula>#REF!=FALSE</formula>
    </cfRule>
  </conditionalFormatting>
  <conditionalFormatting sqref="F2438">
    <cfRule type="expression" dxfId="1452" priority="1422">
      <formula>#REF!=FALSE</formula>
    </cfRule>
  </conditionalFormatting>
  <conditionalFormatting sqref="F2439">
    <cfRule type="expression" dxfId="1451" priority="1421">
      <formula>#REF!=FALSE</formula>
    </cfRule>
  </conditionalFormatting>
  <conditionalFormatting sqref="F2440">
    <cfRule type="expression" dxfId="1450" priority="1420">
      <formula>#REF!=FALSE</formula>
    </cfRule>
  </conditionalFormatting>
  <conditionalFormatting sqref="F2441">
    <cfRule type="expression" dxfId="1449" priority="1419">
      <formula>#REF!=FALSE</formula>
    </cfRule>
  </conditionalFormatting>
  <conditionalFormatting sqref="F2442">
    <cfRule type="expression" dxfId="1448" priority="1418">
      <formula>#REF!=FALSE</formula>
    </cfRule>
  </conditionalFormatting>
  <conditionalFormatting sqref="F2443">
    <cfRule type="expression" dxfId="1447" priority="1417">
      <formula>#REF!=FALSE</formula>
    </cfRule>
  </conditionalFormatting>
  <conditionalFormatting sqref="F2444">
    <cfRule type="expression" dxfId="1446" priority="1416">
      <formula>#REF!=FALSE</formula>
    </cfRule>
  </conditionalFormatting>
  <conditionalFormatting sqref="F2445">
    <cfRule type="expression" dxfId="1445" priority="1415">
      <formula>#REF!=FALSE</formula>
    </cfRule>
  </conditionalFormatting>
  <conditionalFormatting sqref="F2446">
    <cfRule type="expression" dxfId="1444" priority="1414">
      <formula>#REF!=FALSE</formula>
    </cfRule>
  </conditionalFormatting>
  <conditionalFormatting sqref="F2447">
    <cfRule type="expression" dxfId="1443" priority="1413">
      <formula>#REF!=FALSE</formula>
    </cfRule>
  </conditionalFormatting>
  <conditionalFormatting sqref="F2448">
    <cfRule type="expression" dxfId="1442" priority="1412">
      <formula>#REF!=FALSE</formula>
    </cfRule>
  </conditionalFormatting>
  <conditionalFormatting sqref="F2449">
    <cfRule type="expression" dxfId="1441" priority="1411">
      <formula>#REF!=FALSE</formula>
    </cfRule>
  </conditionalFormatting>
  <conditionalFormatting sqref="F2450">
    <cfRule type="expression" dxfId="1440" priority="1410">
      <formula>#REF!=FALSE</formula>
    </cfRule>
  </conditionalFormatting>
  <conditionalFormatting sqref="F2451 E2432:E2456">
    <cfRule type="expression" dxfId="1439" priority="1409">
      <formula>#REF!=FALSE</formula>
    </cfRule>
  </conditionalFormatting>
  <conditionalFormatting sqref="F2452">
    <cfRule type="expression" dxfId="1438" priority="1408">
      <formula>#REF!=FALSE</formula>
    </cfRule>
  </conditionalFormatting>
  <conditionalFormatting sqref="F2453">
    <cfRule type="expression" dxfId="1437" priority="1407">
      <formula>#REF!=FALSE</formula>
    </cfRule>
  </conditionalFormatting>
  <conditionalFormatting sqref="E2455:F2455">
    <cfRule type="expression" dxfId="1436" priority="1404">
      <formula>#REF!=FALSE</formula>
    </cfRule>
  </conditionalFormatting>
  <conditionalFormatting sqref="E2456:F2456">
    <cfRule type="expression" dxfId="1435" priority="1403">
      <formula>#REF!=FALSE</formula>
    </cfRule>
  </conditionalFormatting>
  <conditionalFormatting sqref="E2454:F2454">
    <cfRule type="expression" dxfId="1434" priority="1405">
      <formula>#REF!=FALSE</formula>
    </cfRule>
    <cfRule type="expression" dxfId="1433" priority="1406">
      <formula>#REF!=FALSE</formula>
    </cfRule>
  </conditionalFormatting>
  <conditionalFormatting sqref="F2434">
    <cfRule type="expression" dxfId="1432" priority="1400">
      <formula>#REF!=FALSE</formula>
    </cfRule>
  </conditionalFormatting>
  <conditionalFormatting sqref="F2433">
    <cfRule type="expression" dxfId="1431" priority="1401">
      <formula>#REF!=FALSE</formula>
    </cfRule>
  </conditionalFormatting>
  <conditionalFormatting sqref="F2435">
    <cfRule type="expression" dxfId="1430" priority="1399">
      <formula>#REF!=FALSE</formula>
    </cfRule>
  </conditionalFormatting>
  <conditionalFormatting sqref="F2436">
    <cfRule type="expression" dxfId="1429" priority="1398">
      <formula>#REF!=FALSE</formula>
    </cfRule>
  </conditionalFormatting>
  <conditionalFormatting sqref="E2432:F2432">
    <cfRule type="expression" dxfId="1428" priority="1402">
      <formula>#REF!=FALSE</formula>
    </cfRule>
  </conditionalFormatting>
  <conditionalFormatting sqref="F2444">
    <cfRule type="expression" dxfId="1427" priority="1395">
      <formula>#REF!=FALSE</formula>
    </cfRule>
  </conditionalFormatting>
  <conditionalFormatting sqref="F2443">
    <cfRule type="expression" dxfId="1426" priority="1396">
      <formula>#REF!=FALSE</formula>
    </cfRule>
  </conditionalFormatting>
  <conditionalFormatting sqref="F2445">
    <cfRule type="expression" dxfId="1425" priority="1394">
      <formula>#REF!=FALSE</formula>
    </cfRule>
  </conditionalFormatting>
  <conditionalFormatting sqref="F2446:F2448">
    <cfRule type="expression" dxfId="1424" priority="1393">
      <formula>#REF!=FALSE</formula>
    </cfRule>
  </conditionalFormatting>
  <conditionalFormatting sqref="F2449">
    <cfRule type="expression" dxfId="1423" priority="1392">
      <formula>#REF!=FALSE</formula>
    </cfRule>
  </conditionalFormatting>
  <conditionalFormatting sqref="F2450">
    <cfRule type="expression" dxfId="1422" priority="1391">
      <formula>#REF!=FALSE</formula>
    </cfRule>
  </conditionalFormatting>
  <conditionalFormatting sqref="F2452">
    <cfRule type="expression" dxfId="1421" priority="1390">
      <formula>#REF!=FALSE</formula>
    </cfRule>
  </conditionalFormatting>
  <conditionalFormatting sqref="F2453">
    <cfRule type="expression" dxfId="1420" priority="1389">
      <formula>#REF!=FALSE</formula>
    </cfRule>
  </conditionalFormatting>
  <conditionalFormatting sqref="F2454">
    <cfRule type="expression" dxfId="1419" priority="1388">
      <formula>#REF!=FALSE</formula>
    </cfRule>
  </conditionalFormatting>
  <conditionalFormatting sqref="F2455">
    <cfRule type="expression" dxfId="1418" priority="1387">
      <formula>#REF!=FALSE</formula>
    </cfRule>
  </conditionalFormatting>
  <conditionalFormatting sqref="F2456">
    <cfRule type="expression" dxfId="1417" priority="1386">
      <formula>#REF!=FALSE</formula>
    </cfRule>
  </conditionalFormatting>
  <conditionalFormatting sqref="E2442:F2442">
    <cfRule type="expression" dxfId="1416" priority="1397">
      <formula>#REF!=FALSE</formula>
    </cfRule>
  </conditionalFormatting>
  <conditionalFormatting sqref="F2454">
    <cfRule type="expression" dxfId="1415" priority="1383">
      <formula>#REF!=FALSE</formula>
    </cfRule>
  </conditionalFormatting>
  <conditionalFormatting sqref="F2453">
    <cfRule type="expression" dxfId="1414" priority="1384">
      <formula>#REF!=FALSE</formula>
    </cfRule>
  </conditionalFormatting>
  <conditionalFormatting sqref="F2455">
    <cfRule type="expression" dxfId="1413" priority="1382">
      <formula>#REF!=FALSE</formula>
    </cfRule>
  </conditionalFormatting>
  <conditionalFormatting sqref="F2456">
    <cfRule type="expression" dxfId="1412" priority="1381">
      <formula>#REF!=FALSE</formula>
    </cfRule>
  </conditionalFormatting>
  <conditionalFormatting sqref="E2452:F2452">
    <cfRule type="expression" dxfId="1411" priority="1385">
      <formula>#REF!=FALSE</formula>
    </cfRule>
  </conditionalFormatting>
  <conditionalFormatting sqref="F2456">
    <cfRule type="expression" dxfId="1410" priority="1380">
      <formula>#REF!=FALSE</formula>
    </cfRule>
  </conditionalFormatting>
  <conditionalFormatting sqref="F2457">
    <cfRule type="expression" dxfId="1409" priority="1379">
      <formula>#REF!=FALSE</formula>
    </cfRule>
  </conditionalFormatting>
  <conditionalFormatting sqref="F2458">
    <cfRule type="expression" dxfId="1408" priority="1378">
      <formula>#REF!=FALSE</formula>
    </cfRule>
  </conditionalFormatting>
  <conditionalFormatting sqref="F2459">
    <cfRule type="expression" dxfId="1407" priority="1377">
      <formula>#REF!=FALSE</formula>
    </cfRule>
  </conditionalFormatting>
  <conditionalFormatting sqref="F2460">
    <cfRule type="expression" dxfId="1406" priority="1376">
      <formula>#REF!=FALSE</formula>
    </cfRule>
  </conditionalFormatting>
  <conditionalFormatting sqref="F2461">
    <cfRule type="expression" dxfId="1405" priority="1375">
      <formula>#REF!=FALSE</formula>
    </cfRule>
  </conditionalFormatting>
  <conditionalFormatting sqref="F2462">
    <cfRule type="expression" dxfId="1404" priority="1374">
      <formula>#REF!=FALSE</formula>
    </cfRule>
  </conditionalFormatting>
  <conditionalFormatting sqref="F2463">
    <cfRule type="expression" dxfId="1403" priority="1373">
      <formula>#REF!=FALSE</formula>
    </cfRule>
  </conditionalFormatting>
  <conditionalFormatting sqref="F2464">
    <cfRule type="expression" dxfId="1402" priority="1372">
      <formula>#REF!=FALSE</formula>
    </cfRule>
  </conditionalFormatting>
  <conditionalFormatting sqref="F2465">
    <cfRule type="expression" dxfId="1401" priority="1371">
      <formula>#REF!=FALSE</formula>
    </cfRule>
  </conditionalFormatting>
  <conditionalFormatting sqref="F2466 E2456:E2471">
    <cfRule type="expression" dxfId="1400" priority="1370">
      <formula>#REF!=FALSE</formula>
    </cfRule>
  </conditionalFormatting>
  <conditionalFormatting sqref="F2467">
    <cfRule type="expression" dxfId="1399" priority="1369">
      <formula>#REF!=FALSE</formula>
    </cfRule>
  </conditionalFormatting>
  <conditionalFormatting sqref="F2468">
    <cfRule type="expression" dxfId="1398" priority="1368">
      <formula>#REF!=FALSE</formula>
    </cfRule>
  </conditionalFormatting>
  <conditionalFormatting sqref="E2470:F2470">
    <cfRule type="expression" dxfId="1397" priority="1365">
      <formula>#REF!=FALSE</formula>
    </cfRule>
  </conditionalFormatting>
  <conditionalFormatting sqref="E2471:F2471">
    <cfRule type="expression" dxfId="1396" priority="1364">
      <formula>#REF!=FALSE</formula>
    </cfRule>
  </conditionalFormatting>
  <conditionalFormatting sqref="E2469:F2469">
    <cfRule type="expression" dxfId="1395" priority="1366">
      <formula>#REF!=FALSE</formula>
    </cfRule>
    <cfRule type="expression" dxfId="1394" priority="1367">
      <formula>#REF!=FALSE</formula>
    </cfRule>
  </conditionalFormatting>
  <conditionalFormatting sqref="F2459">
    <cfRule type="expression" dxfId="1393" priority="1361">
      <formula>#REF!=FALSE</formula>
    </cfRule>
  </conditionalFormatting>
  <conditionalFormatting sqref="F2458">
    <cfRule type="expression" dxfId="1392" priority="1362">
      <formula>#REF!=FALSE</formula>
    </cfRule>
  </conditionalFormatting>
  <conditionalFormatting sqref="F2460">
    <cfRule type="expression" dxfId="1391" priority="1360">
      <formula>#REF!=FALSE</formula>
    </cfRule>
  </conditionalFormatting>
  <conditionalFormatting sqref="F2461:F2463">
    <cfRule type="expression" dxfId="1390" priority="1359">
      <formula>#REF!=FALSE</formula>
    </cfRule>
  </conditionalFormatting>
  <conditionalFormatting sqref="F2464">
    <cfRule type="expression" dxfId="1389" priority="1358">
      <formula>#REF!=FALSE</formula>
    </cfRule>
  </conditionalFormatting>
  <conditionalFormatting sqref="F2465">
    <cfRule type="expression" dxfId="1388" priority="1357">
      <formula>#REF!=FALSE</formula>
    </cfRule>
  </conditionalFormatting>
  <conditionalFormatting sqref="F2467">
    <cfRule type="expression" dxfId="1387" priority="1356">
      <formula>#REF!=FALSE</formula>
    </cfRule>
  </conditionalFormatting>
  <conditionalFormatting sqref="F2468">
    <cfRule type="expression" dxfId="1386" priority="1355">
      <formula>#REF!=FALSE</formula>
    </cfRule>
  </conditionalFormatting>
  <conditionalFormatting sqref="F2469">
    <cfRule type="expression" dxfId="1385" priority="1354">
      <formula>#REF!=FALSE</formula>
    </cfRule>
  </conditionalFormatting>
  <conditionalFormatting sqref="F2470">
    <cfRule type="expression" dxfId="1384" priority="1353">
      <formula>#REF!=FALSE</formula>
    </cfRule>
  </conditionalFormatting>
  <conditionalFormatting sqref="F2471">
    <cfRule type="expression" dxfId="1383" priority="1352">
      <formula>#REF!=FALSE</formula>
    </cfRule>
  </conditionalFormatting>
  <conditionalFormatting sqref="E2457:F2457">
    <cfRule type="expression" dxfId="1382" priority="1363">
      <formula>#REF!=FALSE</formula>
    </cfRule>
  </conditionalFormatting>
  <conditionalFormatting sqref="F2469">
    <cfRule type="expression" dxfId="1381" priority="1349">
      <formula>#REF!=FALSE</formula>
    </cfRule>
  </conditionalFormatting>
  <conditionalFormatting sqref="F2468">
    <cfRule type="expression" dxfId="1380" priority="1350">
      <formula>#REF!=FALSE</formula>
    </cfRule>
  </conditionalFormatting>
  <conditionalFormatting sqref="F2470">
    <cfRule type="expression" dxfId="1379" priority="1348">
      <formula>#REF!=FALSE</formula>
    </cfRule>
  </conditionalFormatting>
  <conditionalFormatting sqref="F2471">
    <cfRule type="expression" dxfId="1378" priority="1347">
      <formula>#REF!=FALSE</formula>
    </cfRule>
  </conditionalFormatting>
  <conditionalFormatting sqref="E2467:F2467">
    <cfRule type="expression" dxfId="1377" priority="1351">
      <formula>#REF!=FALSE</formula>
    </cfRule>
  </conditionalFormatting>
  <conditionalFormatting sqref="F2472">
    <cfRule type="expression" dxfId="1376" priority="1346">
      <formula>#REF!=FALSE</formula>
    </cfRule>
  </conditionalFormatting>
  <conditionalFormatting sqref="F2473">
    <cfRule type="expression" dxfId="1375" priority="1345">
      <formula>#REF!=FALSE</formula>
    </cfRule>
  </conditionalFormatting>
  <conditionalFormatting sqref="F2474">
    <cfRule type="expression" dxfId="1374" priority="1344">
      <formula>#REF!=FALSE</formula>
    </cfRule>
  </conditionalFormatting>
  <conditionalFormatting sqref="F2475">
    <cfRule type="expression" dxfId="1373" priority="1343">
      <formula>#REF!=FALSE</formula>
    </cfRule>
  </conditionalFormatting>
  <conditionalFormatting sqref="F2476">
    <cfRule type="expression" dxfId="1372" priority="1342">
      <formula>#REF!=FALSE</formula>
    </cfRule>
  </conditionalFormatting>
  <conditionalFormatting sqref="F2477">
    <cfRule type="expression" dxfId="1371" priority="1341">
      <formula>#REF!=FALSE</formula>
    </cfRule>
  </conditionalFormatting>
  <conditionalFormatting sqref="F2478">
    <cfRule type="expression" dxfId="1370" priority="1340">
      <formula>#REF!=FALSE</formula>
    </cfRule>
  </conditionalFormatting>
  <conditionalFormatting sqref="F2479">
    <cfRule type="expression" dxfId="1369" priority="1339">
      <formula>#REF!=FALSE</formula>
    </cfRule>
  </conditionalFormatting>
  <conditionalFormatting sqref="F2480">
    <cfRule type="expression" dxfId="1368" priority="1338">
      <formula>#REF!=FALSE</formula>
    </cfRule>
  </conditionalFormatting>
  <conditionalFormatting sqref="F2481">
    <cfRule type="expression" dxfId="1367" priority="1337">
      <formula>#REF!=FALSE</formula>
    </cfRule>
  </conditionalFormatting>
  <conditionalFormatting sqref="F2482">
    <cfRule type="expression" dxfId="1366" priority="1336">
      <formula>#REF!=FALSE</formula>
    </cfRule>
  </conditionalFormatting>
  <conditionalFormatting sqref="F2483">
    <cfRule type="expression" dxfId="1365" priority="1335">
      <formula>#REF!=FALSE</formula>
    </cfRule>
  </conditionalFormatting>
  <conditionalFormatting sqref="F2484">
    <cfRule type="expression" dxfId="1364" priority="1334">
      <formula>#REF!=FALSE</formula>
    </cfRule>
  </conditionalFormatting>
  <conditionalFormatting sqref="F2485">
    <cfRule type="expression" dxfId="1363" priority="1333">
      <formula>#REF!=FALSE</formula>
    </cfRule>
  </conditionalFormatting>
  <conditionalFormatting sqref="F2486">
    <cfRule type="expression" dxfId="1362" priority="1332">
      <formula>#REF!=FALSE</formula>
    </cfRule>
  </conditionalFormatting>
  <conditionalFormatting sqref="F2487">
    <cfRule type="expression" dxfId="1361" priority="1331">
      <formula>#REF!=FALSE</formula>
    </cfRule>
  </conditionalFormatting>
  <conditionalFormatting sqref="F2488">
    <cfRule type="expression" dxfId="1360" priority="1330">
      <formula>#REF!=FALSE</formula>
    </cfRule>
  </conditionalFormatting>
  <conditionalFormatting sqref="F2489">
    <cfRule type="expression" dxfId="1359" priority="1329">
      <formula>#REF!=FALSE</formula>
    </cfRule>
  </conditionalFormatting>
  <conditionalFormatting sqref="F2490">
    <cfRule type="expression" dxfId="1358" priority="1328">
      <formula>#REF!=FALSE</formula>
    </cfRule>
  </conditionalFormatting>
  <conditionalFormatting sqref="F2491 E2472:E2496">
    <cfRule type="expression" dxfId="1357" priority="1327">
      <formula>#REF!=FALSE</formula>
    </cfRule>
  </conditionalFormatting>
  <conditionalFormatting sqref="F2492">
    <cfRule type="expression" dxfId="1356" priority="1326">
      <formula>#REF!=FALSE</formula>
    </cfRule>
  </conditionalFormatting>
  <conditionalFormatting sqref="F2493">
    <cfRule type="expression" dxfId="1355" priority="1325">
      <formula>#REF!=FALSE</formula>
    </cfRule>
  </conditionalFormatting>
  <conditionalFormatting sqref="E2495:F2495">
    <cfRule type="expression" dxfId="1354" priority="1322">
      <formula>#REF!=FALSE</formula>
    </cfRule>
  </conditionalFormatting>
  <conditionalFormatting sqref="E2496:F2496">
    <cfRule type="expression" dxfId="1353" priority="1321">
      <formula>#REF!=FALSE</formula>
    </cfRule>
  </conditionalFormatting>
  <conditionalFormatting sqref="E2494:F2494">
    <cfRule type="expression" dxfId="1352" priority="1323">
      <formula>#REF!=FALSE</formula>
    </cfRule>
    <cfRule type="expression" dxfId="1351" priority="1324">
      <formula>#REF!=FALSE</formula>
    </cfRule>
  </conditionalFormatting>
  <conditionalFormatting sqref="F2474">
    <cfRule type="expression" dxfId="1350" priority="1318">
      <formula>#REF!=FALSE</formula>
    </cfRule>
  </conditionalFormatting>
  <conditionalFormatting sqref="F2473">
    <cfRule type="expression" dxfId="1349" priority="1319">
      <formula>#REF!=FALSE</formula>
    </cfRule>
  </conditionalFormatting>
  <conditionalFormatting sqref="F2475">
    <cfRule type="expression" dxfId="1348" priority="1317">
      <formula>#REF!=FALSE</formula>
    </cfRule>
  </conditionalFormatting>
  <conditionalFormatting sqref="F2476">
    <cfRule type="expression" dxfId="1347" priority="1316">
      <formula>#REF!=FALSE</formula>
    </cfRule>
  </conditionalFormatting>
  <conditionalFormatting sqref="E2472:F2472">
    <cfRule type="expression" dxfId="1346" priority="1320">
      <formula>#REF!=FALSE</formula>
    </cfRule>
  </conditionalFormatting>
  <conditionalFormatting sqref="F2484">
    <cfRule type="expression" dxfId="1345" priority="1313">
      <formula>#REF!=FALSE</formula>
    </cfRule>
  </conditionalFormatting>
  <conditionalFormatting sqref="F2483">
    <cfRule type="expression" dxfId="1344" priority="1314">
      <formula>#REF!=FALSE</formula>
    </cfRule>
  </conditionalFormatting>
  <conditionalFormatting sqref="F2485">
    <cfRule type="expression" dxfId="1343" priority="1312">
      <formula>#REF!=FALSE</formula>
    </cfRule>
  </conditionalFormatting>
  <conditionalFormatting sqref="F2486:F2488">
    <cfRule type="expression" dxfId="1342" priority="1311">
      <formula>#REF!=FALSE</formula>
    </cfRule>
  </conditionalFormatting>
  <conditionalFormatting sqref="F2489">
    <cfRule type="expression" dxfId="1341" priority="1310">
      <formula>#REF!=FALSE</formula>
    </cfRule>
  </conditionalFormatting>
  <conditionalFormatting sqref="F2490">
    <cfRule type="expression" dxfId="1340" priority="1309">
      <formula>#REF!=FALSE</formula>
    </cfRule>
  </conditionalFormatting>
  <conditionalFormatting sqref="F2492">
    <cfRule type="expression" dxfId="1339" priority="1308">
      <formula>#REF!=FALSE</formula>
    </cfRule>
  </conditionalFormatting>
  <conditionalFormatting sqref="F2493">
    <cfRule type="expression" dxfId="1338" priority="1307">
      <formula>#REF!=FALSE</formula>
    </cfRule>
  </conditionalFormatting>
  <conditionalFormatting sqref="F2494">
    <cfRule type="expression" dxfId="1337" priority="1306">
      <formula>#REF!=FALSE</formula>
    </cfRule>
  </conditionalFormatting>
  <conditionalFormatting sqref="F2495">
    <cfRule type="expression" dxfId="1336" priority="1305">
      <formula>#REF!=FALSE</formula>
    </cfRule>
  </conditionalFormatting>
  <conditionalFormatting sqref="F2496">
    <cfRule type="expression" dxfId="1335" priority="1304">
      <formula>#REF!=FALSE</formula>
    </cfRule>
  </conditionalFormatting>
  <conditionalFormatting sqref="E2482:F2482">
    <cfRule type="expression" dxfId="1334" priority="1315">
      <formula>#REF!=FALSE</formula>
    </cfRule>
  </conditionalFormatting>
  <conditionalFormatting sqref="F2494">
    <cfRule type="expression" dxfId="1333" priority="1301">
      <formula>#REF!=FALSE</formula>
    </cfRule>
  </conditionalFormatting>
  <conditionalFormatting sqref="F2493">
    <cfRule type="expression" dxfId="1332" priority="1302">
      <formula>#REF!=FALSE</formula>
    </cfRule>
  </conditionalFormatting>
  <conditionalFormatting sqref="F2495">
    <cfRule type="expression" dxfId="1331" priority="1300">
      <formula>#REF!=FALSE</formula>
    </cfRule>
  </conditionalFormatting>
  <conditionalFormatting sqref="F2496">
    <cfRule type="expression" dxfId="1330" priority="1299">
      <formula>#REF!=FALSE</formula>
    </cfRule>
  </conditionalFormatting>
  <conditionalFormatting sqref="E2492:F2492">
    <cfRule type="expression" dxfId="1329" priority="1303">
      <formula>#REF!=FALSE</formula>
    </cfRule>
  </conditionalFormatting>
  <conditionalFormatting sqref="F2497">
    <cfRule type="expression" dxfId="1328" priority="1298">
      <formula>#REF!=FALSE</formula>
    </cfRule>
  </conditionalFormatting>
  <conditionalFormatting sqref="F2498">
    <cfRule type="expression" dxfId="1327" priority="1297">
      <formula>#REF!=FALSE</formula>
    </cfRule>
  </conditionalFormatting>
  <conditionalFormatting sqref="F2499">
    <cfRule type="expression" dxfId="1326" priority="1296">
      <formula>#REF!=FALSE</formula>
    </cfRule>
  </conditionalFormatting>
  <conditionalFormatting sqref="F2500">
    <cfRule type="expression" dxfId="1325" priority="1295">
      <formula>#REF!=FALSE</formula>
    </cfRule>
  </conditionalFormatting>
  <conditionalFormatting sqref="F2501">
    <cfRule type="expression" dxfId="1324" priority="1294">
      <formula>#REF!=FALSE</formula>
    </cfRule>
  </conditionalFormatting>
  <conditionalFormatting sqref="F2502">
    <cfRule type="expression" dxfId="1323" priority="1293">
      <formula>#REF!=FALSE</formula>
    </cfRule>
  </conditionalFormatting>
  <conditionalFormatting sqref="F2503">
    <cfRule type="expression" dxfId="1322" priority="1292">
      <formula>#REF!=FALSE</formula>
    </cfRule>
  </conditionalFormatting>
  <conditionalFormatting sqref="F2504">
    <cfRule type="expression" dxfId="1321" priority="1291">
      <formula>#REF!=FALSE</formula>
    </cfRule>
  </conditionalFormatting>
  <conditionalFormatting sqref="F2505">
    <cfRule type="expression" dxfId="1320" priority="1290">
      <formula>#REF!=FALSE</formula>
    </cfRule>
  </conditionalFormatting>
  <conditionalFormatting sqref="F2506">
    <cfRule type="expression" dxfId="1319" priority="1289">
      <formula>#REF!=FALSE</formula>
    </cfRule>
  </conditionalFormatting>
  <conditionalFormatting sqref="F2507">
    <cfRule type="expression" dxfId="1318" priority="1288">
      <formula>#REF!=FALSE</formula>
    </cfRule>
  </conditionalFormatting>
  <conditionalFormatting sqref="F2508">
    <cfRule type="expression" dxfId="1317" priority="1287">
      <formula>#REF!=FALSE</formula>
    </cfRule>
  </conditionalFormatting>
  <conditionalFormatting sqref="F2509">
    <cfRule type="expression" dxfId="1316" priority="1286">
      <formula>#REF!=FALSE</formula>
    </cfRule>
  </conditionalFormatting>
  <conditionalFormatting sqref="F2510">
    <cfRule type="expression" dxfId="1315" priority="1285">
      <formula>#REF!=FALSE</formula>
    </cfRule>
  </conditionalFormatting>
  <conditionalFormatting sqref="F2511">
    <cfRule type="expression" dxfId="1314" priority="1284">
      <formula>#REF!=FALSE</formula>
    </cfRule>
  </conditionalFormatting>
  <conditionalFormatting sqref="F2512">
    <cfRule type="expression" dxfId="1313" priority="1283">
      <formula>#REF!=FALSE</formula>
    </cfRule>
  </conditionalFormatting>
  <conditionalFormatting sqref="F2513">
    <cfRule type="expression" dxfId="1312" priority="1282">
      <formula>#REF!=FALSE</formula>
    </cfRule>
  </conditionalFormatting>
  <conditionalFormatting sqref="F2514">
    <cfRule type="expression" dxfId="1311" priority="1281">
      <formula>#REF!=FALSE</formula>
    </cfRule>
  </conditionalFormatting>
  <conditionalFormatting sqref="F2515">
    <cfRule type="expression" dxfId="1310" priority="1280">
      <formula>#REF!=FALSE</formula>
    </cfRule>
  </conditionalFormatting>
  <conditionalFormatting sqref="F2516 E2497:E2521">
    <cfRule type="expression" dxfId="1309" priority="1279">
      <formula>#REF!=FALSE</formula>
    </cfRule>
  </conditionalFormatting>
  <conditionalFormatting sqref="F2517">
    <cfRule type="expression" dxfId="1308" priority="1278">
      <formula>#REF!=FALSE</formula>
    </cfRule>
  </conditionalFormatting>
  <conditionalFormatting sqref="F2518">
    <cfRule type="expression" dxfId="1307" priority="1277">
      <formula>#REF!=FALSE</formula>
    </cfRule>
  </conditionalFormatting>
  <conditionalFormatting sqref="E2520:F2520">
    <cfRule type="expression" dxfId="1306" priority="1274">
      <formula>#REF!=FALSE</formula>
    </cfRule>
  </conditionalFormatting>
  <conditionalFormatting sqref="E2521:F2521">
    <cfRule type="expression" dxfId="1305" priority="1273">
      <formula>#REF!=FALSE</formula>
    </cfRule>
  </conditionalFormatting>
  <conditionalFormatting sqref="E2519:F2519">
    <cfRule type="expression" dxfId="1304" priority="1275">
      <formula>#REF!=FALSE</formula>
    </cfRule>
    <cfRule type="expression" dxfId="1303" priority="1276">
      <formula>#REF!=FALSE</formula>
    </cfRule>
  </conditionalFormatting>
  <conditionalFormatting sqref="F2499">
    <cfRule type="expression" dxfId="1302" priority="1270">
      <formula>#REF!=FALSE</formula>
    </cfRule>
  </conditionalFormatting>
  <conditionalFormatting sqref="F2498">
    <cfRule type="expression" dxfId="1301" priority="1271">
      <formula>#REF!=FALSE</formula>
    </cfRule>
  </conditionalFormatting>
  <conditionalFormatting sqref="F2500">
    <cfRule type="expression" dxfId="1300" priority="1269">
      <formula>#REF!=FALSE</formula>
    </cfRule>
  </conditionalFormatting>
  <conditionalFormatting sqref="F2501">
    <cfRule type="expression" dxfId="1299" priority="1268">
      <formula>#REF!=FALSE</formula>
    </cfRule>
  </conditionalFormatting>
  <conditionalFormatting sqref="E2497:F2497">
    <cfRule type="expression" dxfId="1298" priority="1272">
      <formula>#REF!=FALSE</formula>
    </cfRule>
  </conditionalFormatting>
  <conditionalFormatting sqref="F2509">
    <cfRule type="expression" dxfId="1297" priority="1265">
      <formula>#REF!=FALSE</formula>
    </cfRule>
  </conditionalFormatting>
  <conditionalFormatting sqref="F2508">
    <cfRule type="expression" dxfId="1296" priority="1266">
      <formula>#REF!=FALSE</formula>
    </cfRule>
  </conditionalFormatting>
  <conditionalFormatting sqref="F2510">
    <cfRule type="expression" dxfId="1295" priority="1264">
      <formula>#REF!=FALSE</formula>
    </cfRule>
  </conditionalFormatting>
  <conditionalFormatting sqref="F2511:F2513">
    <cfRule type="expression" dxfId="1294" priority="1263">
      <formula>#REF!=FALSE</formula>
    </cfRule>
  </conditionalFormatting>
  <conditionalFormatting sqref="F2514">
    <cfRule type="expression" dxfId="1293" priority="1262">
      <formula>#REF!=FALSE</formula>
    </cfRule>
  </conditionalFormatting>
  <conditionalFormatting sqref="F2515">
    <cfRule type="expression" dxfId="1292" priority="1261">
      <formula>#REF!=FALSE</formula>
    </cfRule>
  </conditionalFormatting>
  <conditionalFormatting sqref="F2517">
    <cfRule type="expression" dxfId="1291" priority="1260">
      <formula>#REF!=FALSE</formula>
    </cfRule>
  </conditionalFormatting>
  <conditionalFormatting sqref="F2518">
    <cfRule type="expression" dxfId="1290" priority="1259">
      <formula>#REF!=FALSE</formula>
    </cfRule>
  </conditionalFormatting>
  <conditionalFormatting sqref="F2519">
    <cfRule type="expression" dxfId="1289" priority="1258">
      <formula>#REF!=FALSE</formula>
    </cfRule>
  </conditionalFormatting>
  <conditionalFormatting sqref="F2520">
    <cfRule type="expression" dxfId="1288" priority="1257">
      <formula>#REF!=FALSE</formula>
    </cfRule>
  </conditionalFormatting>
  <conditionalFormatting sqref="F2521">
    <cfRule type="expression" dxfId="1287" priority="1256">
      <formula>#REF!=FALSE</formula>
    </cfRule>
  </conditionalFormatting>
  <conditionalFormatting sqref="E2507:F2507">
    <cfRule type="expression" dxfId="1286" priority="1267">
      <formula>#REF!=FALSE</formula>
    </cfRule>
  </conditionalFormatting>
  <conditionalFormatting sqref="F2519">
    <cfRule type="expression" dxfId="1285" priority="1253">
      <formula>#REF!=FALSE</formula>
    </cfRule>
  </conditionalFormatting>
  <conditionalFormatting sqref="F2518">
    <cfRule type="expression" dxfId="1284" priority="1254">
      <formula>#REF!=FALSE</formula>
    </cfRule>
  </conditionalFormatting>
  <conditionalFormatting sqref="F2520">
    <cfRule type="expression" dxfId="1283" priority="1252">
      <formula>#REF!=FALSE</formula>
    </cfRule>
  </conditionalFormatting>
  <conditionalFormatting sqref="F2521">
    <cfRule type="expression" dxfId="1282" priority="1251">
      <formula>#REF!=FALSE</formula>
    </cfRule>
  </conditionalFormatting>
  <conditionalFormatting sqref="E2517:F2517">
    <cfRule type="expression" dxfId="1281" priority="1255">
      <formula>#REF!=FALSE</formula>
    </cfRule>
  </conditionalFormatting>
  <conditionalFormatting sqref="F2522">
    <cfRule type="expression" dxfId="1280" priority="1250">
      <formula>#REF!=FALSE</formula>
    </cfRule>
  </conditionalFormatting>
  <conditionalFormatting sqref="F2523">
    <cfRule type="expression" dxfId="1279" priority="1249">
      <formula>#REF!=FALSE</formula>
    </cfRule>
  </conditionalFormatting>
  <conditionalFormatting sqref="F2524">
    <cfRule type="expression" dxfId="1278" priority="1248">
      <formula>#REF!=FALSE</formula>
    </cfRule>
  </conditionalFormatting>
  <conditionalFormatting sqref="F2525">
    <cfRule type="expression" dxfId="1277" priority="1247">
      <formula>#REF!=FALSE</formula>
    </cfRule>
  </conditionalFormatting>
  <conditionalFormatting sqref="F2526">
    <cfRule type="expression" dxfId="1276" priority="1246">
      <formula>#REF!=FALSE</formula>
    </cfRule>
  </conditionalFormatting>
  <conditionalFormatting sqref="F2527">
    <cfRule type="expression" dxfId="1275" priority="1245">
      <formula>#REF!=FALSE</formula>
    </cfRule>
  </conditionalFormatting>
  <conditionalFormatting sqref="F2528">
    <cfRule type="expression" dxfId="1274" priority="1244">
      <formula>#REF!=FALSE</formula>
    </cfRule>
  </conditionalFormatting>
  <conditionalFormatting sqref="F2529">
    <cfRule type="expression" dxfId="1273" priority="1243">
      <formula>#REF!=FALSE</formula>
    </cfRule>
  </conditionalFormatting>
  <conditionalFormatting sqref="F2530">
    <cfRule type="expression" dxfId="1272" priority="1242">
      <formula>#REF!=FALSE</formula>
    </cfRule>
  </conditionalFormatting>
  <conditionalFormatting sqref="F2531">
    <cfRule type="expression" dxfId="1271" priority="1241">
      <formula>#REF!=FALSE</formula>
    </cfRule>
  </conditionalFormatting>
  <conditionalFormatting sqref="F2532">
    <cfRule type="expression" dxfId="1270" priority="1240">
      <formula>#REF!=FALSE</formula>
    </cfRule>
  </conditionalFormatting>
  <conditionalFormatting sqref="F2533">
    <cfRule type="expression" dxfId="1269" priority="1239">
      <formula>#REF!=FALSE</formula>
    </cfRule>
  </conditionalFormatting>
  <conditionalFormatting sqref="F2534">
    <cfRule type="expression" dxfId="1268" priority="1238">
      <formula>#REF!=FALSE</formula>
    </cfRule>
  </conditionalFormatting>
  <conditionalFormatting sqref="F2535">
    <cfRule type="expression" dxfId="1267" priority="1237">
      <formula>#REF!=FALSE</formula>
    </cfRule>
  </conditionalFormatting>
  <conditionalFormatting sqref="F2536">
    <cfRule type="expression" dxfId="1266" priority="1236">
      <formula>#REF!=FALSE</formula>
    </cfRule>
  </conditionalFormatting>
  <conditionalFormatting sqref="F2537">
    <cfRule type="expression" dxfId="1265" priority="1235">
      <formula>#REF!=FALSE</formula>
    </cfRule>
  </conditionalFormatting>
  <conditionalFormatting sqref="F2538">
    <cfRule type="expression" dxfId="1264" priority="1234">
      <formula>#REF!=FALSE</formula>
    </cfRule>
  </conditionalFormatting>
  <conditionalFormatting sqref="F2539">
    <cfRule type="expression" dxfId="1263" priority="1233">
      <formula>#REF!=FALSE</formula>
    </cfRule>
  </conditionalFormatting>
  <conditionalFormatting sqref="F2540">
    <cfRule type="expression" dxfId="1262" priority="1232">
      <formula>#REF!=FALSE</formula>
    </cfRule>
  </conditionalFormatting>
  <conditionalFormatting sqref="F2541 E2522:E2545">
    <cfRule type="expression" dxfId="1261" priority="1231">
      <formula>#REF!=FALSE</formula>
    </cfRule>
  </conditionalFormatting>
  <conditionalFormatting sqref="F2542">
    <cfRule type="expression" dxfId="1260" priority="1230">
      <formula>#REF!=FALSE</formula>
    </cfRule>
  </conditionalFormatting>
  <conditionalFormatting sqref="F2543">
    <cfRule type="expression" dxfId="1259" priority="1229">
      <formula>#REF!=FALSE</formula>
    </cfRule>
  </conditionalFormatting>
  <conditionalFormatting sqref="E2545:F2545">
    <cfRule type="expression" dxfId="1258" priority="1226">
      <formula>#REF!=FALSE</formula>
    </cfRule>
  </conditionalFormatting>
  <conditionalFormatting sqref="E2544:F2544">
    <cfRule type="expression" dxfId="1257" priority="1227">
      <formula>#REF!=FALSE</formula>
    </cfRule>
    <cfRule type="expression" dxfId="1256" priority="1228">
      <formula>#REF!=FALSE</formula>
    </cfRule>
  </conditionalFormatting>
  <conditionalFormatting sqref="F2524">
    <cfRule type="expression" dxfId="1255" priority="1223">
      <formula>#REF!=FALSE</formula>
    </cfRule>
  </conditionalFormatting>
  <conditionalFormatting sqref="F2523">
    <cfRule type="expression" dxfId="1254" priority="1224">
      <formula>#REF!=FALSE</formula>
    </cfRule>
  </conditionalFormatting>
  <conditionalFormatting sqref="F2525">
    <cfRule type="expression" dxfId="1253" priority="1222">
      <formula>#REF!=FALSE</formula>
    </cfRule>
  </conditionalFormatting>
  <conditionalFormatting sqref="F2526">
    <cfRule type="expression" dxfId="1252" priority="1221">
      <formula>#REF!=FALSE</formula>
    </cfRule>
  </conditionalFormatting>
  <conditionalFormatting sqref="E2522:F2522">
    <cfRule type="expression" dxfId="1251" priority="1225">
      <formula>#REF!=FALSE</formula>
    </cfRule>
  </conditionalFormatting>
  <conditionalFormatting sqref="F2534">
    <cfRule type="expression" dxfId="1250" priority="1218">
      <formula>#REF!=FALSE</formula>
    </cfRule>
  </conditionalFormatting>
  <conditionalFormatting sqref="F2533">
    <cfRule type="expression" dxfId="1249" priority="1219">
      <formula>#REF!=FALSE</formula>
    </cfRule>
  </conditionalFormatting>
  <conditionalFormatting sqref="F2535">
    <cfRule type="expression" dxfId="1248" priority="1217">
      <formula>#REF!=FALSE</formula>
    </cfRule>
  </conditionalFormatting>
  <conditionalFormatting sqref="F2536:F2538">
    <cfRule type="expression" dxfId="1247" priority="1216">
      <formula>#REF!=FALSE</formula>
    </cfRule>
  </conditionalFormatting>
  <conditionalFormatting sqref="F2539">
    <cfRule type="expression" dxfId="1246" priority="1215">
      <formula>#REF!=FALSE</formula>
    </cfRule>
  </conditionalFormatting>
  <conditionalFormatting sqref="F2540">
    <cfRule type="expression" dxfId="1245" priority="1214">
      <formula>#REF!=FALSE</formula>
    </cfRule>
  </conditionalFormatting>
  <conditionalFormatting sqref="F2542">
    <cfRule type="expression" dxfId="1244" priority="1213">
      <formula>#REF!=FALSE</formula>
    </cfRule>
  </conditionalFormatting>
  <conditionalFormatting sqref="F2543">
    <cfRule type="expression" dxfId="1243" priority="1212">
      <formula>#REF!=FALSE</formula>
    </cfRule>
  </conditionalFormatting>
  <conditionalFormatting sqref="F2544">
    <cfRule type="expression" dxfId="1242" priority="1211">
      <formula>#REF!=FALSE</formula>
    </cfRule>
  </conditionalFormatting>
  <conditionalFormatting sqref="F2545">
    <cfRule type="expression" dxfId="1241" priority="1210">
      <formula>#REF!=FALSE</formula>
    </cfRule>
  </conditionalFormatting>
  <conditionalFormatting sqref="F2898">
    <cfRule type="expression" dxfId="1240" priority="545">
      <formula>#REF!=FALSE</formula>
    </cfRule>
  </conditionalFormatting>
  <conditionalFormatting sqref="E2532:F2532">
    <cfRule type="expression" dxfId="1239" priority="1220">
      <formula>#REF!=FALSE</formula>
    </cfRule>
  </conditionalFormatting>
  <conditionalFormatting sqref="F2544">
    <cfRule type="expression" dxfId="1238" priority="1207">
      <formula>#REF!=FALSE</formula>
    </cfRule>
  </conditionalFormatting>
  <conditionalFormatting sqref="F2543">
    <cfRule type="expression" dxfId="1237" priority="1208">
      <formula>#REF!=FALSE</formula>
    </cfRule>
  </conditionalFormatting>
  <conditionalFormatting sqref="F2545">
    <cfRule type="expression" dxfId="1236" priority="1206">
      <formula>#REF!=FALSE</formula>
    </cfRule>
  </conditionalFormatting>
  <conditionalFormatting sqref="F2899">
    <cfRule type="expression" dxfId="1235" priority="540">
      <formula>#REF!=FALSE</formula>
    </cfRule>
  </conditionalFormatting>
  <conditionalFormatting sqref="E2542:F2542">
    <cfRule type="expression" dxfId="1234" priority="1209">
      <formula>#REF!=FALSE</formula>
    </cfRule>
  </conditionalFormatting>
  <conditionalFormatting sqref="E2546">
    <cfRule type="expression" dxfId="1233" priority="1205">
      <formula>#REF!=FALSE</formula>
    </cfRule>
  </conditionalFormatting>
  <conditionalFormatting sqref="E2546:F2546">
    <cfRule type="expression" dxfId="1232" priority="1204">
      <formula>#REF!=FALSE</formula>
    </cfRule>
  </conditionalFormatting>
  <conditionalFormatting sqref="F2546">
    <cfRule type="expression" dxfId="1231" priority="1203">
      <formula>#REF!=FALSE</formula>
    </cfRule>
  </conditionalFormatting>
  <conditionalFormatting sqref="F2546">
    <cfRule type="expression" dxfId="1230" priority="1202">
      <formula>#REF!=FALSE</formula>
    </cfRule>
  </conditionalFormatting>
  <conditionalFormatting sqref="F2547">
    <cfRule type="expression" dxfId="1229" priority="1201">
      <formula>#REF!=FALSE</formula>
    </cfRule>
  </conditionalFormatting>
  <conditionalFormatting sqref="F2548">
    <cfRule type="expression" dxfId="1228" priority="1200">
      <formula>#REF!=FALSE</formula>
    </cfRule>
  </conditionalFormatting>
  <conditionalFormatting sqref="F2549">
    <cfRule type="expression" dxfId="1227" priority="1199">
      <formula>#REF!=FALSE</formula>
    </cfRule>
  </conditionalFormatting>
  <conditionalFormatting sqref="F2550">
    <cfRule type="expression" dxfId="1226" priority="1198">
      <formula>#REF!=FALSE</formula>
    </cfRule>
  </conditionalFormatting>
  <conditionalFormatting sqref="F2551">
    <cfRule type="expression" dxfId="1225" priority="1197">
      <formula>#REF!=FALSE</formula>
    </cfRule>
  </conditionalFormatting>
  <conditionalFormatting sqref="F2552">
    <cfRule type="expression" dxfId="1224" priority="1196">
      <formula>#REF!=FALSE</formula>
    </cfRule>
  </conditionalFormatting>
  <conditionalFormatting sqref="F2553">
    <cfRule type="expression" dxfId="1223" priority="1195">
      <formula>#REF!=FALSE</formula>
    </cfRule>
  </conditionalFormatting>
  <conditionalFormatting sqref="F2554">
    <cfRule type="expression" dxfId="1222" priority="1194">
      <formula>#REF!=FALSE</formula>
    </cfRule>
  </conditionalFormatting>
  <conditionalFormatting sqref="F2555">
    <cfRule type="expression" dxfId="1221" priority="1193">
      <formula>#REF!=FALSE</formula>
    </cfRule>
  </conditionalFormatting>
  <conditionalFormatting sqref="F2556">
    <cfRule type="expression" dxfId="1220" priority="1192">
      <formula>#REF!=FALSE</formula>
    </cfRule>
  </conditionalFormatting>
  <conditionalFormatting sqref="F2557">
    <cfRule type="expression" dxfId="1219" priority="1191">
      <formula>#REF!=FALSE</formula>
    </cfRule>
  </conditionalFormatting>
  <conditionalFormatting sqref="F2558">
    <cfRule type="expression" dxfId="1218" priority="1190">
      <formula>#REF!=FALSE</formula>
    </cfRule>
  </conditionalFormatting>
  <conditionalFormatting sqref="F2559">
    <cfRule type="expression" dxfId="1217" priority="1189">
      <formula>#REF!=FALSE</formula>
    </cfRule>
  </conditionalFormatting>
  <conditionalFormatting sqref="F2560">
    <cfRule type="expression" dxfId="1216" priority="1188">
      <formula>#REF!=FALSE</formula>
    </cfRule>
  </conditionalFormatting>
  <conditionalFormatting sqref="F2561">
    <cfRule type="expression" dxfId="1215" priority="1187">
      <formula>#REF!=FALSE</formula>
    </cfRule>
  </conditionalFormatting>
  <conditionalFormatting sqref="F2562">
    <cfRule type="expression" dxfId="1214" priority="1186">
      <formula>#REF!=FALSE</formula>
    </cfRule>
  </conditionalFormatting>
  <conditionalFormatting sqref="F2563">
    <cfRule type="expression" dxfId="1213" priority="1185">
      <formula>#REF!=FALSE</formula>
    </cfRule>
  </conditionalFormatting>
  <conditionalFormatting sqref="F2564">
    <cfRule type="expression" dxfId="1212" priority="1184">
      <formula>#REF!=FALSE</formula>
    </cfRule>
  </conditionalFormatting>
  <conditionalFormatting sqref="F2565">
    <cfRule type="expression" dxfId="1211" priority="1183">
      <formula>#REF!=FALSE</formula>
    </cfRule>
  </conditionalFormatting>
  <conditionalFormatting sqref="F2566 E2547:E2571">
    <cfRule type="expression" dxfId="1210" priority="1182">
      <formula>#REF!=FALSE</formula>
    </cfRule>
  </conditionalFormatting>
  <conditionalFormatting sqref="F2567">
    <cfRule type="expression" dxfId="1209" priority="1181">
      <formula>#REF!=FALSE</formula>
    </cfRule>
  </conditionalFormatting>
  <conditionalFormatting sqref="F2568">
    <cfRule type="expression" dxfId="1208" priority="1180">
      <formula>#REF!=FALSE</formula>
    </cfRule>
  </conditionalFormatting>
  <conditionalFormatting sqref="E2570:F2570">
    <cfRule type="expression" dxfId="1207" priority="1177">
      <formula>#REF!=FALSE</formula>
    </cfRule>
  </conditionalFormatting>
  <conditionalFormatting sqref="E2571:F2571">
    <cfRule type="expression" dxfId="1206" priority="1176">
      <formula>#REF!=FALSE</formula>
    </cfRule>
  </conditionalFormatting>
  <conditionalFormatting sqref="E2569:F2569">
    <cfRule type="expression" dxfId="1205" priority="1178">
      <formula>#REF!=FALSE</formula>
    </cfRule>
    <cfRule type="expression" dxfId="1204" priority="1179">
      <formula>#REF!=FALSE</formula>
    </cfRule>
  </conditionalFormatting>
  <conditionalFormatting sqref="F2549">
    <cfRule type="expression" dxfId="1203" priority="1173">
      <formula>#REF!=FALSE</formula>
    </cfRule>
  </conditionalFormatting>
  <conditionalFormatting sqref="F2548">
    <cfRule type="expression" dxfId="1202" priority="1174">
      <formula>#REF!=FALSE</formula>
    </cfRule>
  </conditionalFormatting>
  <conditionalFormatting sqref="F2550">
    <cfRule type="expression" dxfId="1201" priority="1172">
      <formula>#REF!=FALSE</formula>
    </cfRule>
  </conditionalFormatting>
  <conditionalFormatting sqref="F2551">
    <cfRule type="expression" dxfId="1200" priority="1171">
      <formula>#REF!=FALSE</formula>
    </cfRule>
  </conditionalFormatting>
  <conditionalFormatting sqref="E2547:F2547">
    <cfRule type="expression" dxfId="1199" priority="1175">
      <formula>#REF!=FALSE</formula>
    </cfRule>
  </conditionalFormatting>
  <conditionalFormatting sqref="F2559">
    <cfRule type="expression" dxfId="1198" priority="1168">
      <formula>#REF!=FALSE</formula>
    </cfRule>
  </conditionalFormatting>
  <conditionalFormatting sqref="F2558">
    <cfRule type="expression" dxfId="1197" priority="1169">
      <formula>#REF!=FALSE</formula>
    </cfRule>
  </conditionalFormatting>
  <conditionalFormatting sqref="F2560">
    <cfRule type="expression" dxfId="1196" priority="1167">
      <formula>#REF!=FALSE</formula>
    </cfRule>
  </conditionalFormatting>
  <conditionalFormatting sqref="F2561:F2563">
    <cfRule type="expression" dxfId="1195" priority="1166">
      <formula>#REF!=FALSE</formula>
    </cfRule>
  </conditionalFormatting>
  <conditionalFormatting sqref="F2564">
    <cfRule type="expression" dxfId="1194" priority="1165">
      <formula>#REF!=FALSE</formula>
    </cfRule>
  </conditionalFormatting>
  <conditionalFormatting sqref="F2565">
    <cfRule type="expression" dxfId="1193" priority="1164">
      <formula>#REF!=FALSE</formula>
    </cfRule>
  </conditionalFormatting>
  <conditionalFormatting sqref="F2567">
    <cfRule type="expression" dxfId="1192" priority="1163">
      <formula>#REF!=FALSE</formula>
    </cfRule>
  </conditionalFormatting>
  <conditionalFormatting sqref="F2568">
    <cfRule type="expression" dxfId="1191" priority="1162">
      <formula>#REF!=FALSE</formula>
    </cfRule>
  </conditionalFormatting>
  <conditionalFormatting sqref="F2569">
    <cfRule type="expression" dxfId="1190" priority="1161">
      <formula>#REF!=FALSE</formula>
    </cfRule>
  </conditionalFormatting>
  <conditionalFormatting sqref="F2570">
    <cfRule type="expression" dxfId="1189" priority="1160">
      <formula>#REF!=FALSE</formula>
    </cfRule>
  </conditionalFormatting>
  <conditionalFormatting sqref="F2571">
    <cfRule type="expression" dxfId="1188" priority="1159">
      <formula>#REF!=FALSE</formula>
    </cfRule>
  </conditionalFormatting>
  <conditionalFormatting sqref="E2557:F2557">
    <cfRule type="expression" dxfId="1187" priority="1170">
      <formula>#REF!=FALSE</formula>
    </cfRule>
  </conditionalFormatting>
  <conditionalFormatting sqref="F2569">
    <cfRule type="expression" dxfId="1186" priority="1156">
      <formula>#REF!=FALSE</formula>
    </cfRule>
  </conditionalFormatting>
  <conditionalFormatting sqref="F2568">
    <cfRule type="expression" dxfId="1185" priority="1157">
      <formula>#REF!=FALSE</formula>
    </cfRule>
  </conditionalFormatting>
  <conditionalFormatting sqref="F2570">
    <cfRule type="expression" dxfId="1184" priority="1155">
      <formula>#REF!=FALSE</formula>
    </cfRule>
  </conditionalFormatting>
  <conditionalFormatting sqref="F2571">
    <cfRule type="expression" dxfId="1183" priority="1154">
      <formula>#REF!=FALSE</formula>
    </cfRule>
  </conditionalFormatting>
  <conditionalFormatting sqref="E2567:F2567">
    <cfRule type="expression" dxfId="1182" priority="1158">
      <formula>#REF!=FALSE</formula>
    </cfRule>
  </conditionalFormatting>
  <conditionalFormatting sqref="F2572">
    <cfRule type="expression" dxfId="1181" priority="1153">
      <formula>#REF!=FALSE</formula>
    </cfRule>
  </conditionalFormatting>
  <conditionalFormatting sqref="F2573">
    <cfRule type="expression" dxfId="1180" priority="1152">
      <formula>#REF!=FALSE</formula>
    </cfRule>
  </conditionalFormatting>
  <conditionalFormatting sqref="F2574">
    <cfRule type="expression" dxfId="1179" priority="1151">
      <formula>#REF!=FALSE</formula>
    </cfRule>
  </conditionalFormatting>
  <conditionalFormatting sqref="F2575">
    <cfRule type="expression" dxfId="1178" priority="1150">
      <formula>#REF!=FALSE</formula>
    </cfRule>
  </conditionalFormatting>
  <conditionalFormatting sqref="F2576">
    <cfRule type="expression" dxfId="1177" priority="1149">
      <formula>#REF!=FALSE</formula>
    </cfRule>
  </conditionalFormatting>
  <conditionalFormatting sqref="F2577">
    <cfRule type="expression" dxfId="1176" priority="1148">
      <formula>#REF!=FALSE</formula>
    </cfRule>
  </conditionalFormatting>
  <conditionalFormatting sqref="F2578">
    <cfRule type="expression" dxfId="1175" priority="1147">
      <formula>#REF!=FALSE</formula>
    </cfRule>
  </conditionalFormatting>
  <conditionalFormatting sqref="F2579">
    <cfRule type="expression" dxfId="1174" priority="1146">
      <formula>#REF!=FALSE</formula>
    </cfRule>
  </conditionalFormatting>
  <conditionalFormatting sqref="F2580">
    <cfRule type="expression" dxfId="1173" priority="1145">
      <formula>#REF!=FALSE</formula>
    </cfRule>
  </conditionalFormatting>
  <conditionalFormatting sqref="F2581">
    <cfRule type="expression" dxfId="1172" priority="1144">
      <formula>#REF!=FALSE</formula>
    </cfRule>
  </conditionalFormatting>
  <conditionalFormatting sqref="F2582">
    <cfRule type="expression" dxfId="1171" priority="1143">
      <formula>#REF!=FALSE</formula>
    </cfRule>
  </conditionalFormatting>
  <conditionalFormatting sqref="F2583">
    <cfRule type="expression" dxfId="1170" priority="1142">
      <formula>#REF!=FALSE</formula>
    </cfRule>
  </conditionalFormatting>
  <conditionalFormatting sqref="F2584">
    <cfRule type="expression" dxfId="1169" priority="1141">
      <formula>#REF!=FALSE</formula>
    </cfRule>
  </conditionalFormatting>
  <conditionalFormatting sqref="F2585">
    <cfRule type="expression" dxfId="1168" priority="1140">
      <formula>#REF!=FALSE</formula>
    </cfRule>
  </conditionalFormatting>
  <conditionalFormatting sqref="F2586">
    <cfRule type="expression" dxfId="1167" priority="1139">
      <formula>#REF!=FALSE</formula>
    </cfRule>
  </conditionalFormatting>
  <conditionalFormatting sqref="F2587">
    <cfRule type="expression" dxfId="1166" priority="1138">
      <formula>#REF!=FALSE</formula>
    </cfRule>
  </conditionalFormatting>
  <conditionalFormatting sqref="F2588">
    <cfRule type="expression" dxfId="1165" priority="1137">
      <formula>#REF!=FALSE</formula>
    </cfRule>
  </conditionalFormatting>
  <conditionalFormatting sqref="F2589">
    <cfRule type="expression" dxfId="1164" priority="1136">
      <formula>#REF!=FALSE</formula>
    </cfRule>
  </conditionalFormatting>
  <conditionalFormatting sqref="F2590">
    <cfRule type="expression" dxfId="1163" priority="1135">
      <formula>#REF!=FALSE</formula>
    </cfRule>
  </conditionalFormatting>
  <conditionalFormatting sqref="F2591 E2572:E2596">
    <cfRule type="expression" dxfId="1162" priority="1134">
      <formula>#REF!=FALSE</formula>
    </cfRule>
  </conditionalFormatting>
  <conditionalFormatting sqref="F2592">
    <cfRule type="expression" dxfId="1161" priority="1133">
      <formula>#REF!=FALSE</formula>
    </cfRule>
  </conditionalFormatting>
  <conditionalFormatting sqref="F2593">
    <cfRule type="expression" dxfId="1160" priority="1132">
      <formula>#REF!=FALSE</formula>
    </cfRule>
  </conditionalFormatting>
  <conditionalFormatting sqref="E2595:F2595">
    <cfRule type="expression" dxfId="1159" priority="1129">
      <formula>#REF!=FALSE</formula>
    </cfRule>
  </conditionalFormatting>
  <conditionalFormatting sqref="E2596:F2596">
    <cfRule type="expression" dxfId="1158" priority="1128">
      <formula>#REF!=FALSE</formula>
    </cfRule>
  </conditionalFormatting>
  <conditionalFormatting sqref="E2594:F2594">
    <cfRule type="expression" dxfId="1157" priority="1130">
      <formula>#REF!=FALSE</formula>
    </cfRule>
    <cfRule type="expression" dxfId="1156" priority="1131">
      <formula>#REF!=FALSE</formula>
    </cfRule>
  </conditionalFormatting>
  <conditionalFormatting sqref="F2574">
    <cfRule type="expression" dxfId="1155" priority="1125">
      <formula>#REF!=FALSE</formula>
    </cfRule>
  </conditionalFormatting>
  <conditionalFormatting sqref="F2573">
    <cfRule type="expression" dxfId="1154" priority="1126">
      <formula>#REF!=FALSE</formula>
    </cfRule>
  </conditionalFormatting>
  <conditionalFormatting sqref="F2575">
    <cfRule type="expression" dxfId="1153" priority="1124">
      <formula>#REF!=FALSE</formula>
    </cfRule>
  </conditionalFormatting>
  <conditionalFormatting sqref="F2576">
    <cfRule type="expression" dxfId="1152" priority="1123">
      <formula>#REF!=FALSE</formula>
    </cfRule>
  </conditionalFormatting>
  <conditionalFormatting sqref="E2572:F2572">
    <cfRule type="expression" dxfId="1151" priority="1127">
      <formula>#REF!=FALSE</formula>
    </cfRule>
  </conditionalFormatting>
  <conditionalFormatting sqref="F2584">
    <cfRule type="expression" dxfId="1150" priority="1120">
      <formula>#REF!=FALSE</formula>
    </cfRule>
  </conditionalFormatting>
  <conditionalFormatting sqref="F2583">
    <cfRule type="expression" dxfId="1149" priority="1121">
      <formula>#REF!=FALSE</formula>
    </cfRule>
  </conditionalFormatting>
  <conditionalFormatting sqref="F2585">
    <cfRule type="expression" dxfId="1148" priority="1119">
      <formula>#REF!=FALSE</formula>
    </cfRule>
  </conditionalFormatting>
  <conditionalFormatting sqref="F2586:F2588">
    <cfRule type="expression" dxfId="1147" priority="1118">
      <formula>#REF!=FALSE</formula>
    </cfRule>
  </conditionalFormatting>
  <conditionalFormatting sqref="F2589">
    <cfRule type="expression" dxfId="1146" priority="1117">
      <formula>#REF!=FALSE</formula>
    </cfRule>
  </conditionalFormatting>
  <conditionalFormatting sqref="F2590">
    <cfRule type="expression" dxfId="1145" priority="1116">
      <formula>#REF!=FALSE</formula>
    </cfRule>
  </conditionalFormatting>
  <conditionalFormatting sqref="F2592">
    <cfRule type="expression" dxfId="1144" priority="1115">
      <formula>#REF!=FALSE</formula>
    </cfRule>
  </conditionalFormatting>
  <conditionalFormatting sqref="F2593">
    <cfRule type="expression" dxfId="1143" priority="1114">
      <formula>#REF!=FALSE</formula>
    </cfRule>
  </conditionalFormatting>
  <conditionalFormatting sqref="F2594">
    <cfRule type="expression" dxfId="1142" priority="1113">
      <formula>#REF!=FALSE</formula>
    </cfRule>
  </conditionalFormatting>
  <conditionalFormatting sqref="F2595">
    <cfRule type="expression" dxfId="1141" priority="1112">
      <formula>#REF!=FALSE</formula>
    </cfRule>
  </conditionalFormatting>
  <conditionalFormatting sqref="F2596">
    <cfRule type="expression" dxfId="1140" priority="1111">
      <formula>#REF!=FALSE</formula>
    </cfRule>
  </conditionalFormatting>
  <conditionalFormatting sqref="E2582:F2582">
    <cfRule type="expression" dxfId="1139" priority="1122">
      <formula>#REF!=FALSE</formula>
    </cfRule>
  </conditionalFormatting>
  <conditionalFormatting sqref="F2594">
    <cfRule type="expression" dxfId="1138" priority="1108">
      <formula>#REF!=FALSE</formula>
    </cfRule>
  </conditionalFormatting>
  <conditionalFormatting sqref="F2593">
    <cfRule type="expression" dxfId="1137" priority="1109">
      <formula>#REF!=FALSE</formula>
    </cfRule>
  </conditionalFormatting>
  <conditionalFormatting sqref="F2595">
    <cfRule type="expression" dxfId="1136" priority="1107">
      <formula>#REF!=FALSE</formula>
    </cfRule>
  </conditionalFormatting>
  <conditionalFormatting sqref="F2596">
    <cfRule type="expression" dxfId="1135" priority="1106">
      <formula>#REF!=FALSE</formula>
    </cfRule>
  </conditionalFormatting>
  <conditionalFormatting sqref="E2592:F2592">
    <cfRule type="expression" dxfId="1134" priority="1110">
      <formula>#REF!=FALSE</formula>
    </cfRule>
  </conditionalFormatting>
  <conditionalFormatting sqref="F2597">
    <cfRule type="expression" dxfId="1133" priority="1105">
      <formula>#REF!=FALSE</formula>
    </cfRule>
  </conditionalFormatting>
  <conditionalFormatting sqref="F2598">
    <cfRule type="expression" dxfId="1132" priority="1104">
      <formula>#REF!=FALSE</formula>
    </cfRule>
  </conditionalFormatting>
  <conditionalFormatting sqref="F2599">
    <cfRule type="expression" dxfId="1131" priority="1103">
      <formula>#REF!=FALSE</formula>
    </cfRule>
  </conditionalFormatting>
  <conditionalFormatting sqref="F2600">
    <cfRule type="expression" dxfId="1130" priority="1102">
      <formula>#REF!=FALSE</formula>
    </cfRule>
  </conditionalFormatting>
  <conditionalFormatting sqref="F2601">
    <cfRule type="expression" dxfId="1129" priority="1101">
      <formula>#REF!=FALSE</formula>
    </cfRule>
  </conditionalFormatting>
  <conditionalFormatting sqref="F2602">
    <cfRule type="expression" dxfId="1128" priority="1100">
      <formula>#REF!=FALSE</formula>
    </cfRule>
  </conditionalFormatting>
  <conditionalFormatting sqref="F2603">
    <cfRule type="expression" dxfId="1127" priority="1099">
      <formula>#REF!=FALSE</formula>
    </cfRule>
  </conditionalFormatting>
  <conditionalFormatting sqref="F2604">
    <cfRule type="expression" dxfId="1126" priority="1098">
      <formula>#REF!=FALSE</formula>
    </cfRule>
  </conditionalFormatting>
  <conditionalFormatting sqref="F2605">
    <cfRule type="expression" dxfId="1125" priority="1097">
      <formula>#REF!=FALSE</formula>
    </cfRule>
  </conditionalFormatting>
  <conditionalFormatting sqref="F2606">
    <cfRule type="expression" dxfId="1124" priority="1096">
      <formula>#REF!=FALSE</formula>
    </cfRule>
  </conditionalFormatting>
  <conditionalFormatting sqref="F2607">
    <cfRule type="expression" dxfId="1123" priority="1095">
      <formula>#REF!=FALSE</formula>
    </cfRule>
  </conditionalFormatting>
  <conditionalFormatting sqref="F2608">
    <cfRule type="expression" dxfId="1122" priority="1094">
      <formula>#REF!=FALSE</formula>
    </cfRule>
  </conditionalFormatting>
  <conditionalFormatting sqref="F2609">
    <cfRule type="expression" dxfId="1121" priority="1093">
      <formula>#REF!=FALSE</formula>
    </cfRule>
  </conditionalFormatting>
  <conditionalFormatting sqref="F2610">
    <cfRule type="expression" dxfId="1120" priority="1092">
      <formula>#REF!=FALSE</formula>
    </cfRule>
  </conditionalFormatting>
  <conditionalFormatting sqref="F2611">
    <cfRule type="expression" dxfId="1119" priority="1091">
      <formula>#REF!=FALSE</formula>
    </cfRule>
  </conditionalFormatting>
  <conditionalFormatting sqref="F2612">
    <cfRule type="expression" dxfId="1118" priority="1090">
      <formula>#REF!=FALSE</formula>
    </cfRule>
  </conditionalFormatting>
  <conditionalFormatting sqref="F2613">
    <cfRule type="expression" dxfId="1117" priority="1089">
      <formula>#REF!=FALSE</formula>
    </cfRule>
  </conditionalFormatting>
  <conditionalFormatting sqref="F2614">
    <cfRule type="expression" dxfId="1116" priority="1088">
      <formula>#REF!=FALSE</formula>
    </cfRule>
  </conditionalFormatting>
  <conditionalFormatting sqref="F2615">
    <cfRule type="expression" dxfId="1115" priority="1087">
      <formula>#REF!=FALSE</formula>
    </cfRule>
  </conditionalFormatting>
  <conditionalFormatting sqref="F2616 E2597:E2621">
    <cfRule type="expression" dxfId="1114" priority="1086">
      <formula>#REF!=FALSE</formula>
    </cfRule>
  </conditionalFormatting>
  <conditionalFormatting sqref="F2617">
    <cfRule type="expression" dxfId="1113" priority="1085">
      <formula>#REF!=FALSE</formula>
    </cfRule>
  </conditionalFormatting>
  <conditionalFormatting sqref="F2618">
    <cfRule type="expression" dxfId="1112" priority="1084">
      <formula>#REF!=FALSE</formula>
    </cfRule>
  </conditionalFormatting>
  <conditionalFormatting sqref="E2620:F2620">
    <cfRule type="expression" dxfId="1111" priority="1081">
      <formula>#REF!=FALSE</formula>
    </cfRule>
  </conditionalFormatting>
  <conditionalFormatting sqref="E2621:F2621">
    <cfRule type="expression" dxfId="1110" priority="1080">
      <formula>#REF!=FALSE</formula>
    </cfRule>
  </conditionalFormatting>
  <conditionalFormatting sqref="E2619:F2619">
    <cfRule type="expression" dxfId="1109" priority="1082">
      <formula>#REF!=FALSE</formula>
    </cfRule>
    <cfRule type="expression" dxfId="1108" priority="1083">
      <formula>#REF!=FALSE</formula>
    </cfRule>
  </conditionalFormatting>
  <conditionalFormatting sqref="F2599">
    <cfRule type="expression" dxfId="1107" priority="1077">
      <formula>#REF!=FALSE</formula>
    </cfRule>
  </conditionalFormatting>
  <conditionalFormatting sqref="F2598">
    <cfRule type="expression" dxfId="1106" priority="1078">
      <formula>#REF!=FALSE</formula>
    </cfRule>
  </conditionalFormatting>
  <conditionalFormatting sqref="F2600">
    <cfRule type="expression" dxfId="1105" priority="1076">
      <formula>#REF!=FALSE</formula>
    </cfRule>
  </conditionalFormatting>
  <conditionalFormatting sqref="F2601">
    <cfRule type="expression" dxfId="1104" priority="1075">
      <formula>#REF!=FALSE</formula>
    </cfRule>
  </conditionalFormatting>
  <conditionalFormatting sqref="E2597:F2597">
    <cfRule type="expression" dxfId="1103" priority="1079">
      <formula>#REF!=FALSE</formula>
    </cfRule>
  </conditionalFormatting>
  <conditionalFormatting sqref="F2609">
    <cfRule type="expression" dxfId="1102" priority="1072">
      <formula>#REF!=FALSE</formula>
    </cfRule>
  </conditionalFormatting>
  <conditionalFormatting sqref="F2608">
    <cfRule type="expression" dxfId="1101" priority="1073">
      <formula>#REF!=FALSE</formula>
    </cfRule>
  </conditionalFormatting>
  <conditionalFormatting sqref="F2610">
    <cfRule type="expression" dxfId="1100" priority="1071">
      <formula>#REF!=FALSE</formula>
    </cfRule>
  </conditionalFormatting>
  <conditionalFormatting sqref="F2611:F2613">
    <cfRule type="expression" dxfId="1099" priority="1070">
      <formula>#REF!=FALSE</formula>
    </cfRule>
  </conditionalFormatting>
  <conditionalFormatting sqref="F2614">
    <cfRule type="expression" dxfId="1098" priority="1069">
      <formula>#REF!=FALSE</formula>
    </cfRule>
  </conditionalFormatting>
  <conditionalFormatting sqref="F2615">
    <cfRule type="expression" dxfId="1097" priority="1068">
      <formula>#REF!=FALSE</formula>
    </cfRule>
  </conditionalFormatting>
  <conditionalFormatting sqref="F2617">
    <cfRule type="expression" dxfId="1096" priority="1067">
      <formula>#REF!=FALSE</formula>
    </cfRule>
  </conditionalFormatting>
  <conditionalFormatting sqref="F2618">
    <cfRule type="expression" dxfId="1095" priority="1066">
      <formula>#REF!=FALSE</formula>
    </cfRule>
  </conditionalFormatting>
  <conditionalFormatting sqref="F2619">
    <cfRule type="expression" dxfId="1094" priority="1065">
      <formula>#REF!=FALSE</formula>
    </cfRule>
  </conditionalFormatting>
  <conditionalFormatting sqref="F2620">
    <cfRule type="expression" dxfId="1093" priority="1064">
      <formula>#REF!=FALSE</formula>
    </cfRule>
  </conditionalFormatting>
  <conditionalFormatting sqref="F2621">
    <cfRule type="expression" dxfId="1092" priority="1063">
      <formula>#REF!=FALSE</formula>
    </cfRule>
  </conditionalFormatting>
  <conditionalFormatting sqref="E2607:F2607">
    <cfRule type="expression" dxfId="1091" priority="1074">
      <formula>#REF!=FALSE</formula>
    </cfRule>
  </conditionalFormatting>
  <conditionalFormatting sqref="F2619">
    <cfRule type="expression" dxfId="1090" priority="1060">
      <formula>#REF!=FALSE</formula>
    </cfRule>
  </conditionalFormatting>
  <conditionalFormatting sqref="F2618">
    <cfRule type="expression" dxfId="1089" priority="1061">
      <formula>#REF!=FALSE</formula>
    </cfRule>
  </conditionalFormatting>
  <conditionalFormatting sqref="F2620">
    <cfRule type="expression" dxfId="1088" priority="1059">
      <formula>#REF!=FALSE</formula>
    </cfRule>
  </conditionalFormatting>
  <conditionalFormatting sqref="F2621">
    <cfRule type="expression" dxfId="1087" priority="1058">
      <formula>#REF!=FALSE</formula>
    </cfRule>
  </conditionalFormatting>
  <conditionalFormatting sqref="E2617:F2617">
    <cfRule type="expression" dxfId="1086" priority="1062">
      <formula>#REF!=FALSE</formula>
    </cfRule>
  </conditionalFormatting>
  <conditionalFormatting sqref="F2628">
    <cfRule type="expression" dxfId="1085" priority="1055">
      <formula>#REF!=FALSE</formula>
    </cfRule>
  </conditionalFormatting>
  <conditionalFormatting sqref="F2627">
    <cfRule type="expression" dxfId="1084" priority="1056">
      <formula>#REF!=FALSE</formula>
    </cfRule>
  </conditionalFormatting>
  <conditionalFormatting sqref="F2629">
    <cfRule type="expression" dxfId="1083" priority="1054">
      <formula>#REF!=FALSE</formula>
    </cfRule>
  </conditionalFormatting>
  <conditionalFormatting sqref="F2630:F2632">
    <cfRule type="expression" dxfId="1082" priority="1053">
      <formula>#REF!=FALSE</formula>
    </cfRule>
  </conditionalFormatting>
  <conditionalFormatting sqref="F2633">
    <cfRule type="expression" dxfId="1081" priority="1052">
      <formula>#REF!=FALSE</formula>
    </cfRule>
  </conditionalFormatting>
  <conditionalFormatting sqref="F2634">
    <cfRule type="expression" dxfId="1080" priority="1051">
      <formula>#REF!=FALSE</formula>
    </cfRule>
  </conditionalFormatting>
  <conditionalFormatting sqref="F2636">
    <cfRule type="expression" dxfId="1079" priority="1050">
      <formula>#REF!=FALSE</formula>
    </cfRule>
  </conditionalFormatting>
  <conditionalFormatting sqref="F2637">
    <cfRule type="expression" dxfId="1078" priority="1049">
      <formula>#REF!=FALSE</formula>
    </cfRule>
  </conditionalFormatting>
  <conditionalFormatting sqref="F2638">
    <cfRule type="expression" dxfId="1077" priority="1048">
      <formula>#REF!=FALSE</formula>
    </cfRule>
  </conditionalFormatting>
  <conditionalFormatting sqref="F2639">
    <cfRule type="expression" dxfId="1076" priority="1047">
      <formula>#REF!=FALSE</formula>
    </cfRule>
  </conditionalFormatting>
  <conditionalFormatting sqref="F2640">
    <cfRule type="expression" dxfId="1075" priority="1046">
      <formula>#REF!=FALSE</formula>
    </cfRule>
  </conditionalFormatting>
  <conditionalFormatting sqref="F2641">
    <cfRule type="expression" dxfId="1074" priority="1045">
      <formula>#REF!=FALSE</formula>
    </cfRule>
  </conditionalFormatting>
  <conditionalFormatting sqref="F2642">
    <cfRule type="expression" dxfId="1073" priority="1044">
      <formula>#REF!=FALSE</formula>
    </cfRule>
  </conditionalFormatting>
  <conditionalFormatting sqref="F2643">
    <cfRule type="expression" dxfId="1072" priority="1043">
      <formula>#REF!=FALSE</formula>
    </cfRule>
  </conditionalFormatting>
  <conditionalFormatting sqref="F2644">
    <cfRule type="expression" dxfId="1071" priority="1042">
      <formula>#REF!=FALSE</formula>
    </cfRule>
  </conditionalFormatting>
  <conditionalFormatting sqref="F2645">
    <cfRule type="expression" dxfId="1070" priority="1041">
      <formula>#REF!=FALSE</formula>
    </cfRule>
  </conditionalFormatting>
  <conditionalFormatting sqref="F2646">
    <cfRule type="expression" dxfId="1069" priority="1040">
      <formula>#REF!=FALSE</formula>
    </cfRule>
  </conditionalFormatting>
  <conditionalFormatting sqref="F2647">
    <cfRule type="expression" dxfId="1068" priority="1039">
      <formula>#REF!=FALSE</formula>
    </cfRule>
  </conditionalFormatting>
  <conditionalFormatting sqref="F2648">
    <cfRule type="expression" dxfId="1067" priority="1038">
      <formula>#REF!=FALSE</formula>
    </cfRule>
  </conditionalFormatting>
  <conditionalFormatting sqref="F2649">
    <cfRule type="expression" dxfId="1066" priority="1037">
      <formula>#REF!=FALSE</formula>
    </cfRule>
  </conditionalFormatting>
  <conditionalFormatting sqref="F2650">
    <cfRule type="expression" dxfId="1065" priority="1036">
      <formula>#REF!=FALSE</formula>
    </cfRule>
  </conditionalFormatting>
  <conditionalFormatting sqref="F2651">
    <cfRule type="expression" dxfId="1064" priority="1035">
      <formula>#REF!=FALSE</formula>
    </cfRule>
  </conditionalFormatting>
  <conditionalFormatting sqref="F2652">
    <cfRule type="expression" dxfId="1063" priority="1034">
      <formula>#REF!=FALSE</formula>
    </cfRule>
  </conditionalFormatting>
  <conditionalFormatting sqref="F2653">
    <cfRule type="expression" dxfId="1062" priority="1033">
      <formula>#REF!=FALSE</formula>
    </cfRule>
  </conditionalFormatting>
  <conditionalFormatting sqref="F2654">
    <cfRule type="expression" dxfId="1061" priority="1032">
      <formula>#REF!=FALSE</formula>
    </cfRule>
  </conditionalFormatting>
  <conditionalFormatting sqref="F2655 E2627:E2660">
    <cfRule type="expression" dxfId="1060" priority="1031">
      <formula>#REF!=FALSE</formula>
    </cfRule>
  </conditionalFormatting>
  <conditionalFormatting sqref="F2656">
    <cfRule type="expression" dxfId="1059" priority="1030">
      <formula>#REF!=FALSE</formula>
    </cfRule>
  </conditionalFormatting>
  <conditionalFormatting sqref="F2657">
    <cfRule type="expression" dxfId="1058" priority="1029">
      <formula>#REF!=FALSE</formula>
    </cfRule>
  </conditionalFormatting>
  <conditionalFormatting sqref="E2659:F2659">
    <cfRule type="expression" dxfId="1057" priority="1026">
      <formula>#REF!=FALSE</formula>
    </cfRule>
  </conditionalFormatting>
  <conditionalFormatting sqref="E2660:F2660">
    <cfRule type="expression" dxfId="1056" priority="1025">
      <formula>#REF!=FALSE</formula>
    </cfRule>
  </conditionalFormatting>
  <conditionalFormatting sqref="E2658:F2658">
    <cfRule type="expression" dxfId="1055" priority="1027">
      <formula>#REF!=FALSE</formula>
    </cfRule>
    <cfRule type="expression" dxfId="1054" priority="1028">
      <formula>#REF!=FALSE</formula>
    </cfRule>
  </conditionalFormatting>
  <conditionalFormatting sqref="E2626:F2626">
    <cfRule type="expression" dxfId="1053" priority="1057">
      <formula>#REF!=FALSE</formula>
    </cfRule>
  </conditionalFormatting>
  <conditionalFormatting sqref="F2638">
    <cfRule type="expression" dxfId="1052" priority="1022">
      <formula>#REF!=FALSE</formula>
    </cfRule>
  </conditionalFormatting>
  <conditionalFormatting sqref="F2637">
    <cfRule type="expression" dxfId="1051" priority="1023">
      <formula>#REF!=FALSE</formula>
    </cfRule>
  </conditionalFormatting>
  <conditionalFormatting sqref="F2639">
    <cfRule type="expression" dxfId="1050" priority="1021">
      <formula>#REF!=FALSE</formula>
    </cfRule>
  </conditionalFormatting>
  <conditionalFormatting sqref="F2640">
    <cfRule type="expression" dxfId="1049" priority="1020">
      <formula>#REF!=FALSE</formula>
    </cfRule>
  </conditionalFormatting>
  <conditionalFormatting sqref="E2636:F2636">
    <cfRule type="expression" dxfId="1048" priority="1024">
      <formula>#REF!=FALSE</formula>
    </cfRule>
  </conditionalFormatting>
  <conditionalFormatting sqref="F2648">
    <cfRule type="expression" dxfId="1047" priority="1017">
      <formula>#REF!=FALSE</formula>
    </cfRule>
  </conditionalFormatting>
  <conditionalFormatting sqref="F2647">
    <cfRule type="expression" dxfId="1046" priority="1018">
      <formula>#REF!=FALSE</formula>
    </cfRule>
  </conditionalFormatting>
  <conditionalFormatting sqref="F2649">
    <cfRule type="expression" dxfId="1045" priority="1016">
      <formula>#REF!=FALSE</formula>
    </cfRule>
  </conditionalFormatting>
  <conditionalFormatting sqref="F2650:F2652">
    <cfRule type="expression" dxfId="1044" priority="1015">
      <formula>#REF!=FALSE</formula>
    </cfRule>
  </conditionalFormatting>
  <conditionalFormatting sqref="F2653">
    <cfRule type="expression" dxfId="1043" priority="1014">
      <formula>#REF!=FALSE</formula>
    </cfRule>
  </conditionalFormatting>
  <conditionalFormatting sqref="F2654">
    <cfRule type="expression" dxfId="1042" priority="1013">
      <formula>#REF!=FALSE</formula>
    </cfRule>
  </conditionalFormatting>
  <conditionalFormatting sqref="F2656">
    <cfRule type="expression" dxfId="1041" priority="1012">
      <formula>#REF!=FALSE</formula>
    </cfRule>
  </conditionalFormatting>
  <conditionalFormatting sqref="F2657">
    <cfRule type="expression" dxfId="1040" priority="1011">
      <formula>#REF!=FALSE</formula>
    </cfRule>
  </conditionalFormatting>
  <conditionalFormatting sqref="F2658">
    <cfRule type="expression" dxfId="1039" priority="1010">
      <formula>#REF!=FALSE</formula>
    </cfRule>
  </conditionalFormatting>
  <conditionalFormatting sqref="F2659">
    <cfRule type="expression" dxfId="1038" priority="1009">
      <formula>#REF!=FALSE</formula>
    </cfRule>
  </conditionalFormatting>
  <conditionalFormatting sqref="F2660">
    <cfRule type="expression" dxfId="1037" priority="1008">
      <formula>#REF!=FALSE</formula>
    </cfRule>
  </conditionalFormatting>
  <conditionalFormatting sqref="E2646:F2646">
    <cfRule type="expression" dxfId="1036" priority="1019">
      <formula>#REF!=FALSE</formula>
    </cfRule>
  </conditionalFormatting>
  <conditionalFormatting sqref="F2658">
    <cfRule type="expression" dxfId="1035" priority="1005">
      <formula>#REF!=FALSE</formula>
    </cfRule>
  </conditionalFormatting>
  <conditionalFormatting sqref="F2657">
    <cfRule type="expression" dxfId="1034" priority="1006">
      <formula>#REF!=FALSE</formula>
    </cfRule>
  </conditionalFormatting>
  <conditionalFormatting sqref="F2659">
    <cfRule type="expression" dxfId="1033" priority="1004">
      <formula>#REF!=FALSE</formula>
    </cfRule>
  </conditionalFormatting>
  <conditionalFormatting sqref="F2660">
    <cfRule type="expression" dxfId="1032" priority="1003">
      <formula>#REF!=FALSE</formula>
    </cfRule>
  </conditionalFormatting>
  <conditionalFormatting sqref="E2656:F2656">
    <cfRule type="expression" dxfId="1031" priority="1007">
      <formula>#REF!=FALSE</formula>
    </cfRule>
  </conditionalFormatting>
  <conditionalFormatting sqref="F2661">
    <cfRule type="expression" dxfId="1030" priority="1002">
      <formula>#REF!=FALSE</formula>
    </cfRule>
  </conditionalFormatting>
  <conditionalFormatting sqref="F2662">
    <cfRule type="expression" dxfId="1029" priority="1001">
      <formula>#REF!=FALSE</formula>
    </cfRule>
  </conditionalFormatting>
  <conditionalFormatting sqref="F2663">
    <cfRule type="expression" dxfId="1028" priority="1000">
      <formula>#REF!=FALSE</formula>
    </cfRule>
  </conditionalFormatting>
  <conditionalFormatting sqref="F2664">
    <cfRule type="expression" dxfId="1027" priority="999">
      <formula>#REF!=FALSE</formula>
    </cfRule>
  </conditionalFormatting>
  <conditionalFormatting sqref="F2665">
    <cfRule type="expression" dxfId="1026" priority="998">
      <formula>#REF!=FALSE</formula>
    </cfRule>
  </conditionalFormatting>
  <conditionalFormatting sqref="F2666">
    <cfRule type="expression" dxfId="1025" priority="997">
      <formula>#REF!=FALSE</formula>
    </cfRule>
  </conditionalFormatting>
  <conditionalFormatting sqref="F2667">
    <cfRule type="expression" dxfId="1024" priority="996">
      <formula>#REF!=FALSE</formula>
    </cfRule>
  </conditionalFormatting>
  <conditionalFormatting sqref="F2668">
    <cfRule type="expression" dxfId="1023" priority="995">
      <formula>#REF!=FALSE</formula>
    </cfRule>
  </conditionalFormatting>
  <conditionalFormatting sqref="F2669">
    <cfRule type="expression" dxfId="1022" priority="994">
      <formula>#REF!=FALSE</formula>
    </cfRule>
  </conditionalFormatting>
  <conditionalFormatting sqref="F2670">
    <cfRule type="expression" dxfId="1021" priority="993">
      <formula>#REF!=FALSE</formula>
    </cfRule>
  </conditionalFormatting>
  <conditionalFormatting sqref="F2671">
    <cfRule type="expression" dxfId="1020" priority="992">
      <formula>#REF!=FALSE</formula>
    </cfRule>
  </conditionalFormatting>
  <conditionalFormatting sqref="F2672">
    <cfRule type="expression" dxfId="1019" priority="991">
      <formula>#REF!=FALSE</formula>
    </cfRule>
  </conditionalFormatting>
  <conditionalFormatting sqref="F2673">
    <cfRule type="expression" dxfId="1018" priority="990">
      <formula>#REF!=FALSE</formula>
    </cfRule>
  </conditionalFormatting>
  <conditionalFormatting sqref="F2674">
    <cfRule type="expression" dxfId="1017" priority="989">
      <formula>#REF!=FALSE</formula>
    </cfRule>
  </conditionalFormatting>
  <conditionalFormatting sqref="F2675">
    <cfRule type="expression" dxfId="1016" priority="988">
      <formula>#REF!=FALSE</formula>
    </cfRule>
  </conditionalFormatting>
  <conditionalFormatting sqref="F2676">
    <cfRule type="expression" dxfId="1015" priority="987">
      <formula>#REF!=FALSE</formula>
    </cfRule>
  </conditionalFormatting>
  <conditionalFormatting sqref="F2677">
    <cfRule type="expression" dxfId="1014" priority="986">
      <formula>#REF!=FALSE</formula>
    </cfRule>
  </conditionalFormatting>
  <conditionalFormatting sqref="F2678">
    <cfRule type="expression" dxfId="1013" priority="985">
      <formula>#REF!=FALSE</formula>
    </cfRule>
  </conditionalFormatting>
  <conditionalFormatting sqref="F2679">
    <cfRule type="expression" dxfId="1012" priority="984">
      <formula>#REF!=FALSE</formula>
    </cfRule>
  </conditionalFormatting>
  <conditionalFormatting sqref="F2680 E2661:E2685">
    <cfRule type="expression" dxfId="1011" priority="983">
      <formula>#REF!=FALSE</formula>
    </cfRule>
  </conditionalFormatting>
  <conditionalFormatting sqref="F2681">
    <cfRule type="expression" dxfId="1010" priority="982">
      <formula>#REF!=FALSE</formula>
    </cfRule>
  </conditionalFormatting>
  <conditionalFormatting sqref="F2682">
    <cfRule type="expression" dxfId="1009" priority="981">
      <formula>#REF!=FALSE</formula>
    </cfRule>
  </conditionalFormatting>
  <conditionalFormatting sqref="E2684:F2684">
    <cfRule type="expression" dxfId="1008" priority="978">
      <formula>#REF!=FALSE</formula>
    </cfRule>
  </conditionalFormatting>
  <conditionalFormatting sqref="E2685:F2685">
    <cfRule type="expression" dxfId="1007" priority="977">
      <formula>#REF!=FALSE</formula>
    </cfRule>
  </conditionalFormatting>
  <conditionalFormatting sqref="E2683:F2683">
    <cfRule type="expression" dxfId="1006" priority="979">
      <formula>#REF!=FALSE</formula>
    </cfRule>
    <cfRule type="expression" dxfId="1005" priority="980">
      <formula>#REF!=FALSE</formula>
    </cfRule>
  </conditionalFormatting>
  <conditionalFormatting sqref="F2663">
    <cfRule type="expression" dxfId="1004" priority="974">
      <formula>#REF!=FALSE</formula>
    </cfRule>
  </conditionalFormatting>
  <conditionalFormatting sqref="F2662">
    <cfRule type="expression" dxfId="1003" priority="975">
      <formula>#REF!=FALSE</formula>
    </cfRule>
  </conditionalFormatting>
  <conditionalFormatting sqref="F2664">
    <cfRule type="expression" dxfId="1002" priority="973">
      <formula>#REF!=FALSE</formula>
    </cfRule>
  </conditionalFormatting>
  <conditionalFormatting sqref="F2665">
    <cfRule type="expression" dxfId="1001" priority="972">
      <formula>#REF!=FALSE</formula>
    </cfRule>
  </conditionalFormatting>
  <conditionalFormatting sqref="E2661:F2661">
    <cfRule type="expression" dxfId="1000" priority="976">
      <formula>#REF!=FALSE</formula>
    </cfRule>
  </conditionalFormatting>
  <conditionalFormatting sqref="F2673">
    <cfRule type="expression" dxfId="999" priority="969">
      <formula>#REF!=FALSE</formula>
    </cfRule>
  </conditionalFormatting>
  <conditionalFormatting sqref="F2672">
    <cfRule type="expression" dxfId="998" priority="970">
      <formula>#REF!=FALSE</formula>
    </cfRule>
  </conditionalFormatting>
  <conditionalFormatting sqref="F2674">
    <cfRule type="expression" dxfId="997" priority="968">
      <formula>#REF!=FALSE</formula>
    </cfRule>
  </conditionalFormatting>
  <conditionalFormatting sqref="F2675:F2677">
    <cfRule type="expression" dxfId="996" priority="967">
      <formula>#REF!=FALSE</formula>
    </cfRule>
  </conditionalFormatting>
  <conditionalFormatting sqref="F2678">
    <cfRule type="expression" dxfId="995" priority="966">
      <formula>#REF!=FALSE</formula>
    </cfRule>
  </conditionalFormatting>
  <conditionalFormatting sqref="F2679">
    <cfRule type="expression" dxfId="994" priority="965">
      <formula>#REF!=FALSE</formula>
    </cfRule>
  </conditionalFormatting>
  <conditionalFormatting sqref="F2681">
    <cfRule type="expression" dxfId="993" priority="964">
      <formula>#REF!=FALSE</formula>
    </cfRule>
  </conditionalFormatting>
  <conditionalFormatting sqref="F2682">
    <cfRule type="expression" dxfId="992" priority="963">
      <formula>#REF!=FALSE</formula>
    </cfRule>
  </conditionalFormatting>
  <conditionalFormatting sqref="F2683">
    <cfRule type="expression" dxfId="991" priority="962">
      <formula>#REF!=FALSE</formula>
    </cfRule>
  </conditionalFormatting>
  <conditionalFormatting sqref="F2684">
    <cfRule type="expression" dxfId="990" priority="961">
      <formula>#REF!=FALSE</formula>
    </cfRule>
  </conditionalFormatting>
  <conditionalFormatting sqref="F2685">
    <cfRule type="expression" dxfId="989" priority="960">
      <formula>#REF!=FALSE</formula>
    </cfRule>
  </conditionalFormatting>
  <conditionalFormatting sqref="E2671:F2671">
    <cfRule type="expression" dxfId="988" priority="971">
      <formula>#REF!=FALSE</formula>
    </cfRule>
  </conditionalFormatting>
  <conditionalFormatting sqref="F2683">
    <cfRule type="expression" dxfId="987" priority="957">
      <formula>#REF!=FALSE</formula>
    </cfRule>
  </conditionalFormatting>
  <conditionalFormatting sqref="F2682">
    <cfRule type="expression" dxfId="986" priority="958">
      <formula>#REF!=FALSE</formula>
    </cfRule>
  </conditionalFormatting>
  <conditionalFormatting sqref="F2684">
    <cfRule type="expression" dxfId="985" priority="956">
      <formula>#REF!=FALSE</formula>
    </cfRule>
  </conditionalFormatting>
  <conditionalFormatting sqref="F2685">
    <cfRule type="expression" dxfId="984" priority="955">
      <formula>#REF!=FALSE</formula>
    </cfRule>
  </conditionalFormatting>
  <conditionalFormatting sqref="E2681:F2681">
    <cfRule type="expression" dxfId="983" priority="959">
      <formula>#REF!=FALSE</formula>
    </cfRule>
  </conditionalFormatting>
  <conditionalFormatting sqref="F2686">
    <cfRule type="expression" dxfId="982" priority="954">
      <formula>#REF!=FALSE</formula>
    </cfRule>
  </conditionalFormatting>
  <conditionalFormatting sqref="F2687">
    <cfRule type="expression" dxfId="981" priority="953">
      <formula>#REF!=FALSE</formula>
    </cfRule>
  </conditionalFormatting>
  <conditionalFormatting sqref="F2688">
    <cfRule type="expression" dxfId="980" priority="952">
      <formula>#REF!=FALSE</formula>
    </cfRule>
  </conditionalFormatting>
  <conditionalFormatting sqref="F2689">
    <cfRule type="expression" dxfId="979" priority="951">
      <formula>#REF!=FALSE</formula>
    </cfRule>
  </conditionalFormatting>
  <conditionalFormatting sqref="F2690">
    <cfRule type="expression" dxfId="978" priority="950">
      <formula>#REF!=FALSE</formula>
    </cfRule>
  </conditionalFormatting>
  <conditionalFormatting sqref="F2691">
    <cfRule type="expression" dxfId="977" priority="949">
      <formula>#REF!=FALSE</formula>
    </cfRule>
  </conditionalFormatting>
  <conditionalFormatting sqref="F2692">
    <cfRule type="expression" dxfId="976" priority="948">
      <formula>#REF!=FALSE</formula>
    </cfRule>
  </conditionalFormatting>
  <conditionalFormatting sqref="F2693">
    <cfRule type="expression" dxfId="975" priority="947">
      <formula>#REF!=FALSE</formula>
    </cfRule>
  </conditionalFormatting>
  <conditionalFormatting sqref="F2694">
    <cfRule type="expression" dxfId="974" priority="946">
      <formula>#REF!=FALSE</formula>
    </cfRule>
  </conditionalFormatting>
  <conditionalFormatting sqref="F2695">
    <cfRule type="expression" dxfId="973" priority="945">
      <formula>#REF!=FALSE</formula>
    </cfRule>
  </conditionalFormatting>
  <conditionalFormatting sqref="F2696">
    <cfRule type="expression" dxfId="972" priority="944">
      <formula>#REF!=FALSE</formula>
    </cfRule>
  </conditionalFormatting>
  <conditionalFormatting sqref="F2697">
    <cfRule type="expression" dxfId="971" priority="943">
      <formula>#REF!=FALSE</formula>
    </cfRule>
  </conditionalFormatting>
  <conditionalFormatting sqref="F2698">
    <cfRule type="expression" dxfId="970" priority="942">
      <formula>#REF!=FALSE</formula>
    </cfRule>
  </conditionalFormatting>
  <conditionalFormatting sqref="F2699">
    <cfRule type="expression" dxfId="969" priority="941">
      <formula>#REF!=FALSE</formula>
    </cfRule>
  </conditionalFormatting>
  <conditionalFormatting sqref="F2700">
    <cfRule type="expression" dxfId="968" priority="940">
      <formula>#REF!=FALSE</formula>
    </cfRule>
  </conditionalFormatting>
  <conditionalFormatting sqref="F2701">
    <cfRule type="expression" dxfId="967" priority="939">
      <formula>#REF!=FALSE</formula>
    </cfRule>
  </conditionalFormatting>
  <conditionalFormatting sqref="F2702">
    <cfRule type="expression" dxfId="966" priority="938">
      <formula>#REF!=FALSE</formula>
    </cfRule>
  </conditionalFormatting>
  <conditionalFormatting sqref="F2703">
    <cfRule type="expression" dxfId="965" priority="937">
      <formula>#REF!=FALSE</formula>
    </cfRule>
  </conditionalFormatting>
  <conditionalFormatting sqref="F2704">
    <cfRule type="expression" dxfId="964" priority="936">
      <formula>#REF!=FALSE</formula>
    </cfRule>
  </conditionalFormatting>
  <conditionalFormatting sqref="F2705 E2686:E2710">
    <cfRule type="expression" dxfId="963" priority="935">
      <formula>#REF!=FALSE</formula>
    </cfRule>
  </conditionalFormatting>
  <conditionalFormatting sqref="F2706">
    <cfRule type="expression" dxfId="962" priority="934">
      <formula>#REF!=FALSE</formula>
    </cfRule>
  </conditionalFormatting>
  <conditionalFormatting sqref="F2707">
    <cfRule type="expression" dxfId="961" priority="933">
      <formula>#REF!=FALSE</formula>
    </cfRule>
  </conditionalFormatting>
  <conditionalFormatting sqref="E2709:F2709">
    <cfRule type="expression" dxfId="960" priority="930">
      <formula>#REF!=FALSE</formula>
    </cfRule>
  </conditionalFormatting>
  <conditionalFormatting sqref="E2710:F2710">
    <cfRule type="expression" dxfId="959" priority="929">
      <formula>#REF!=FALSE</formula>
    </cfRule>
  </conditionalFormatting>
  <conditionalFormatting sqref="E2708:F2708">
    <cfRule type="expression" dxfId="958" priority="931">
      <formula>#REF!=FALSE</formula>
    </cfRule>
    <cfRule type="expression" dxfId="957" priority="932">
      <formula>#REF!=FALSE</formula>
    </cfRule>
  </conditionalFormatting>
  <conditionalFormatting sqref="F2688">
    <cfRule type="expression" dxfId="956" priority="926">
      <formula>#REF!=FALSE</formula>
    </cfRule>
  </conditionalFormatting>
  <conditionalFormatting sqref="F2687">
    <cfRule type="expression" dxfId="955" priority="927">
      <formula>#REF!=FALSE</formula>
    </cfRule>
  </conditionalFormatting>
  <conditionalFormatting sqref="F2689">
    <cfRule type="expression" dxfId="954" priority="925">
      <formula>#REF!=FALSE</formula>
    </cfRule>
  </conditionalFormatting>
  <conditionalFormatting sqref="F2690">
    <cfRule type="expression" dxfId="953" priority="924">
      <formula>#REF!=FALSE</formula>
    </cfRule>
  </conditionalFormatting>
  <conditionalFormatting sqref="E2686:F2686">
    <cfRule type="expression" dxfId="952" priority="928">
      <formula>#REF!=FALSE</formula>
    </cfRule>
  </conditionalFormatting>
  <conditionalFormatting sqref="F2698">
    <cfRule type="expression" dxfId="951" priority="921">
      <formula>#REF!=FALSE</formula>
    </cfRule>
  </conditionalFormatting>
  <conditionalFormatting sqref="F2697">
    <cfRule type="expression" dxfId="950" priority="922">
      <formula>#REF!=FALSE</formula>
    </cfRule>
  </conditionalFormatting>
  <conditionalFormatting sqref="F2699">
    <cfRule type="expression" dxfId="949" priority="920">
      <formula>#REF!=FALSE</formula>
    </cfRule>
  </conditionalFormatting>
  <conditionalFormatting sqref="F2700:F2702">
    <cfRule type="expression" dxfId="948" priority="919">
      <formula>#REF!=FALSE</formula>
    </cfRule>
  </conditionalFormatting>
  <conditionalFormatting sqref="F2703">
    <cfRule type="expression" dxfId="947" priority="918">
      <formula>#REF!=FALSE</formula>
    </cfRule>
  </conditionalFormatting>
  <conditionalFormatting sqref="F2704">
    <cfRule type="expression" dxfId="946" priority="917">
      <formula>#REF!=FALSE</formula>
    </cfRule>
  </conditionalFormatting>
  <conditionalFormatting sqref="F2706">
    <cfRule type="expression" dxfId="945" priority="916">
      <formula>#REF!=FALSE</formula>
    </cfRule>
  </conditionalFormatting>
  <conditionalFormatting sqref="F2707">
    <cfRule type="expression" dxfId="944" priority="915">
      <formula>#REF!=FALSE</formula>
    </cfRule>
  </conditionalFormatting>
  <conditionalFormatting sqref="F2708">
    <cfRule type="expression" dxfId="943" priority="914">
      <formula>#REF!=FALSE</formula>
    </cfRule>
  </conditionalFormatting>
  <conditionalFormatting sqref="F2709">
    <cfRule type="expression" dxfId="942" priority="913">
      <formula>#REF!=FALSE</formula>
    </cfRule>
  </conditionalFormatting>
  <conditionalFormatting sqref="F2710">
    <cfRule type="expression" dxfId="941" priority="912">
      <formula>#REF!=FALSE</formula>
    </cfRule>
  </conditionalFormatting>
  <conditionalFormatting sqref="E2696:F2696">
    <cfRule type="expression" dxfId="940" priority="923">
      <formula>#REF!=FALSE</formula>
    </cfRule>
  </conditionalFormatting>
  <conditionalFormatting sqref="F2708">
    <cfRule type="expression" dxfId="939" priority="909">
      <formula>#REF!=FALSE</formula>
    </cfRule>
  </conditionalFormatting>
  <conditionalFormatting sqref="F2707">
    <cfRule type="expression" dxfId="938" priority="910">
      <formula>#REF!=FALSE</formula>
    </cfRule>
  </conditionalFormatting>
  <conditionalFormatting sqref="F2709">
    <cfRule type="expression" dxfId="937" priority="908">
      <formula>#REF!=FALSE</formula>
    </cfRule>
  </conditionalFormatting>
  <conditionalFormatting sqref="F2710">
    <cfRule type="expression" dxfId="936" priority="907">
      <formula>#REF!=FALSE</formula>
    </cfRule>
  </conditionalFormatting>
  <conditionalFormatting sqref="E2706:F2706">
    <cfRule type="expression" dxfId="935" priority="911">
      <formula>#REF!=FALSE</formula>
    </cfRule>
  </conditionalFormatting>
  <conditionalFormatting sqref="F2711">
    <cfRule type="expression" dxfId="934" priority="906">
      <formula>#REF!=FALSE</formula>
    </cfRule>
  </conditionalFormatting>
  <conditionalFormatting sqref="F2712">
    <cfRule type="expression" dxfId="933" priority="905">
      <formula>#REF!=FALSE</formula>
    </cfRule>
  </conditionalFormatting>
  <conditionalFormatting sqref="F2713">
    <cfRule type="expression" dxfId="932" priority="904">
      <formula>#REF!=FALSE</formula>
    </cfRule>
  </conditionalFormatting>
  <conditionalFormatting sqref="F2714">
    <cfRule type="expression" dxfId="931" priority="903">
      <formula>#REF!=FALSE</formula>
    </cfRule>
  </conditionalFormatting>
  <conditionalFormatting sqref="F2715">
    <cfRule type="expression" dxfId="930" priority="902">
      <formula>#REF!=FALSE</formula>
    </cfRule>
  </conditionalFormatting>
  <conditionalFormatting sqref="F2716">
    <cfRule type="expression" dxfId="929" priority="901">
      <formula>#REF!=FALSE</formula>
    </cfRule>
  </conditionalFormatting>
  <conditionalFormatting sqref="F2717">
    <cfRule type="expression" dxfId="928" priority="900">
      <formula>#REF!=FALSE</formula>
    </cfRule>
  </conditionalFormatting>
  <conditionalFormatting sqref="F2718">
    <cfRule type="expression" dxfId="927" priority="899">
      <formula>#REF!=FALSE</formula>
    </cfRule>
  </conditionalFormatting>
  <conditionalFormatting sqref="F2719">
    <cfRule type="expression" dxfId="926" priority="898">
      <formula>#REF!=FALSE</formula>
    </cfRule>
  </conditionalFormatting>
  <conditionalFormatting sqref="F2720">
    <cfRule type="expression" dxfId="925" priority="897">
      <formula>#REF!=FALSE</formula>
    </cfRule>
  </conditionalFormatting>
  <conditionalFormatting sqref="F2721">
    <cfRule type="expression" dxfId="924" priority="896">
      <formula>#REF!=FALSE</formula>
    </cfRule>
  </conditionalFormatting>
  <conditionalFormatting sqref="F2722">
    <cfRule type="expression" dxfId="923" priority="895">
      <formula>#REF!=FALSE</formula>
    </cfRule>
  </conditionalFormatting>
  <conditionalFormatting sqref="F2723">
    <cfRule type="expression" dxfId="922" priority="894">
      <formula>#REF!=FALSE</formula>
    </cfRule>
  </conditionalFormatting>
  <conditionalFormatting sqref="F2724">
    <cfRule type="expression" dxfId="921" priority="893">
      <formula>#REF!=FALSE</formula>
    </cfRule>
  </conditionalFormatting>
  <conditionalFormatting sqref="F2725">
    <cfRule type="expression" dxfId="920" priority="892">
      <formula>#REF!=FALSE</formula>
    </cfRule>
  </conditionalFormatting>
  <conditionalFormatting sqref="F2726">
    <cfRule type="expression" dxfId="919" priority="891">
      <formula>#REF!=FALSE</formula>
    </cfRule>
  </conditionalFormatting>
  <conditionalFormatting sqref="F2727">
    <cfRule type="expression" dxfId="918" priority="890">
      <formula>#REF!=FALSE</formula>
    </cfRule>
  </conditionalFormatting>
  <conditionalFormatting sqref="F2728">
    <cfRule type="expression" dxfId="917" priority="889">
      <formula>#REF!=FALSE</formula>
    </cfRule>
  </conditionalFormatting>
  <conditionalFormatting sqref="F2729">
    <cfRule type="expression" dxfId="916" priority="888">
      <formula>#REF!=FALSE</formula>
    </cfRule>
  </conditionalFormatting>
  <conditionalFormatting sqref="F2730 E2711:E2735">
    <cfRule type="expression" dxfId="915" priority="887">
      <formula>#REF!=FALSE</formula>
    </cfRule>
  </conditionalFormatting>
  <conditionalFormatting sqref="F2731">
    <cfRule type="expression" dxfId="914" priority="886">
      <formula>#REF!=FALSE</formula>
    </cfRule>
  </conditionalFormatting>
  <conditionalFormatting sqref="F2732">
    <cfRule type="expression" dxfId="913" priority="885">
      <formula>#REF!=FALSE</formula>
    </cfRule>
  </conditionalFormatting>
  <conditionalFormatting sqref="E2734:F2734">
    <cfRule type="expression" dxfId="912" priority="882">
      <formula>#REF!=FALSE</formula>
    </cfRule>
  </conditionalFormatting>
  <conditionalFormatting sqref="E2735:F2735">
    <cfRule type="expression" dxfId="911" priority="881">
      <formula>#REF!=FALSE</formula>
    </cfRule>
  </conditionalFormatting>
  <conditionalFormatting sqref="E2733:F2733">
    <cfRule type="expression" dxfId="910" priority="883">
      <formula>#REF!=FALSE</formula>
    </cfRule>
    <cfRule type="expression" dxfId="909" priority="884">
      <formula>#REF!=FALSE</formula>
    </cfRule>
  </conditionalFormatting>
  <conditionalFormatting sqref="F2713">
    <cfRule type="expression" dxfId="908" priority="878">
      <formula>#REF!=FALSE</formula>
    </cfRule>
  </conditionalFormatting>
  <conditionalFormatting sqref="F2712">
    <cfRule type="expression" dxfId="907" priority="879">
      <formula>#REF!=FALSE</formula>
    </cfRule>
  </conditionalFormatting>
  <conditionalFormatting sqref="F2714">
    <cfRule type="expression" dxfId="906" priority="877">
      <formula>#REF!=FALSE</formula>
    </cfRule>
  </conditionalFormatting>
  <conditionalFormatting sqref="F2715">
    <cfRule type="expression" dxfId="905" priority="876">
      <formula>#REF!=FALSE</formula>
    </cfRule>
  </conditionalFormatting>
  <conditionalFormatting sqref="E2711:F2711">
    <cfRule type="expression" dxfId="904" priority="880">
      <formula>#REF!=FALSE</formula>
    </cfRule>
  </conditionalFormatting>
  <conditionalFormatting sqref="F2723">
    <cfRule type="expression" dxfId="903" priority="873">
      <formula>#REF!=FALSE</formula>
    </cfRule>
  </conditionalFormatting>
  <conditionalFormatting sqref="F2722">
    <cfRule type="expression" dxfId="902" priority="874">
      <formula>#REF!=FALSE</formula>
    </cfRule>
  </conditionalFormatting>
  <conditionalFormatting sqref="F2724">
    <cfRule type="expression" dxfId="901" priority="872">
      <formula>#REF!=FALSE</formula>
    </cfRule>
  </conditionalFormatting>
  <conditionalFormatting sqref="F2725:F2727">
    <cfRule type="expression" dxfId="900" priority="871">
      <formula>#REF!=FALSE</formula>
    </cfRule>
  </conditionalFormatting>
  <conditionalFormatting sqref="F2728">
    <cfRule type="expression" dxfId="899" priority="870">
      <formula>#REF!=FALSE</formula>
    </cfRule>
  </conditionalFormatting>
  <conditionalFormatting sqref="F2729">
    <cfRule type="expression" dxfId="898" priority="869">
      <formula>#REF!=FALSE</formula>
    </cfRule>
  </conditionalFormatting>
  <conditionalFormatting sqref="F2731">
    <cfRule type="expression" dxfId="897" priority="868">
      <formula>#REF!=FALSE</formula>
    </cfRule>
  </conditionalFormatting>
  <conditionalFormatting sqref="F2732">
    <cfRule type="expression" dxfId="896" priority="867">
      <formula>#REF!=FALSE</formula>
    </cfRule>
  </conditionalFormatting>
  <conditionalFormatting sqref="F2733">
    <cfRule type="expression" dxfId="895" priority="866">
      <formula>#REF!=FALSE</formula>
    </cfRule>
  </conditionalFormatting>
  <conditionalFormatting sqref="F2734">
    <cfRule type="expression" dxfId="894" priority="865">
      <formula>#REF!=FALSE</formula>
    </cfRule>
  </conditionalFormatting>
  <conditionalFormatting sqref="F2735">
    <cfRule type="expression" dxfId="893" priority="864">
      <formula>#REF!=FALSE</formula>
    </cfRule>
  </conditionalFormatting>
  <conditionalFormatting sqref="E2721:F2721">
    <cfRule type="expression" dxfId="892" priority="875">
      <formula>#REF!=FALSE</formula>
    </cfRule>
  </conditionalFormatting>
  <conditionalFormatting sqref="F2733">
    <cfRule type="expression" dxfId="891" priority="861">
      <formula>#REF!=FALSE</formula>
    </cfRule>
  </conditionalFormatting>
  <conditionalFormatting sqref="F2732">
    <cfRule type="expression" dxfId="890" priority="862">
      <formula>#REF!=FALSE</formula>
    </cfRule>
  </conditionalFormatting>
  <conditionalFormatting sqref="F2734">
    <cfRule type="expression" dxfId="889" priority="860">
      <formula>#REF!=FALSE</formula>
    </cfRule>
  </conditionalFormatting>
  <conditionalFormatting sqref="F2735">
    <cfRule type="expression" dxfId="888" priority="859">
      <formula>#REF!=FALSE</formula>
    </cfRule>
  </conditionalFormatting>
  <conditionalFormatting sqref="E2731:F2731">
    <cfRule type="expression" dxfId="887" priority="863">
      <formula>#REF!=FALSE</formula>
    </cfRule>
  </conditionalFormatting>
  <conditionalFormatting sqref="F2736">
    <cfRule type="expression" dxfId="886" priority="858">
      <formula>#REF!=FALSE</formula>
    </cfRule>
  </conditionalFormatting>
  <conditionalFormatting sqref="F2737">
    <cfRule type="expression" dxfId="885" priority="857">
      <formula>#REF!=FALSE</formula>
    </cfRule>
  </conditionalFormatting>
  <conditionalFormatting sqref="F2738">
    <cfRule type="expression" dxfId="884" priority="856">
      <formula>#REF!=FALSE</formula>
    </cfRule>
  </conditionalFormatting>
  <conditionalFormatting sqref="F2739">
    <cfRule type="expression" dxfId="883" priority="855">
      <formula>#REF!=FALSE</formula>
    </cfRule>
  </conditionalFormatting>
  <conditionalFormatting sqref="F2740">
    <cfRule type="expression" dxfId="882" priority="854">
      <formula>#REF!=FALSE</formula>
    </cfRule>
  </conditionalFormatting>
  <conditionalFormatting sqref="F2741">
    <cfRule type="expression" dxfId="881" priority="853">
      <formula>#REF!=FALSE</formula>
    </cfRule>
  </conditionalFormatting>
  <conditionalFormatting sqref="F2742">
    <cfRule type="expression" dxfId="880" priority="852">
      <formula>#REF!=FALSE</formula>
    </cfRule>
  </conditionalFormatting>
  <conditionalFormatting sqref="F2743">
    <cfRule type="expression" dxfId="879" priority="851">
      <formula>#REF!=FALSE</formula>
    </cfRule>
  </conditionalFormatting>
  <conditionalFormatting sqref="F2744">
    <cfRule type="expression" dxfId="878" priority="850">
      <formula>#REF!=FALSE</formula>
    </cfRule>
  </conditionalFormatting>
  <conditionalFormatting sqref="F2745">
    <cfRule type="expression" dxfId="877" priority="849">
      <formula>#REF!=FALSE</formula>
    </cfRule>
  </conditionalFormatting>
  <conditionalFormatting sqref="F2746">
    <cfRule type="expression" dxfId="876" priority="848">
      <formula>#REF!=FALSE</formula>
    </cfRule>
  </conditionalFormatting>
  <conditionalFormatting sqref="F2747">
    <cfRule type="expression" dxfId="875" priority="847">
      <formula>#REF!=FALSE</formula>
    </cfRule>
  </conditionalFormatting>
  <conditionalFormatting sqref="F2748">
    <cfRule type="expression" dxfId="874" priority="846">
      <formula>#REF!=FALSE</formula>
    </cfRule>
  </conditionalFormatting>
  <conditionalFormatting sqref="F2749">
    <cfRule type="expression" dxfId="873" priority="845">
      <formula>#REF!=FALSE</formula>
    </cfRule>
  </conditionalFormatting>
  <conditionalFormatting sqref="F2750">
    <cfRule type="expression" dxfId="872" priority="844">
      <formula>#REF!=FALSE</formula>
    </cfRule>
  </conditionalFormatting>
  <conditionalFormatting sqref="F2751">
    <cfRule type="expression" dxfId="871" priority="843">
      <formula>#REF!=FALSE</formula>
    </cfRule>
  </conditionalFormatting>
  <conditionalFormatting sqref="F2752">
    <cfRule type="expression" dxfId="870" priority="842">
      <formula>#REF!=FALSE</formula>
    </cfRule>
  </conditionalFormatting>
  <conditionalFormatting sqref="F2753">
    <cfRule type="expression" dxfId="869" priority="841">
      <formula>#REF!=FALSE</formula>
    </cfRule>
  </conditionalFormatting>
  <conditionalFormatting sqref="F2754">
    <cfRule type="expression" dxfId="868" priority="840">
      <formula>#REF!=FALSE</formula>
    </cfRule>
  </conditionalFormatting>
  <conditionalFormatting sqref="F2755 E2736:E2760">
    <cfRule type="expression" dxfId="867" priority="839">
      <formula>#REF!=FALSE</formula>
    </cfRule>
  </conditionalFormatting>
  <conditionalFormatting sqref="F2756">
    <cfRule type="expression" dxfId="866" priority="838">
      <formula>#REF!=FALSE</formula>
    </cfRule>
  </conditionalFormatting>
  <conditionalFormatting sqref="F2757">
    <cfRule type="expression" dxfId="865" priority="837">
      <formula>#REF!=FALSE</formula>
    </cfRule>
  </conditionalFormatting>
  <conditionalFormatting sqref="E2759:F2759">
    <cfRule type="expression" dxfId="864" priority="834">
      <formula>#REF!=FALSE</formula>
    </cfRule>
  </conditionalFormatting>
  <conditionalFormatting sqref="E2760:F2760">
    <cfRule type="expression" dxfId="863" priority="833">
      <formula>#REF!=FALSE</formula>
    </cfRule>
  </conditionalFormatting>
  <conditionalFormatting sqref="E2758:F2758">
    <cfRule type="expression" dxfId="862" priority="835">
      <formula>#REF!=FALSE</formula>
    </cfRule>
    <cfRule type="expression" dxfId="861" priority="836">
      <formula>#REF!=FALSE</formula>
    </cfRule>
  </conditionalFormatting>
  <conditionalFormatting sqref="F2738">
    <cfRule type="expression" dxfId="860" priority="830">
      <formula>#REF!=FALSE</formula>
    </cfRule>
  </conditionalFormatting>
  <conditionalFormatting sqref="F2737">
    <cfRule type="expression" dxfId="859" priority="831">
      <formula>#REF!=FALSE</formula>
    </cfRule>
  </conditionalFormatting>
  <conditionalFormatting sqref="F2739">
    <cfRule type="expression" dxfId="858" priority="829">
      <formula>#REF!=FALSE</formula>
    </cfRule>
  </conditionalFormatting>
  <conditionalFormatting sqref="F2740">
    <cfRule type="expression" dxfId="857" priority="828">
      <formula>#REF!=FALSE</formula>
    </cfRule>
  </conditionalFormatting>
  <conditionalFormatting sqref="E2736:F2736">
    <cfRule type="expression" dxfId="856" priority="832">
      <formula>#REF!=FALSE</formula>
    </cfRule>
  </conditionalFormatting>
  <conditionalFormatting sqref="F2748">
    <cfRule type="expression" dxfId="855" priority="825">
      <formula>#REF!=FALSE</formula>
    </cfRule>
  </conditionalFormatting>
  <conditionalFormatting sqref="F2747">
    <cfRule type="expression" dxfId="854" priority="826">
      <formula>#REF!=FALSE</formula>
    </cfRule>
  </conditionalFormatting>
  <conditionalFormatting sqref="F2749">
    <cfRule type="expression" dxfId="853" priority="824">
      <formula>#REF!=FALSE</formula>
    </cfRule>
  </conditionalFormatting>
  <conditionalFormatting sqref="F2750:F2752">
    <cfRule type="expression" dxfId="852" priority="823">
      <formula>#REF!=FALSE</formula>
    </cfRule>
  </conditionalFormatting>
  <conditionalFormatting sqref="F2753">
    <cfRule type="expression" dxfId="851" priority="822">
      <formula>#REF!=FALSE</formula>
    </cfRule>
  </conditionalFormatting>
  <conditionalFormatting sqref="F2754">
    <cfRule type="expression" dxfId="850" priority="821">
      <formula>#REF!=FALSE</formula>
    </cfRule>
  </conditionalFormatting>
  <conditionalFormatting sqref="F2756">
    <cfRule type="expression" dxfId="849" priority="820">
      <formula>#REF!=FALSE</formula>
    </cfRule>
  </conditionalFormatting>
  <conditionalFormatting sqref="F2757">
    <cfRule type="expression" dxfId="848" priority="819">
      <formula>#REF!=FALSE</formula>
    </cfRule>
  </conditionalFormatting>
  <conditionalFormatting sqref="F2758">
    <cfRule type="expression" dxfId="847" priority="818">
      <formula>#REF!=FALSE</formula>
    </cfRule>
  </conditionalFormatting>
  <conditionalFormatting sqref="F2759">
    <cfRule type="expression" dxfId="846" priority="817">
      <formula>#REF!=FALSE</formula>
    </cfRule>
  </conditionalFormatting>
  <conditionalFormatting sqref="F2760">
    <cfRule type="expression" dxfId="845" priority="816">
      <formula>#REF!=FALSE</formula>
    </cfRule>
  </conditionalFormatting>
  <conditionalFormatting sqref="E2746:F2746">
    <cfRule type="expression" dxfId="844" priority="827">
      <formula>#REF!=FALSE</formula>
    </cfRule>
  </conditionalFormatting>
  <conditionalFormatting sqref="F2758">
    <cfRule type="expression" dxfId="843" priority="813">
      <formula>#REF!=FALSE</formula>
    </cfRule>
  </conditionalFormatting>
  <conditionalFormatting sqref="F2757">
    <cfRule type="expression" dxfId="842" priority="814">
      <formula>#REF!=FALSE</formula>
    </cfRule>
  </conditionalFormatting>
  <conditionalFormatting sqref="F2759">
    <cfRule type="expression" dxfId="841" priority="812">
      <formula>#REF!=FALSE</formula>
    </cfRule>
  </conditionalFormatting>
  <conditionalFormatting sqref="F2760">
    <cfRule type="expression" dxfId="840" priority="811">
      <formula>#REF!=FALSE</formula>
    </cfRule>
  </conditionalFormatting>
  <conditionalFormatting sqref="E2756:F2756">
    <cfRule type="expression" dxfId="839" priority="815">
      <formula>#REF!=FALSE</formula>
    </cfRule>
  </conditionalFormatting>
  <conditionalFormatting sqref="F2761">
    <cfRule type="expression" dxfId="838" priority="810">
      <formula>#REF!=FALSE</formula>
    </cfRule>
  </conditionalFormatting>
  <conditionalFormatting sqref="F2762">
    <cfRule type="expression" dxfId="837" priority="809">
      <formula>#REF!=FALSE</formula>
    </cfRule>
  </conditionalFormatting>
  <conditionalFormatting sqref="F2763">
    <cfRule type="expression" dxfId="836" priority="808">
      <formula>#REF!=FALSE</formula>
    </cfRule>
  </conditionalFormatting>
  <conditionalFormatting sqref="F2764">
    <cfRule type="expression" dxfId="835" priority="807">
      <formula>#REF!=FALSE</formula>
    </cfRule>
  </conditionalFormatting>
  <conditionalFormatting sqref="F2765">
    <cfRule type="expression" dxfId="834" priority="806">
      <formula>#REF!=FALSE</formula>
    </cfRule>
  </conditionalFormatting>
  <conditionalFormatting sqref="F2766">
    <cfRule type="expression" dxfId="833" priority="805">
      <formula>#REF!=FALSE</formula>
    </cfRule>
  </conditionalFormatting>
  <conditionalFormatting sqref="F2767">
    <cfRule type="expression" dxfId="832" priority="804">
      <formula>#REF!=FALSE</formula>
    </cfRule>
  </conditionalFormatting>
  <conditionalFormatting sqref="F2768">
    <cfRule type="expression" dxfId="831" priority="803">
      <formula>#REF!=FALSE</formula>
    </cfRule>
  </conditionalFormatting>
  <conditionalFormatting sqref="F2769">
    <cfRule type="expression" dxfId="830" priority="802">
      <formula>#REF!=FALSE</formula>
    </cfRule>
  </conditionalFormatting>
  <conditionalFormatting sqref="F2770">
    <cfRule type="expression" dxfId="829" priority="801">
      <formula>#REF!=FALSE</formula>
    </cfRule>
  </conditionalFormatting>
  <conditionalFormatting sqref="F2771">
    <cfRule type="expression" dxfId="828" priority="800">
      <formula>#REF!=FALSE</formula>
    </cfRule>
  </conditionalFormatting>
  <conditionalFormatting sqref="F2772">
    <cfRule type="expression" dxfId="827" priority="799">
      <formula>#REF!=FALSE</formula>
    </cfRule>
  </conditionalFormatting>
  <conditionalFormatting sqref="F2773">
    <cfRule type="expression" dxfId="826" priority="798">
      <formula>#REF!=FALSE</formula>
    </cfRule>
  </conditionalFormatting>
  <conditionalFormatting sqref="F2774">
    <cfRule type="expression" dxfId="825" priority="797">
      <formula>#REF!=FALSE</formula>
    </cfRule>
  </conditionalFormatting>
  <conditionalFormatting sqref="F2775">
    <cfRule type="expression" dxfId="824" priority="796">
      <formula>#REF!=FALSE</formula>
    </cfRule>
  </conditionalFormatting>
  <conditionalFormatting sqref="F2776">
    <cfRule type="expression" dxfId="823" priority="795">
      <formula>#REF!=FALSE</formula>
    </cfRule>
  </conditionalFormatting>
  <conditionalFormatting sqref="F2777">
    <cfRule type="expression" dxfId="822" priority="794">
      <formula>#REF!=FALSE</formula>
    </cfRule>
  </conditionalFormatting>
  <conditionalFormatting sqref="F2778">
    <cfRule type="expression" dxfId="821" priority="793">
      <formula>#REF!=FALSE</formula>
    </cfRule>
  </conditionalFormatting>
  <conditionalFormatting sqref="F2779">
    <cfRule type="expression" dxfId="820" priority="792">
      <formula>#REF!=FALSE</formula>
    </cfRule>
  </conditionalFormatting>
  <conditionalFormatting sqref="F2780 E2761:E2785">
    <cfRule type="expression" dxfId="819" priority="791">
      <formula>#REF!=FALSE</formula>
    </cfRule>
  </conditionalFormatting>
  <conditionalFormatting sqref="F2781">
    <cfRule type="expression" dxfId="818" priority="790">
      <formula>#REF!=FALSE</formula>
    </cfRule>
  </conditionalFormatting>
  <conditionalFormatting sqref="F2782">
    <cfRule type="expression" dxfId="817" priority="789">
      <formula>#REF!=FALSE</formula>
    </cfRule>
  </conditionalFormatting>
  <conditionalFormatting sqref="E2784:F2784">
    <cfRule type="expression" dxfId="816" priority="786">
      <formula>#REF!=FALSE</formula>
    </cfRule>
  </conditionalFormatting>
  <conditionalFormatting sqref="E2785:F2785">
    <cfRule type="expression" dxfId="815" priority="785">
      <formula>#REF!=FALSE</formula>
    </cfRule>
  </conditionalFormatting>
  <conditionalFormatting sqref="E2783:F2783">
    <cfRule type="expression" dxfId="814" priority="787">
      <formula>#REF!=FALSE</formula>
    </cfRule>
    <cfRule type="expression" dxfId="813" priority="788">
      <formula>#REF!=FALSE</formula>
    </cfRule>
  </conditionalFormatting>
  <conditionalFormatting sqref="F2763">
    <cfRule type="expression" dxfId="812" priority="782">
      <formula>#REF!=FALSE</formula>
    </cfRule>
  </conditionalFormatting>
  <conditionalFormatting sqref="F2762">
    <cfRule type="expression" dxfId="811" priority="783">
      <formula>#REF!=FALSE</formula>
    </cfRule>
  </conditionalFormatting>
  <conditionalFormatting sqref="F2764">
    <cfRule type="expression" dxfId="810" priority="781">
      <formula>#REF!=FALSE</formula>
    </cfRule>
  </conditionalFormatting>
  <conditionalFormatting sqref="F2765">
    <cfRule type="expression" dxfId="809" priority="780">
      <formula>#REF!=FALSE</formula>
    </cfRule>
  </conditionalFormatting>
  <conditionalFormatting sqref="E2761:F2761">
    <cfRule type="expression" dxfId="808" priority="784">
      <formula>#REF!=FALSE</formula>
    </cfRule>
  </conditionalFormatting>
  <conditionalFormatting sqref="F2773">
    <cfRule type="expression" dxfId="807" priority="777">
      <formula>#REF!=FALSE</formula>
    </cfRule>
  </conditionalFormatting>
  <conditionalFormatting sqref="F2772">
    <cfRule type="expression" dxfId="806" priority="778">
      <formula>#REF!=FALSE</formula>
    </cfRule>
  </conditionalFormatting>
  <conditionalFormatting sqref="F2774">
    <cfRule type="expression" dxfId="805" priority="776">
      <formula>#REF!=FALSE</formula>
    </cfRule>
  </conditionalFormatting>
  <conditionalFormatting sqref="F2775:F2777">
    <cfRule type="expression" dxfId="804" priority="775">
      <formula>#REF!=FALSE</formula>
    </cfRule>
  </conditionalFormatting>
  <conditionalFormatting sqref="F2778">
    <cfRule type="expression" dxfId="803" priority="774">
      <formula>#REF!=FALSE</formula>
    </cfRule>
  </conditionalFormatting>
  <conditionalFormatting sqref="F2779">
    <cfRule type="expression" dxfId="802" priority="773">
      <formula>#REF!=FALSE</formula>
    </cfRule>
  </conditionalFormatting>
  <conditionalFormatting sqref="F2781">
    <cfRule type="expression" dxfId="801" priority="772">
      <formula>#REF!=FALSE</formula>
    </cfRule>
  </conditionalFormatting>
  <conditionalFormatting sqref="F2782">
    <cfRule type="expression" dxfId="800" priority="771">
      <formula>#REF!=FALSE</formula>
    </cfRule>
  </conditionalFormatting>
  <conditionalFormatting sqref="F2783">
    <cfRule type="expression" dxfId="799" priority="770">
      <formula>#REF!=FALSE</formula>
    </cfRule>
  </conditionalFormatting>
  <conditionalFormatting sqref="F2784">
    <cfRule type="expression" dxfId="798" priority="769">
      <formula>#REF!=FALSE</formula>
    </cfRule>
  </conditionalFormatting>
  <conditionalFormatting sqref="F2785">
    <cfRule type="expression" dxfId="797" priority="768">
      <formula>#REF!=FALSE</formula>
    </cfRule>
  </conditionalFormatting>
  <conditionalFormatting sqref="E2771:F2771">
    <cfRule type="expression" dxfId="796" priority="779">
      <formula>#REF!=FALSE</formula>
    </cfRule>
  </conditionalFormatting>
  <conditionalFormatting sqref="F2783">
    <cfRule type="expression" dxfId="795" priority="765">
      <formula>#REF!=FALSE</formula>
    </cfRule>
  </conditionalFormatting>
  <conditionalFormatting sqref="F2782">
    <cfRule type="expression" dxfId="794" priority="766">
      <formula>#REF!=FALSE</formula>
    </cfRule>
  </conditionalFormatting>
  <conditionalFormatting sqref="F2784">
    <cfRule type="expression" dxfId="793" priority="764">
      <formula>#REF!=FALSE</formula>
    </cfRule>
  </conditionalFormatting>
  <conditionalFormatting sqref="F2785">
    <cfRule type="expression" dxfId="792" priority="763">
      <formula>#REF!=FALSE</formula>
    </cfRule>
  </conditionalFormatting>
  <conditionalFormatting sqref="E2781:F2781">
    <cfRule type="expression" dxfId="791" priority="767">
      <formula>#REF!=FALSE</formula>
    </cfRule>
  </conditionalFormatting>
  <conditionalFormatting sqref="F2786">
    <cfRule type="expression" dxfId="790" priority="762">
      <formula>#REF!=FALSE</formula>
    </cfRule>
  </conditionalFormatting>
  <conditionalFormatting sqref="F2787">
    <cfRule type="expression" dxfId="789" priority="761">
      <formula>#REF!=FALSE</formula>
    </cfRule>
  </conditionalFormatting>
  <conditionalFormatting sqref="F2788">
    <cfRule type="expression" dxfId="788" priority="760">
      <formula>#REF!=FALSE</formula>
    </cfRule>
  </conditionalFormatting>
  <conditionalFormatting sqref="F2789">
    <cfRule type="expression" dxfId="787" priority="759">
      <formula>#REF!=FALSE</formula>
    </cfRule>
  </conditionalFormatting>
  <conditionalFormatting sqref="F2790">
    <cfRule type="expression" dxfId="786" priority="758">
      <formula>#REF!=FALSE</formula>
    </cfRule>
  </conditionalFormatting>
  <conditionalFormatting sqref="F2791">
    <cfRule type="expression" dxfId="785" priority="757">
      <formula>#REF!=FALSE</formula>
    </cfRule>
  </conditionalFormatting>
  <conditionalFormatting sqref="F2792">
    <cfRule type="expression" dxfId="784" priority="756">
      <formula>#REF!=FALSE</formula>
    </cfRule>
  </conditionalFormatting>
  <conditionalFormatting sqref="F2793">
    <cfRule type="expression" dxfId="783" priority="755">
      <formula>#REF!=FALSE</formula>
    </cfRule>
  </conditionalFormatting>
  <conditionalFormatting sqref="F2794">
    <cfRule type="expression" dxfId="782" priority="754">
      <formula>#REF!=FALSE</formula>
    </cfRule>
  </conditionalFormatting>
  <conditionalFormatting sqref="F2795">
    <cfRule type="expression" dxfId="781" priority="753">
      <formula>#REF!=FALSE</formula>
    </cfRule>
  </conditionalFormatting>
  <conditionalFormatting sqref="F2796">
    <cfRule type="expression" dxfId="780" priority="752">
      <formula>#REF!=FALSE</formula>
    </cfRule>
  </conditionalFormatting>
  <conditionalFormatting sqref="F2797">
    <cfRule type="expression" dxfId="779" priority="751">
      <formula>#REF!=FALSE</formula>
    </cfRule>
  </conditionalFormatting>
  <conditionalFormatting sqref="F2798">
    <cfRule type="expression" dxfId="778" priority="750">
      <formula>#REF!=FALSE</formula>
    </cfRule>
  </conditionalFormatting>
  <conditionalFormatting sqref="F2799">
    <cfRule type="expression" dxfId="777" priority="749">
      <formula>#REF!=FALSE</formula>
    </cfRule>
  </conditionalFormatting>
  <conditionalFormatting sqref="F2800">
    <cfRule type="expression" dxfId="776" priority="748">
      <formula>#REF!=FALSE</formula>
    </cfRule>
  </conditionalFormatting>
  <conditionalFormatting sqref="F2801">
    <cfRule type="expression" dxfId="775" priority="747">
      <formula>#REF!=FALSE</formula>
    </cfRule>
  </conditionalFormatting>
  <conditionalFormatting sqref="F2802">
    <cfRule type="expression" dxfId="774" priority="746">
      <formula>#REF!=FALSE</formula>
    </cfRule>
  </conditionalFormatting>
  <conditionalFormatting sqref="F2803">
    <cfRule type="expression" dxfId="773" priority="745">
      <formula>#REF!=FALSE</formula>
    </cfRule>
  </conditionalFormatting>
  <conditionalFormatting sqref="F2804">
    <cfRule type="expression" dxfId="772" priority="744">
      <formula>#REF!=FALSE</formula>
    </cfRule>
  </conditionalFormatting>
  <conditionalFormatting sqref="F2805 E2786:E2810">
    <cfRule type="expression" dxfId="771" priority="743">
      <formula>#REF!=FALSE</formula>
    </cfRule>
  </conditionalFormatting>
  <conditionalFormatting sqref="F2806">
    <cfRule type="expression" dxfId="770" priority="742">
      <formula>#REF!=FALSE</formula>
    </cfRule>
  </conditionalFormatting>
  <conditionalFormatting sqref="F2807">
    <cfRule type="expression" dxfId="769" priority="741">
      <formula>#REF!=FALSE</formula>
    </cfRule>
  </conditionalFormatting>
  <conditionalFormatting sqref="E2809:F2809">
    <cfRule type="expression" dxfId="768" priority="738">
      <formula>#REF!=FALSE</formula>
    </cfRule>
  </conditionalFormatting>
  <conditionalFormatting sqref="E2810:F2810">
    <cfRule type="expression" dxfId="767" priority="737">
      <formula>#REF!=FALSE</formula>
    </cfRule>
  </conditionalFormatting>
  <conditionalFormatting sqref="E2808:F2808">
    <cfRule type="expression" dxfId="766" priority="739">
      <formula>#REF!=FALSE</formula>
    </cfRule>
    <cfRule type="expression" dxfId="765" priority="740">
      <formula>#REF!=FALSE</formula>
    </cfRule>
  </conditionalFormatting>
  <conditionalFormatting sqref="F2788">
    <cfRule type="expression" dxfId="764" priority="734">
      <formula>#REF!=FALSE</formula>
    </cfRule>
  </conditionalFormatting>
  <conditionalFormatting sqref="F2787">
    <cfRule type="expression" dxfId="763" priority="735">
      <formula>#REF!=FALSE</formula>
    </cfRule>
  </conditionalFormatting>
  <conditionalFormatting sqref="F2789">
    <cfRule type="expression" dxfId="762" priority="733">
      <formula>#REF!=FALSE</formula>
    </cfRule>
  </conditionalFormatting>
  <conditionalFormatting sqref="F2790">
    <cfRule type="expression" dxfId="761" priority="732">
      <formula>#REF!=FALSE</formula>
    </cfRule>
  </conditionalFormatting>
  <conditionalFormatting sqref="E2786:F2786">
    <cfRule type="expression" dxfId="760" priority="736">
      <formula>#REF!=FALSE</formula>
    </cfRule>
  </conditionalFormatting>
  <conditionalFormatting sqref="F2798">
    <cfRule type="expression" dxfId="759" priority="729">
      <formula>#REF!=FALSE</formula>
    </cfRule>
  </conditionalFormatting>
  <conditionalFormatting sqref="F2797">
    <cfRule type="expression" dxfId="758" priority="730">
      <formula>#REF!=FALSE</formula>
    </cfRule>
  </conditionalFormatting>
  <conditionalFormatting sqref="F2799">
    <cfRule type="expression" dxfId="757" priority="728">
      <formula>#REF!=FALSE</formula>
    </cfRule>
  </conditionalFormatting>
  <conditionalFormatting sqref="F2800:F2802">
    <cfRule type="expression" dxfId="756" priority="727">
      <formula>#REF!=FALSE</formula>
    </cfRule>
  </conditionalFormatting>
  <conditionalFormatting sqref="F2803">
    <cfRule type="expression" dxfId="755" priority="726">
      <formula>#REF!=FALSE</formula>
    </cfRule>
  </conditionalFormatting>
  <conditionalFormatting sqref="F2804">
    <cfRule type="expression" dxfId="754" priority="725">
      <formula>#REF!=FALSE</formula>
    </cfRule>
  </conditionalFormatting>
  <conditionalFormatting sqref="F2806">
    <cfRule type="expression" dxfId="753" priority="724">
      <formula>#REF!=FALSE</formula>
    </cfRule>
  </conditionalFormatting>
  <conditionalFormatting sqref="F2807">
    <cfRule type="expression" dxfId="752" priority="723">
      <formula>#REF!=FALSE</formula>
    </cfRule>
  </conditionalFormatting>
  <conditionalFormatting sqref="F2808">
    <cfRule type="expression" dxfId="751" priority="722">
      <formula>#REF!=FALSE</formula>
    </cfRule>
  </conditionalFormatting>
  <conditionalFormatting sqref="F2809">
    <cfRule type="expression" dxfId="750" priority="721">
      <formula>#REF!=FALSE</formula>
    </cfRule>
  </conditionalFormatting>
  <conditionalFormatting sqref="F2810">
    <cfRule type="expression" dxfId="749" priority="720">
      <formula>#REF!=FALSE</formula>
    </cfRule>
  </conditionalFormatting>
  <conditionalFormatting sqref="E2796:F2796">
    <cfRule type="expression" dxfId="748" priority="731">
      <formula>#REF!=FALSE</formula>
    </cfRule>
  </conditionalFormatting>
  <conditionalFormatting sqref="F2808">
    <cfRule type="expression" dxfId="747" priority="717">
      <formula>#REF!=FALSE</formula>
    </cfRule>
  </conditionalFormatting>
  <conditionalFormatting sqref="F2807">
    <cfRule type="expression" dxfId="746" priority="718">
      <formula>#REF!=FALSE</formula>
    </cfRule>
  </conditionalFormatting>
  <conditionalFormatting sqref="F2809">
    <cfRule type="expression" dxfId="745" priority="716">
      <formula>#REF!=FALSE</formula>
    </cfRule>
  </conditionalFormatting>
  <conditionalFormatting sqref="F2810">
    <cfRule type="expression" dxfId="744" priority="715">
      <formula>#REF!=FALSE</formula>
    </cfRule>
  </conditionalFormatting>
  <conditionalFormatting sqref="E2806:F2806">
    <cfRule type="expression" dxfId="743" priority="719">
      <formula>#REF!=FALSE</formula>
    </cfRule>
  </conditionalFormatting>
  <conditionalFormatting sqref="F2810">
    <cfRule type="expression" dxfId="742" priority="714">
      <formula>#REF!=FALSE</formula>
    </cfRule>
  </conditionalFormatting>
  <conditionalFormatting sqref="F2811">
    <cfRule type="expression" dxfId="741" priority="713">
      <formula>#REF!=FALSE</formula>
    </cfRule>
  </conditionalFormatting>
  <conditionalFormatting sqref="F2812">
    <cfRule type="expression" dxfId="740" priority="712">
      <formula>#REF!=FALSE</formula>
    </cfRule>
  </conditionalFormatting>
  <conditionalFormatting sqref="F2813">
    <cfRule type="expression" dxfId="739" priority="711">
      <formula>#REF!=FALSE</formula>
    </cfRule>
  </conditionalFormatting>
  <conditionalFormatting sqref="F2814">
    <cfRule type="expression" dxfId="738" priority="710">
      <formula>#REF!=FALSE</formula>
    </cfRule>
  </conditionalFormatting>
  <conditionalFormatting sqref="F2815">
    <cfRule type="expression" dxfId="737" priority="709">
      <formula>#REF!=FALSE</formula>
    </cfRule>
  </conditionalFormatting>
  <conditionalFormatting sqref="F2816">
    <cfRule type="expression" dxfId="736" priority="708">
      <formula>#REF!=FALSE</formula>
    </cfRule>
  </conditionalFormatting>
  <conditionalFormatting sqref="F2817">
    <cfRule type="expression" dxfId="735" priority="707">
      <formula>#REF!=FALSE</formula>
    </cfRule>
  </conditionalFormatting>
  <conditionalFormatting sqref="F2818">
    <cfRule type="expression" dxfId="734" priority="706">
      <formula>#REF!=FALSE</formula>
    </cfRule>
  </conditionalFormatting>
  <conditionalFormatting sqref="F2819">
    <cfRule type="expression" dxfId="733" priority="705">
      <formula>#REF!=FALSE</formula>
    </cfRule>
  </conditionalFormatting>
  <conditionalFormatting sqref="F2820 E2810:E2825">
    <cfRule type="expression" dxfId="732" priority="704">
      <formula>#REF!=FALSE</formula>
    </cfRule>
  </conditionalFormatting>
  <conditionalFormatting sqref="F2821">
    <cfRule type="expression" dxfId="731" priority="703">
      <formula>#REF!=FALSE</formula>
    </cfRule>
  </conditionalFormatting>
  <conditionalFormatting sqref="F2822">
    <cfRule type="expression" dxfId="730" priority="702">
      <formula>#REF!=FALSE</formula>
    </cfRule>
  </conditionalFormatting>
  <conditionalFormatting sqref="E2824:F2824">
    <cfRule type="expression" dxfId="729" priority="699">
      <formula>#REF!=FALSE</formula>
    </cfRule>
  </conditionalFormatting>
  <conditionalFormatting sqref="E2825:F2825">
    <cfRule type="expression" dxfId="728" priority="698">
      <formula>#REF!=FALSE</formula>
    </cfRule>
  </conditionalFormatting>
  <conditionalFormatting sqref="E2823:F2823">
    <cfRule type="expression" dxfId="727" priority="700">
      <formula>#REF!=FALSE</formula>
    </cfRule>
    <cfRule type="expression" dxfId="726" priority="701">
      <formula>#REF!=FALSE</formula>
    </cfRule>
  </conditionalFormatting>
  <conditionalFormatting sqref="F2813">
    <cfRule type="expression" dxfId="725" priority="695">
      <formula>#REF!=FALSE</formula>
    </cfRule>
  </conditionalFormatting>
  <conditionalFormatting sqref="F2812">
    <cfRule type="expression" dxfId="724" priority="696">
      <formula>#REF!=FALSE</formula>
    </cfRule>
  </conditionalFormatting>
  <conditionalFormatting sqref="F2814">
    <cfRule type="expression" dxfId="723" priority="694">
      <formula>#REF!=FALSE</formula>
    </cfRule>
  </conditionalFormatting>
  <conditionalFormatting sqref="F2815:F2817">
    <cfRule type="expression" dxfId="722" priority="693">
      <formula>#REF!=FALSE</formula>
    </cfRule>
  </conditionalFormatting>
  <conditionalFormatting sqref="F2818">
    <cfRule type="expression" dxfId="721" priority="692">
      <formula>#REF!=FALSE</formula>
    </cfRule>
  </conditionalFormatting>
  <conditionalFormatting sqref="F2819">
    <cfRule type="expression" dxfId="720" priority="691">
      <formula>#REF!=FALSE</formula>
    </cfRule>
  </conditionalFormatting>
  <conditionalFormatting sqref="F2821">
    <cfRule type="expression" dxfId="719" priority="690">
      <formula>#REF!=FALSE</formula>
    </cfRule>
  </conditionalFormatting>
  <conditionalFormatting sqref="F2822">
    <cfRule type="expression" dxfId="718" priority="689">
      <formula>#REF!=FALSE</formula>
    </cfRule>
  </conditionalFormatting>
  <conditionalFormatting sqref="F2823">
    <cfRule type="expression" dxfId="717" priority="688">
      <formula>#REF!=FALSE</formula>
    </cfRule>
  </conditionalFormatting>
  <conditionalFormatting sqref="F2824">
    <cfRule type="expression" dxfId="716" priority="687">
      <formula>#REF!=FALSE</formula>
    </cfRule>
  </conditionalFormatting>
  <conditionalFormatting sqref="F2825">
    <cfRule type="expression" dxfId="715" priority="686">
      <formula>#REF!=FALSE</formula>
    </cfRule>
  </conditionalFormatting>
  <conditionalFormatting sqref="E2811:F2811">
    <cfRule type="expression" dxfId="714" priority="697">
      <formula>#REF!=FALSE</formula>
    </cfRule>
  </conditionalFormatting>
  <conditionalFormatting sqref="F2823">
    <cfRule type="expression" dxfId="713" priority="683">
      <formula>#REF!=FALSE</formula>
    </cfRule>
  </conditionalFormatting>
  <conditionalFormatting sqref="F2822">
    <cfRule type="expression" dxfId="712" priority="684">
      <formula>#REF!=FALSE</formula>
    </cfRule>
  </conditionalFormatting>
  <conditionalFormatting sqref="F2824">
    <cfRule type="expression" dxfId="711" priority="682">
      <formula>#REF!=FALSE</formula>
    </cfRule>
  </conditionalFormatting>
  <conditionalFormatting sqref="F2825">
    <cfRule type="expression" dxfId="710" priority="681">
      <formula>#REF!=FALSE</formula>
    </cfRule>
  </conditionalFormatting>
  <conditionalFormatting sqref="E2821:F2821">
    <cfRule type="expression" dxfId="709" priority="685">
      <formula>#REF!=FALSE</formula>
    </cfRule>
  </conditionalFormatting>
  <conditionalFormatting sqref="F2826">
    <cfRule type="expression" dxfId="708" priority="680">
      <formula>#REF!=FALSE</formula>
    </cfRule>
  </conditionalFormatting>
  <conditionalFormatting sqref="F2827">
    <cfRule type="expression" dxfId="707" priority="679">
      <formula>#REF!=FALSE</formula>
    </cfRule>
  </conditionalFormatting>
  <conditionalFormatting sqref="F2828">
    <cfRule type="expression" dxfId="706" priority="678">
      <formula>#REF!=FALSE</formula>
    </cfRule>
  </conditionalFormatting>
  <conditionalFormatting sqref="F2829">
    <cfRule type="expression" dxfId="705" priority="677">
      <formula>#REF!=FALSE</formula>
    </cfRule>
  </conditionalFormatting>
  <conditionalFormatting sqref="F2830">
    <cfRule type="expression" dxfId="704" priority="676">
      <formula>#REF!=FALSE</formula>
    </cfRule>
  </conditionalFormatting>
  <conditionalFormatting sqref="F2831">
    <cfRule type="expression" dxfId="703" priority="675">
      <formula>#REF!=FALSE</formula>
    </cfRule>
  </conditionalFormatting>
  <conditionalFormatting sqref="F2832">
    <cfRule type="expression" dxfId="702" priority="674">
      <formula>#REF!=FALSE</formula>
    </cfRule>
  </conditionalFormatting>
  <conditionalFormatting sqref="F2833">
    <cfRule type="expression" dxfId="701" priority="673">
      <formula>#REF!=FALSE</formula>
    </cfRule>
  </conditionalFormatting>
  <conditionalFormatting sqref="F2834">
    <cfRule type="expression" dxfId="700" priority="672">
      <formula>#REF!=FALSE</formula>
    </cfRule>
  </conditionalFormatting>
  <conditionalFormatting sqref="F2835">
    <cfRule type="expression" dxfId="699" priority="671">
      <formula>#REF!=FALSE</formula>
    </cfRule>
  </conditionalFormatting>
  <conditionalFormatting sqref="F2836">
    <cfRule type="expression" dxfId="698" priority="670">
      <formula>#REF!=FALSE</formula>
    </cfRule>
  </conditionalFormatting>
  <conditionalFormatting sqref="F2837">
    <cfRule type="expression" dxfId="697" priority="669">
      <formula>#REF!=FALSE</formula>
    </cfRule>
  </conditionalFormatting>
  <conditionalFormatting sqref="F2838">
    <cfRule type="expression" dxfId="696" priority="668">
      <formula>#REF!=FALSE</formula>
    </cfRule>
  </conditionalFormatting>
  <conditionalFormatting sqref="F2839">
    <cfRule type="expression" dxfId="695" priority="667">
      <formula>#REF!=FALSE</formula>
    </cfRule>
  </conditionalFormatting>
  <conditionalFormatting sqref="F2840">
    <cfRule type="expression" dxfId="694" priority="666">
      <formula>#REF!=FALSE</formula>
    </cfRule>
  </conditionalFormatting>
  <conditionalFormatting sqref="F2841">
    <cfRule type="expression" dxfId="693" priority="665">
      <formula>#REF!=FALSE</formula>
    </cfRule>
  </conditionalFormatting>
  <conditionalFormatting sqref="F2842">
    <cfRule type="expression" dxfId="692" priority="664">
      <formula>#REF!=FALSE</formula>
    </cfRule>
  </conditionalFormatting>
  <conditionalFormatting sqref="F2843">
    <cfRule type="expression" dxfId="691" priority="663">
      <formula>#REF!=FALSE</formula>
    </cfRule>
  </conditionalFormatting>
  <conditionalFormatting sqref="F2844">
    <cfRule type="expression" dxfId="690" priority="662">
      <formula>#REF!=FALSE</formula>
    </cfRule>
  </conditionalFormatting>
  <conditionalFormatting sqref="F2845 E2826:E2850">
    <cfRule type="expression" dxfId="689" priority="661">
      <formula>#REF!=FALSE</formula>
    </cfRule>
  </conditionalFormatting>
  <conditionalFormatting sqref="F2846">
    <cfRule type="expression" dxfId="688" priority="660">
      <formula>#REF!=FALSE</formula>
    </cfRule>
  </conditionalFormatting>
  <conditionalFormatting sqref="F2847">
    <cfRule type="expression" dxfId="687" priority="659">
      <formula>#REF!=FALSE</formula>
    </cfRule>
  </conditionalFormatting>
  <conditionalFormatting sqref="E2849:F2849">
    <cfRule type="expression" dxfId="686" priority="656">
      <formula>#REF!=FALSE</formula>
    </cfRule>
  </conditionalFormatting>
  <conditionalFormatting sqref="E2850:F2850">
    <cfRule type="expression" dxfId="685" priority="655">
      <formula>#REF!=FALSE</formula>
    </cfRule>
  </conditionalFormatting>
  <conditionalFormatting sqref="E2848:F2848">
    <cfRule type="expression" dxfId="684" priority="657">
      <formula>#REF!=FALSE</formula>
    </cfRule>
    <cfRule type="expression" dxfId="683" priority="658">
      <formula>#REF!=FALSE</formula>
    </cfRule>
  </conditionalFormatting>
  <conditionalFormatting sqref="F2828">
    <cfRule type="expression" dxfId="682" priority="652">
      <formula>#REF!=FALSE</formula>
    </cfRule>
  </conditionalFormatting>
  <conditionalFormatting sqref="F2827">
    <cfRule type="expression" dxfId="681" priority="653">
      <formula>#REF!=FALSE</formula>
    </cfRule>
  </conditionalFormatting>
  <conditionalFormatting sqref="F2829">
    <cfRule type="expression" dxfId="680" priority="651">
      <formula>#REF!=FALSE</formula>
    </cfRule>
  </conditionalFormatting>
  <conditionalFormatting sqref="F2830">
    <cfRule type="expression" dxfId="679" priority="650">
      <formula>#REF!=FALSE</formula>
    </cfRule>
  </conditionalFormatting>
  <conditionalFormatting sqref="E2826:F2826">
    <cfRule type="expression" dxfId="678" priority="654">
      <formula>#REF!=FALSE</formula>
    </cfRule>
  </conditionalFormatting>
  <conditionalFormatting sqref="F2838">
    <cfRule type="expression" dxfId="677" priority="647">
      <formula>#REF!=FALSE</formula>
    </cfRule>
  </conditionalFormatting>
  <conditionalFormatting sqref="F2837">
    <cfRule type="expression" dxfId="676" priority="648">
      <formula>#REF!=FALSE</formula>
    </cfRule>
  </conditionalFormatting>
  <conditionalFormatting sqref="F2839">
    <cfRule type="expression" dxfId="675" priority="646">
      <formula>#REF!=FALSE</formula>
    </cfRule>
  </conditionalFormatting>
  <conditionalFormatting sqref="F2840:F2842">
    <cfRule type="expression" dxfId="674" priority="645">
      <formula>#REF!=FALSE</formula>
    </cfRule>
  </conditionalFormatting>
  <conditionalFormatting sqref="F2843">
    <cfRule type="expression" dxfId="673" priority="644">
      <formula>#REF!=FALSE</formula>
    </cfRule>
  </conditionalFormatting>
  <conditionalFormatting sqref="F2844">
    <cfRule type="expression" dxfId="672" priority="643">
      <formula>#REF!=FALSE</formula>
    </cfRule>
  </conditionalFormatting>
  <conditionalFormatting sqref="F2846">
    <cfRule type="expression" dxfId="671" priority="642">
      <formula>#REF!=FALSE</formula>
    </cfRule>
  </conditionalFormatting>
  <conditionalFormatting sqref="F2847">
    <cfRule type="expression" dxfId="670" priority="641">
      <formula>#REF!=FALSE</formula>
    </cfRule>
  </conditionalFormatting>
  <conditionalFormatting sqref="F2848">
    <cfRule type="expression" dxfId="669" priority="640">
      <formula>#REF!=FALSE</formula>
    </cfRule>
  </conditionalFormatting>
  <conditionalFormatting sqref="F2849">
    <cfRule type="expression" dxfId="668" priority="639">
      <formula>#REF!=FALSE</formula>
    </cfRule>
  </conditionalFormatting>
  <conditionalFormatting sqref="F2850">
    <cfRule type="expression" dxfId="667" priority="638">
      <formula>#REF!=FALSE</formula>
    </cfRule>
  </conditionalFormatting>
  <conditionalFormatting sqref="E2836:F2836">
    <cfRule type="expression" dxfId="666" priority="649">
      <formula>#REF!=FALSE</formula>
    </cfRule>
  </conditionalFormatting>
  <conditionalFormatting sqref="F2848">
    <cfRule type="expression" dxfId="665" priority="635">
      <formula>#REF!=FALSE</formula>
    </cfRule>
  </conditionalFormatting>
  <conditionalFormatting sqref="F2847">
    <cfRule type="expression" dxfId="664" priority="636">
      <formula>#REF!=FALSE</formula>
    </cfRule>
  </conditionalFormatting>
  <conditionalFormatting sqref="F2849">
    <cfRule type="expression" dxfId="663" priority="634">
      <formula>#REF!=FALSE</formula>
    </cfRule>
  </conditionalFormatting>
  <conditionalFormatting sqref="F2850">
    <cfRule type="expression" dxfId="662" priority="633">
      <formula>#REF!=FALSE</formula>
    </cfRule>
  </conditionalFormatting>
  <conditionalFormatting sqref="E2846:F2846">
    <cfRule type="expression" dxfId="661" priority="637">
      <formula>#REF!=FALSE</formula>
    </cfRule>
  </conditionalFormatting>
  <conditionalFormatting sqref="F2851">
    <cfRule type="expression" dxfId="660" priority="632">
      <formula>#REF!=FALSE</formula>
    </cfRule>
  </conditionalFormatting>
  <conditionalFormatting sqref="F2852">
    <cfRule type="expression" dxfId="659" priority="631">
      <formula>#REF!=FALSE</formula>
    </cfRule>
  </conditionalFormatting>
  <conditionalFormatting sqref="F2853">
    <cfRule type="expression" dxfId="658" priority="630">
      <formula>#REF!=FALSE</formula>
    </cfRule>
  </conditionalFormatting>
  <conditionalFormatting sqref="F2854">
    <cfRule type="expression" dxfId="657" priority="629">
      <formula>#REF!=FALSE</formula>
    </cfRule>
  </conditionalFormatting>
  <conditionalFormatting sqref="F2855">
    <cfRule type="expression" dxfId="656" priority="628">
      <formula>#REF!=FALSE</formula>
    </cfRule>
  </conditionalFormatting>
  <conditionalFormatting sqref="F2856">
    <cfRule type="expression" dxfId="655" priority="627">
      <formula>#REF!=FALSE</formula>
    </cfRule>
  </conditionalFormatting>
  <conditionalFormatting sqref="F2857">
    <cfRule type="expression" dxfId="654" priority="626">
      <formula>#REF!=FALSE</formula>
    </cfRule>
  </conditionalFormatting>
  <conditionalFormatting sqref="F2858">
    <cfRule type="expression" dxfId="653" priority="625">
      <formula>#REF!=FALSE</formula>
    </cfRule>
  </conditionalFormatting>
  <conditionalFormatting sqref="F2859">
    <cfRule type="expression" dxfId="652" priority="624">
      <formula>#REF!=FALSE</formula>
    </cfRule>
  </conditionalFormatting>
  <conditionalFormatting sqref="F2860">
    <cfRule type="expression" dxfId="651" priority="623">
      <formula>#REF!=FALSE</formula>
    </cfRule>
  </conditionalFormatting>
  <conditionalFormatting sqref="F2861">
    <cfRule type="expression" dxfId="650" priority="622">
      <formula>#REF!=FALSE</formula>
    </cfRule>
  </conditionalFormatting>
  <conditionalFormatting sqref="F2862">
    <cfRule type="expression" dxfId="649" priority="621">
      <formula>#REF!=FALSE</formula>
    </cfRule>
  </conditionalFormatting>
  <conditionalFormatting sqref="F2863">
    <cfRule type="expression" dxfId="648" priority="620">
      <formula>#REF!=FALSE</formula>
    </cfRule>
  </conditionalFormatting>
  <conditionalFormatting sqref="F2864">
    <cfRule type="expression" dxfId="647" priority="619">
      <formula>#REF!=FALSE</formula>
    </cfRule>
  </conditionalFormatting>
  <conditionalFormatting sqref="F2865">
    <cfRule type="expression" dxfId="646" priority="618">
      <formula>#REF!=FALSE</formula>
    </cfRule>
  </conditionalFormatting>
  <conditionalFormatting sqref="F2866">
    <cfRule type="expression" dxfId="645" priority="617">
      <formula>#REF!=FALSE</formula>
    </cfRule>
  </conditionalFormatting>
  <conditionalFormatting sqref="F2867">
    <cfRule type="expression" dxfId="644" priority="616">
      <formula>#REF!=FALSE</formula>
    </cfRule>
  </conditionalFormatting>
  <conditionalFormatting sqref="F2868">
    <cfRule type="expression" dxfId="643" priority="615">
      <formula>#REF!=FALSE</formula>
    </cfRule>
  </conditionalFormatting>
  <conditionalFormatting sqref="F2869">
    <cfRule type="expression" dxfId="642" priority="614">
      <formula>#REF!=FALSE</formula>
    </cfRule>
  </conditionalFormatting>
  <conditionalFormatting sqref="F2870 E2851:E2875">
    <cfRule type="expression" dxfId="641" priority="613">
      <formula>#REF!=FALSE</formula>
    </cfRule>
  </conditionalFormatting>
  <conditionalFormatting sqref="F2871">
    <cfRule type="expression" dxfId="640" priority="612">
      <formula>#REF!=FALSE</formula>
    </cfRule>
  </conditionalFormatting>
  <conditionalFormatting sqref="F2872">
    <cfRule type="expression" dxfId="639" priority="611">
      <formula>#REF!=FALSE</formula>
    </cfRule>
  </conditionalFormatting>
  <conditionalFormatting sqref="E2874:F2874">
    <cfRule type="expression" dxfId="638" priority="608">
      <formula>#REF!=FALSE</formula>
    </cfRule>
  </conditionalFormatting>
  <conditionalFormatting sqref="E2875:F2875">
    <cfRule type="expression" dxfId="637" priority="607">
      <formula>#REF!=FALSE</formula>
    </cfRule>
  </conditionalFormatting>
  <conditionalFormatting sqref="E2873:F2873">
    <cfRule type="expression" dxfId="636" priority="609">
      <formula>#REF!=FALSE</formula>
    </cfRule>
    <cfRule type="expression" dxfId="635" priority="610">
      <formula>#REF!=FALSE</formula>
    </cfRule>
  </conditionalFormatting>
  <conditionalFormatting sqref="F2853">
    <cfRule type="expression" dxfId="634" priority="604">
      <formula>#REF!=FALSE</formula>
    </cfRule>
  </conditionalFormatting>
  <conditionalFormatting sqref="F2852">
    <cfRule type="expression" dxfId="633" priority="605">
      <formula>#REF!=FALSE</formula>
    </cfRule>
  </conditionalFormatting>
  <conditionalFormatting sqref="F2854">
    <cfRule type="expression" dxfId="632" priority="603">
      <formula>#REF!=FALSE</formula>
    </cfRule>
  </conditionalFormatting>
  <conditionalFormatting sqref="F2855">
    <cfRule type="expression" dxfId="631" priority="602">
      <formula>#REF!=FALSE</formula>
    </cfRule>
  </conditionalFormatting>
  <conditionalFormatting sqref="E2851:F2851">
    <cfRule type="expression" dxfId="630" priority="606">
      <formula>#REF!=FALSE</formula>
    </cfRule>
  </conditionalFormatting>
  <conditionalFormatting sqref="F2863">
    <cfRule type="expression" dxfId="629" priority="599">
      <formula>#REF!=FALSE</formula>
    </cfRule>
  </conditionalFormatting>
  <conditionalFormatting sqref="F2862">
    <cfRule type="expression" dxfId="628" priority="600">
      <formula>#REF!=FALSE</formula>
    </cfRule>
  </conditionalFormatting>
  <conditionalFormatting sqref="F2864">
    <cfRule type="expression" dxfId="627" priority="598">
      <formula>#REF!=FALSE</formula>
    </cfRule>
  </conditionalFormatting>
  <conditionalFormatting sqref="F2865:F2867">
    <cfRule type="expression" dxfId="626" priority="597">
      <formula>#REF!=FALSE</formula>
    </cfRule>
  </conditionalFormatting>
  <conditionalFormatting sqref="F2868">
    <cfRule type="expression" dxfId="625" priority="596">
      <formula>#REF!=FALSE</formula>
    </cfRule>
  </conditionalFormatting>
  <conditionalFormatting sqref="F2869">
    <cfRule type="expression" dxfId="624" priority="595">
      <formula>#REF!=FALSE</formula>
    </cfRule>
  </conditionalFormatting>
  <conditionalFormatting sqref="F2871">
    <cfRule type="expression" dxfId="623" priority="594">
      <formula>#REF!=FALSE</formula>
    </cfRule>
  </conditionalFormatting>
  <conditionalFormatting sqref="F2872">
    <cfRule type="expression" dxfId="622" priority="593">
      <formula>#REF!=FALSE</formula>
    </cfRule>
  </conditionalFormatting>
  <conditionalFormatting sqref="F2873">
    <cfRule type="expression" dxfId="621" priority="592">
      <formula>#REF!=FALSE</formula>
    </cfRule>
  </conditionalFormatting>
  <conditionalFormatting sqref="F2874">
    <cfRule type="expression" dxfId="620" priority="591">
      <formula>#REF!=FALSE</formula>
    </cfRule>
  </conditionalFormatting>
  <conditionalFormatting sqref="F2875">
    <cfRule type="expression" dxfId="619" priority="590">
      <formula>#REF!=FALSE</formula>
    </cfRule>
  </conditionalFormatting>
  <conditionalFormatting sqref="E2861:F2861">
    <cfRule type="expression" dxfId="618" priority="601">
      <formula>#REF!=FALSE</formula>
    </cfRule>
  </conditionalFormatting>
  <conditionalFormatting sqref="F2873">
    <cfRule type="expression" dxfId="617" priority="587">
      <formula>#REF!=FALSE</formula>
    </cfRule>
  </conditionalFormatting>
  <conditionalFormatting sqref="F2872">
    <cfRule type="expression" dxfId="616" priority="588">
      <formula>#REF!=FALSE</formula>
    </cfRule>
  </conditionalFormatting>
  <conditionalFormatting sqref="F2874">
    <cfRule type="expression" dxfId="615" priority="586">
      <formula>#REF!=FALSE</formula>
    </cfRule>
  </conditionalFormatting>
  <conditionalFormatting sqref="F2875">
    <cfRule type="expression" dxfId="614" priority="585">
      <formula>#REF!=FALSE</formula>
    </cfRule>
  </conditionalFormatting>
  <conditionalFormatting sqref="E2871:F2871">
    <cfRule type="expression" dxfId="613" priority="589">
      <formula>#REF!=FALSE</formula>
    </cfRule>
  </conditionalFormatting>
  <conditionalFormatting sqref="F2876">
    <cfRule type="expression" dxfId="612" priority="584">
      <formula>#REF!=FALSE</formula>
    </cfRule>
  </conditionalFormatting>
  <conditionalFormatting sqref="F2877">
    <cfRule type="expression" dxfId="611" priority="583">
      <formula>#REF!=FALSE</formula>
    </cfRule>
  </conditionalFormatting>
  <conditionalFormatting sqref="F2878">
    <cfRule type="expression" dxfId="610" priority="582">
      <formula>#REF!=FALSE</formula>
    </cfRule>
  </conditionalFormatting>
  <conditionalFormatting sqref="F2879">
    <cfRule type="expression" dxfId="609" priority="581">
      <formula>#REF!=FALSE</formula>
    </cfRule>
  </conditionalFormatting>
  <conditionalFormatting sqref="F2880">
    <cfRule type="expression" dxfId="608" priority="580">
      <formula>#REF!=FALSE</formula>
    </cfRule>
  </conditionalFormatting>
  <conditionalFormatting sqref="F2881">
    <cfRule type="expression" dxfId="607" priority="579">
      <formula>#REF!=FALSE</formula>
    </cfRule>
  </conditionalFormatting>
  <conditionalFormatting sqref="F2882">
    <cfRule type="expression" dxfId="606" priority="578">
      <formula>#REF!=FALSE</formula>
    </cfRule>
  </conditionalFormatting>
  <conditionalFormatting sqref="F2883">
    <cfRule type="expression" dxfId="605" priority="577">
      <formula>#REF!=FALSE</formula>
    </cfRule>
  </conditionalFormatting>
  <conditionalFormatting sqref="F2884">
    <cfRule type="expression" dxfId="604" priority="576">
      <formula>#REF!=FALSE</formula>
    </cfRule>
  </conditionalFormatting>
  <conditionalFormatting sqref="F2885">
    <cfRule type="expression" dxfId="603" priority="575">
      <formula>#REF!=FALSE</formula>
    </cfRule>
  </conditionalFormatting>
  <conditionalFormatting sqref="F2886">
    <cfRule type="expression" dxfId="602" priority="574">
      <formula>#REF!=FALSE</formula>
    </cfRule>
  </conditionalFormatting>
  <conditionalFormatting sqref="F2887">
    <cfRule type="expression" dxfId="601" priority="573">
      <formula>#REF!=FALSE</formula>
    </cfRule>
  </conditionalFormatting>
  <conditionalFormatting sqref="F2888">
    <cfRule type="expression" dxfId="600" priority="572">
      <formula>#REF!=FALSE</formula>
    </cfRule>
  </conditionalFormatting>
  <conditionalFormatting sqref="F2889">
    <cfRule type="expression" dxfId="599" priority="571">
      <formula>#REF!=FALSE</formula>
    </cfRule>
  </conditionalFormatting>
  <conditionalFormatting sqref="F2890">
    <cfRule type="expression" dxfId="598" priority="570">
      <formula>#REF!=FALSE</formula>
    </cfRule>
  </conditionalFormatting>
  <conditionalFormatting sqref="F2891">
    <cfRule type="expression" dxfId="597" priority="569">
      <formula>#REF!=FALSE</formula>
    </cfRule>
  </conditionalFormatting>
  <conditionalFormatting sqref="F2892">
    <cfRule type="expression" dxfId="596" priority="568">
      <formula>#REF!=FALSE</formula>
    </cfRule>
  </conditionalFormatting>
  <conditionalFormatting sqref="F2893">
    <cfRule type="expression" dxfId="595" priority="567">
      <formula>#REF!=FALSE</formula>
    </cfRule>
  </conditionalFormatting>
  <conditionalFormatting sqref="F2894">
    <cfRule type="expression" dxfId="594" priority="566">
      <formula>#REF!=FALSE</formula>
    </cfRule>
  </conditionalFormatting>
  <conditionalFormatting sqref="F2895 E2876:E2899">
    <cfRule type="expression" dxfId="593" priority="565">
      <formula>#REF!=FALSE</formula>
    </cfRule>
  </conditionalFormatting>
  <conditionalFormatting sqref="F2896">
    <cfRule type="expression" dxfId="592" priority="564">
      <formula>#REF!=FALSE</formula>
    </cfRule>
  </conditionalFormatting>
  <conditionalFormatting sqref="F2897">
    <cfRule type="expression" dxfId="591" priority="563">
      <formula>#REF!=FALSE</formula>
    </cfRule>
  </conditionalFormatting>
  <conditionalFormatting sqref="E2899:F2899">
    <cfRule type="expression" dxfId="590" priority="560">
      <formula>#REF!=FALSE</formula>
    </cfRule>
  </conditionalFormatting>
  <conditionalFormatting sqref="E2898:F2898">
    <cfRule type="expression" dxfId="589" priority="561">
      <formula>#REF!=FALSE</formula>
    </cfRule>
    <cfRule type="expression" dxfId="588" priority="562">
      <formula>#REF!=FALSE</formula>
    </cfRule>
  </conditionalFormatting>
  <conditionalFormatting sqref="F2878">
    <cfRule type="expression" dxfId="587" priority="557">
      <formula>#REF!=FALSE</formula>
    </cfRule>
  </conditionalFormatting>
  <conditionalFormatting sqref="F2877">
    <cfRule type="expression" dxfId="586" priority="558">
      <formula>#REF!=FALSE</formula>
    </cfRule>
  </conditionalFormatting>
  <conditionalFormatting sqref="F2879">
    <cfRule type="expression" dxfId="585" priority="556">
      <formula>#REF!=FALSE</formula>
    </cfRule>
  </conditionalFormatting>
  <conditionalFormatting sqref="F2880">
    <cfRule type="expression" dxfId="584" priority="555">
      <formula>#REF!=FALSE</formula>
    </cfRule>
  </conditionalFormatting>
  <conditionalFormatting sqref="E2876:F2876">
    <cfRule type="expression" dxfId="583" priority="559">
      <formula>#REF!=FALSE</formula>
    </cfRule>
  </conditionalFormatting>
  <conditionalFormatting sqref="F2888">
    <cfRule type="expression" dxfId="582" priority="552">
      <formula>#REF!=FALSE</formula>
    </cfRule>
  </conditionalFormatting>
  <conditionalFormatting sqref="F2887">
    <cfRule type="expression" dxfId="581" priority="553">
      <formula>#REF!=FALSE</formula>
    </cfRule>
  </conditionalFormatting>
  <conditionalFormatting sqref="F2889">
    <cfRule type="expression" dxfId="580" priority="551">
      <formula>#REF!=FALSE</formula>
    </cfRule>
  </conditionalFormatting>
  <conditionalFormatting sqref="F2890:F2892">
    <cfRule type="expression" dxfId="579" priority="550">
      <formula>#REF!=FALSE</formula>
    </cfRule>
  </conditionalFormatting>
  <conditionalFormatting sqref="F2893">
    <cfRule type="expression" dxfId="578" priority="549">
      <formula>#REF!=FALSE</formula>
    </cfRule>
  </conditionalFormatting>
  <conditionalFormatting sqref="F2894">
    <cfRule type="expression" dxfId="577" priority="548">
      <formula>#REF!=FALSE</formula>
    </cfRule>
  </conditionalFormatting>
  <conditionalFormatting sqref="F2896">
    <cfRule type="expression" dxfId="576" priority="547">
      <formula>#REF!=FALSE</formula>
    </cfRule>
  </conditionalFormatting>
  <conditionalFormatting sqref="F2897">
    <cfRule type="expression" dxfId="575" priority="546">
      <formula>#REF!=FALSE</formula>
    </cfRule>
  </conditionalFormatting>
  <conditionalFormatting sqref="F2899">
    <cfRule type="expression" dxfId="574" priority="544">
      <formula>#REF!=FALSE</formula>
    </cfRule>
  </conditionalFormatting>
  <conditionalFormatting sqref="E2886:F2886">
    <cfRule type="expression" dxfId="573" priority="554">
      <formula>#REF!=FALSE</formula>
    </cfRule>
  </conditionalFormatting>
  <conditionalFormatting sqref="F2898">
    <cfRule type="expression" dxfId="572" priority="541">
      <formula>#REF!=FALSE</formula>
    </cfRule>
  </conditionalFormatting>
  <conditionalFormatting sqref="F2897">
    <cfRule type="expression" dxfId="571" priority="542">
      <formula>#REF!=FALSE</formula>
    </cfRule>
  </conditionalFormatting>
  <conditionalFormatting sqref="E2896:F2896">
    <cfRule type="expression" dxfId="570" priority="543">
      <formula>#REF!=FALSE</formula>
    </cfRule>
  </conditionalFormatting>
  <conditionalFormatting sqref="F2930">
    <cfRule type="expression" dxfId="569" priority="479">
      <formula>#REF!=FALSE</formula>
    </cfRule>
  </conditionalFormatting>
  <conditionalFormatting sqref="F2931">
    <cfRule type="expression" dxfId="568" priority="474">
      <formula>#REF!=FALSE</formula>
    </cfRule>
  </conditionalFormatting>
  <conditionalFormatting sqref="F2900">
    <cfRule type="expression" dxfId="567" priority="539">
      <formula>#REF!=FALSE</formula>
    </cfRule>
  </conditionalFormatting>
  <conditionalFormatting sqref="F2901">
    <cfRule type="expression" dxfId="566" priority="538">
      <formula>#REF!=FALSE</formula>
    </cfRule>
  </conditionalFormatting>
  <conditionalFormatting sqref="F2902 E2900:E2907">
    <cfRule type="expression" dxfId="565" priority="537">
      <formula>#REF!=FALSE</formula>
    </cfRule>
  </conditionalFormatting>
  <conditionalFormatting sqref="F2903">
    <cfRule type="expression" dxfId="564" priority="536">
      <formula>#REF!=FALSE</formula>
    </cfRule>
  </conditionalFormatting>
  <conditionalFormatting sqref="F2904">
    <cfRule type="expression" dxfId="563" priority="535">
      <formula>#REF!=FALSE</formula>
    </cfRule>
  </conditionalFormatting>
  <conditionalFormatting sqref="E2906:F2906">
    <cfRule type="expression" dxfId="562" priority="532">
      <formula>#REF!=FALSE</formula>
    </cfRule>
  </conditionalFormatting>
  <conditionalFormatting sqref="E2907:F2907">
    <cfRule type="expression" dxfId="561" priority="531">
      <formula>#REF!=FALSE</formula>
    </cfRule>
  </conditionalFormatting>
  <conditionalFormatting sqref="E2905:F2905">
    <cfRule type="expression" dxfId="560" priority="533">
      <formula>#REF!=FALSE</formula>
    </cfRule>
    <cfRule type="expression" dxfId="559" priority="534">
      <formula>#REF!=FALSE</formula>
    </cfRule>
  </conditionalFormatting>
  <conditionalFormatting sqref="F2900">
    <cfRule type="expression" dxfId="558" priority="530">
      <formula>#REF!=FALSE</formula>
    </cfRule>
  </conditionalFormatting>
  <conditionalFormatting sqref="F2901">
    <cfRule type="expression" dxfId="557" priority="529">
      <formula>#REF!=FALSE</formula>
    </cfRule>
  </conditionalFormatting>
  <conditionalFormatting sqref="F2903">
    <cfRule type="expression" dxfId="556" priority="528">
      <formula>#REF!=FALSE</formula>
    </cfRule>
  </conditionalFormatting>
  <conditionalFormatting sqref="F2904">
    <cfRule type="expression" dxfId="555" priority="527">
      <formula>#REF!=FALSE</formula>
    </cfRule>
  </conditionalFormatting>
  <conditionalFormatting sqref="F2905">
    <cfRule type="expression" dxfId="554" priority="526">
      <formula>#REF!=FALSE</formula>
    </cfRule>
  </conditionalFormatting>
  <conditionalFormatting sqref="F2906">
    <cfRule type="expression" dxfId="553" priority="525">
      <formula>#REF!=FALSE</formula>
    </cfRule>
  </conditionalFormatting>
  <conditionalFormatting sqref="F2907">
    <cfRule type="expression" dxfId="552" priority="524">
      <formula>#REF!=FALSE</formula>
    </cfRule>
  </conditionalFormatting>
  <conditionalFormatting sqref="F2905">
    <cfRule type="expression" dxfId="551" priority="521">
      <formula>#REF!=FALSE</formula>
    </cfRule>
  </conditionalFormatting>
  <conditionalFormatting sqref="F2904">
    <cfRule type="expression" dxfId="550" priority="522">
      <formula>#REF!=FALSE</formula>
    </cfRule>
  </conditionalFormatting>
  <conditionalFormatting sqref="F2906">
    <cfRule type="expression" dxfId="549" priority="520">
      <formula>#REF!=FALSE</formula>
    </cfRule>
  </conditionalFormatting>
  <conditionalFormatting sqref="F2907">
    <cfRule type="expression" dxfId="548" priority="519">
      <formula>#REF!=FALSE</formula>
    </cfRule>
  </conditionalFormatting>
  <conditionalFormatting sqref="E2903:F2903">
    <cfRule type="expression" dxfId="547" priority="523">
      <formula>#REF!=FALSE</formula>
    </cfRule>
  </conditionalFormatting>
  <conditionalFormatting sqref="F2908">
    <cfRule type="expression" dxfId="546" priority="518">
      <formula>#REF!=FALSE</formula>
    </cfRule>
  </conditionalFormatting>
  <conditionalFormatting sqref="F2909">
    <cfRule type="expression" dxfId="545" priority="517">
      <formula>#REF!=FALSE</formula>
    </cfRule>
  </conditionalFormatting>
  <conditionalFormatting sqref="F2910">
    <cfRule type="expression" dxfId="544" priority="516">
      <formula>#REF!=FALSE</formula>
    </cfRule>
  </conditionalFormatting>
  <conditionalFormatting sqref="F2911">
    <cfRule type="expression" dxfId="543" priority="515">
      <formula>#REF!=FALSE</formula>
    </cfRule>
  </conditionalFormatting>
  <conditionalFormatting sqref="F2912">
    <cfRule type="expression" dxfId="542" priority="514">
      <formula>#REF!=FALSE</formula>
    </cfRule>
  </conditionalFormatting>
  <conditionalFormatting sqref="F2913">
    <cfRule type="expression" dxfId="541" priority="513">
      <formula>#REF!=FALSE</formula>
    </cfRule>
  </conditionalFormatting>
  <conditionalFormatting sqref="F2914">
    <cfRule type="expression" dxfId="540" priority="512">
      <formula>#REF!=FALSE</formula>
    </cfRule>
  </conditionalFormatting>
  <conditionalFormatting sqref="F2915">
    <cfRule type="expression" dxfId="539" priority="511">
      <formula>#REF!=FALSE</formula>
    </cfRule>
  </conditionalFormatting>
  <conditionalFormatting sqref="F2916">
    <cfRule type="expression" dxfId="538" priority="510">
      <formula>#REF!=FALSE</formula>
    </cfRule>
  </conditionalFormatting>
  <conditionalFormatting sqref="F2917">
    <cfRule type="expression" dxfId="537" priority="509">
      <formula>#REF!=FALSE</formula>
    </cfRule>
  </conditionalFormatting>
  <conditionalFormatting sqref="F2918">
    <cfRule type="expression" dxfId="536" priority="508">
      <formula>#REF!=FALSE</formula>
    </cfRule>
  </conditionalFormatting>
  <conditionalFormatting sqref="F2919">
    <cfRule type="expression" dxfId="535" priority="507">
      <formula>#REF!=FALSE</formula>
    </cfRule>
  </conditionalFormatting>
  <conditionalFormatting sqref="F2920">
    <cfRule type="expression" dxfId="534" priority="506">
      <formula>#REF!=FALSE</formula>
    </cfRule>
  </conditionalFormatting>
  <conditionalFormatting sqref="F2921">
    <cfRule type="expression" dxfId="533" priority="505">
      <formula>#REF!=FALSE</formula>
    </cfRule>
  </conditionalFormatting>
  <conditionalFormatting sqref="F2922">
    <cfRule type="expression" dxfId="532" priority="504">
      <formula>#REF!=FALSE</formula>
    </cfRule>
  </conditionalFormatting>
  <conditionalFormatting sqref="F2923">
    <cfRule type="expression" dxfId="531" priority="503">
      <formula>#REF!=FALSE</formula>
    </cfRule>
  </conditionalFormatting>
  <conditionalFormatting sqref="F2924">
    <cfRule type="expression" dxfId="530" priority="502">
      <formula>#REF!=FALSE</formula>
    </cfRule>
  </conditionalFormatting>
  <conditionalFormatting sqref="F2925">
    <cfRule type="expression" dxfId="529" priority="501">
      <formula>#REF!=FALSE</formula>
    </cfRule>
  </conditionalFormatting>
  <conditionalFormatting sqref="F2926">
    <cfRule type="expression" dxfId="528" priority="500">
      <formula>#REF!=FALSE</formula>
    </cfRule>
  </conditionalFormatting>
  <conditionalFormatting sqref="F2927 E2908:E2931">
    <cfRule type="expression" dxfId="527" priority="499">
      <formula>#REF!=FALSE</formula>
    </cfRule>
  </conditionalFormatting>
  <conditionalFormatting sqref="F2928">
    <cfRule type="expression" dxfId="526" priority="498">
      <formula>#REF!=FALSE</formula>
    </cfRule>
  </conditionalFormatting>
  <conditionalFormatting sqref="F2929">
    <cfRule type="expression" dxfId="525" priority="497">
      <formula>#REF!=FALSE</formula>
    </cfRule>
  </conditionalFormatting>
  <conditionalFormatting sqref="E2931:F2931">
    <cfRule type="expression" dxfId="524" priority="494">
      <formula>#REF!=FALSE</formula>
    </cfRule>
  </conditionalFormatting>
  <conditionalFormatting sqref="E2930:F2930">
    <cfRule type="expression" dxfId="523" priority="495">
      <formula>#REF!=FALSE</formula>
    </cfRule>
    <cfRule type="expression" dxfId="522" priority="496">
      <formula>#REF!=FALSE</formula>
    </cfRule>
  </conditionalFormatting>
  <conditionalFormatting sqref="F2910">
    <cfRule type="expression" dxfId="521" priority="491">
      <formula>#REF!=FALSE</formula>
    </cfRule>
  </conditionalFormatting>
  <conditionalFormatting sqref="F2909">
    <cfRule type="expression" dxfId="520" priority="492">
      <formula>#REF!=FALSE</formula>
    </cfRule>
  </conditionalFormatting>
  <conditionalFormatting sqref="F2911">
    <cfRule type="expression" dxfId="519" priority="490">
      <formula>#REF!=FALSE</formula>
    </cfRule>
  </conditionalFormatting>
  <conditionalFormatting sqref="F2912">
    <cfRule type="expression" dxfId="518" priority="489">
      <formula>#REF!=FALSE</formula>
    </cfRule>
  </conditionalFormatting>
  <conditionalFormatting sqref="E2908:F2908">
    <cfRule type="expression" dxfId="517" priority="493">
      <formula>#REF!=FALSE</formula>
    </cfRule>
  </conditionalFormatting>
  <conditionalFormatting sqref="F2920">
    <cfRule type="expression" dxfId="516" priority="486">
      <formula>#REF!=FALSE</formula>
    </cfRule>
  </conditionalFormatting>
  <conditionalFormatting sqref="F2919">
    <cfRule type="expression" dxfId="515" priority="487">
      <formula>#REF!=FALSE</formula>
    </cfRule>
  </conditionalFormatting>
  <conditionalFormatting sqref="F2921">
    <cfRule type="expression" dxfId="514" priority="485">
      <formula>#REF!=FALSE</formula>
    </cfRule>
  </conditionalFormatting>
  <conditionalFormatting sqref="F2922:F2924">
    <cfRule type="expression" dxfId="513" priority="484">
      <formula>#REF!=FALSE</formula>
    </cfRule>
  </conditionalFormatting>
  <conditionalFormatting sqref="F2925">
    <cfRule type="expression" dxfId="512" priority="483">
      <formula>#REF!=FALSE</formula>
    </cfRule>
  </conditionalFormatting>
  <conditionalFormatting sqref="F2926">
    <cfRule type="expression" dxfId="511" priority="482">
      <formula>#REF!=FALSE</formula>
    </cfRule>
  </conditionalFormatting>
  <conditionalFormatting sqref="F2928">
    <cfRule type="expression" dxfId="510" priority="481">
      <formula>#REF!=FALSE</formula>
    </cfRule>
  </conditionalFormatting>
  <conditionalFormatting sqref="F2929">
    <cfRule type="expression" dxfId="509" priority="480">
      <formula>#REF!=FALSE</formula>
    </cfRule>
  </conditionalFormatting>
  <conditionalFormatting sqref="F2931">
    <cfRule type="expression" dxfId="508" priority="478">
      <formula>#REF!=FALSE</formula>
    </cfRule>
  </conditionalFormatting>
  <conditionalFormatting sqref="E2918:F2918">
    <cfRule type="expression" dxfId="507" priority="488">
      <formula>#REF!=FALSE</formula>
    </cfRule>
  </conditionalFormatting>
  <conditionalFormatting sqref="F2930">
    <cfRule type="expression" dxfId="506" priority="475">
      <formula>#REF!=FALSE</formula>
    </cfRule>
  </conditionalFormatting>
  <conditionalFormatting sqref="F2929">
    <cfRule type="expression" dxfId="505" priority="476">
      <formula>#REF!=FALSE</formula>
    </cfRule>
  </conditionalFormatting>
  <conditionalFormatting sqref="E2928:F2928">
    <cfRule type="expression" dxfId="504" priority="477">
      <formula>#REF!=FALSE</formula>
    </cfRule>
  </conditionalFormatting>
  <conditionalFormatting sqref="F2962">
    <cfRule type="expression" dxfId="503" priority="413">
      <formula>#REF!=FALSE</formula>
    </cfRule>
  </conditionalFormatting>
  <conditionalFormatting sqref="F2963">
    <cfRule type="expression" dxfId="502" priority="408">
      <formula>#REF!=FALSE</formula>
    </cfRule>
  </conditionalFormatting>
  <conditionalFormatting sqref="F2932">
    <cfRule type="expression" dxfId="501" priority="473">
      <formula>#REF!=FALSE</formula>
    </cfRule>
  </conditionalFormatting>
  <conditionalFormatting sqref="F2933">
    <cfRule type="expression" dxfId="500" priority="472">
      <formula>#REF!=FALSE</formula>
    </cfRule>
  </conditionalFormatting>
  <conditionalFormatting sqref="F2934 E2932:E2939">
    <cfRule type="expression" dxfId="499" priority="471">
      <formula>#REF!=FALSE</formula>
    </cfRule>
  </conditionalFormatting>
  <conditionalFormatting sqref="F2935">
    <cfRule type="expression" dxfId="498" priority="470">
      <formula>#REF!=FALSE</formula>
    </cfRule>
  </conditionalFormatting>
  <conditionalFormatting sqref="F2936">
    <cfRule type="expression" dxfId="497" priority="469">
      <formula>#REF!=FALSE</formula>
    </cfRule>
  </conditionalFormatting>
  <conditionalFormatting sqref="E2938:F2938">
    <cfRule type="expression" dxfId="496" priority="466">
      <formula>#REF!=FALSE</formula>
    </cfRule>
  </conditionalFormatting>
  <conditionalFormatting sqref="E2939:F2939">
    <cfRule type="expression" dxfId="495" priority="465">
      <formula>#REF!=FALSE</formula>
    </cfRule>
  </conditionalFormatting>
  <conditionalFormatting sqref="E2937:F2937">
    <cfRule type="expression" dxfId="494" priority="467">
      <formula>#REF!=FALSE</formula>
    </cfRule>
    <cfRule type="expression" dxfId="493" priority="468">
      <formula>#REF!=FALSE</formula>
    </cfRule>
  </conditionalFormatting>
  <conditionalFormatting sqref="F2932">
    <cfRule type="expression" dxfId="492" priority="464">
      <formula>#REF!=FALSE</formula>
    </cfRule>
  </conditionalFormatting>
  <conditionalFormatting sqref="F2933">
    <cfRule type="expression" dxfId="491" priority="463">
      <formula>#REF!=FALSE</formula>
    </cfRule>
  </conditionalFormatting>
  <conditionalFormatting sqref="F2935">
    <cfRule type="expression" dxfId="490" priority="462">
      <formula>#REF!=FALSE</formula>
    </cfRule>
  </conditionalFormatting>
  <conditionalFormatting sqref="F2936">
    <cfRule type="expression" dxfId="489" priority="461">
      <formula>#REF!=FALSE</formula>
    </cfRule>
  </conditionalFormatting>
  <conditionalFormatting sqref="F2937">
    <cfRule type="expression" dxfId="488" priority="460">
      <formula>#REF!=FALSE</formula>
    </cfRule>
  </conditionalFormatting>
  <conditionalFormatting sqref="F2938">
    <cfRule type="expression" dxfId="487" priority="459">
      <formula>#REF!=FALSE</formula>
    </cfRule>
  </conditionalFormatting>
  <conditionalFormatting sqref="F2939">
    <cfRule type="expression" dxfId="486" priority="458">
      <formula>#REF!=FALSE</formula>
    </cfRule>
  </conditionalFormatting>
  <conditionalFormatting sqref="F2937">
    <cfRule type="expression" dxfId="485" priority="455">
      <formula>#REF!=FALSE</formula>
    </cfRule>
  </conditionalFormatting>
  <conditionalFormatting sqref="F2936">
    <cfRule type="expression" dxfId="484" priority="456">
      <formula>#REF!=FALSE</formula>
    </cfRule>
  </conditionalFormatting>
  <conditionalFormatting sqref="F2938">
    <cfRule type="expression" dxfId="483" priority="454">
      <formula>#REF!=FALSE</formula>
    </cfRule>
  </conditionalFormatting>
  <conditionalFormatting sqref="F2939">
    <cfRule type="expression" dxfId="482" priority="453">
      <formula>#REF!=FALSE</formula>
    </cfRule>
  </conditionalFormatting>
  <conditionalFormatting sqref="E2935:F2935">
    <cfRule type="expression" dxfId="481" priority="457">
      <formula>#REF!=FALSE</formula>
    </cfRule>
  </conditionalFormatting>
  <conditionalFormatting sqref="F2940">
    <cfRule type="expression" dxfId="480" priority="452">
      <formula>#REF!=FALSE</formula>
    </cfRule>
  </conditionalFormatting>
  <conditionalFormatting sqref="F2941">
    <cfRule type="expression" dxfId="479" priority="451">
      <formula>#REF!=FALSE</formula>
    </cfRule>
  </conditionalFormatting>
  <conditionalFormatting sqref="F2942">
    <cfRule type="expression" dxfId="478" priority="450">
      <formula>#REF!=FALSE</formula>
    </cfRule>
  </conditionalFormatting>
  <conditionalFormatting sqref="F2943">
    <cfRule type="expression" dxfId="477" priority="449">
      <formula>#REF!=FALSE</formula>
    </cfRule>
  </conditionalFormatting>
  <conditionalFormatting sqref="F2944">
    <cfRule type="expression" dxfId="476" priority="448">
      <formula>#REF!=FALSE</formula>
    </cfRule>
  </conditionalFormatting>
  <conditionalFormatting sqref="F2945">
    <cfRule type="expression" dxfId="475" priority="447">
      <formula>#REF!=FALSE</formula>
    </cfRule>
  </conditionalFormatting>
  <conditionalFormatting sqref="F2946">
    <cfRule type="expression" dxfId="474" priority="446">
      <formula>#REF!=FALSE</formula>
    </cfRule>
  </conditionalFormatting>
  <conditionalFormatting sqref="F2947">
    <cfRule type="expression" dxfId="473" priority="445">
      <formula>#REF!=FALSE</formula>
    </cfRule>
  </conditionalFormatting>
  <conditionalFormatting sqref="F2948">
    <cfRule type="expression" dxfId="472" priority="444">
      <formula>#REF!=FALSE</formula>
    </cfRule>
  </conditionalFormatting>
  <conditionalFormatting sqref="F2949">
    <cfRule type="expression" dxfId="471" priority="443">
      <formula>#REF!=FALSE</formula>
    </cfRule>
  </conditionalFormatting>
  <conditionalFormatting sqref="F2950">
    <cfRule type="expression" dxfId="470" priority="442">
      <formula>#REF!=FALSE</formula>
    </cfRule>
  </conditionalFormatting>
  <conditionalFormatting sqref="F2951">
    <cfRule type="expression" dxfId="469" priority="441">
      <formula>#REF!=FALSE</formula>
    </cfRule>
  </conditionalFormatting>
  <conditionalFormatting sqref="F2952">
    <cfRule type="expression" dxfId="468" priority="440">
      <formula>#REF!=FALSE</formula>
    </cfRule>
  </conditionalFormatting>
  <conditionalFormatting sqref="F2953">
    <cfRule type="expression" dxfId="467" priority="439">
      <formula>#REF!=FALSE</formula>
    </cfRule>
  </conditionalFormatting>
  <conditionalFormatting sqref="F2954">
    <cfRule type="expression" dxfId="466" priority="438">
      <formula>#REF!=FALSE</formula>
    </cfRule>
  </conditionalFormatting>
  <conditionalFormatting sqref="F2955">
    <cfRule type="expression" dxfId="465" priority="437">
      <formula>#REF!=FALSE</formula>
    </cfRule>
  </conditionalFormatting>
  <conditionalFormatting sqref="F2956">
    <cfRule type="expression" dxfId="464" priority="436">
      <formula>#REF!=FALSE</formula>
    </cfRule>
  </conditionalFormatting>
  <conditionalFormatting sqref="F2957">
    <cfRule type="expression" dxfId="463" priority="435">
      <formula>#REF!=FALSE</formula>
    </cfRule>
  </conditionalFormatting>
  <conditionalFormatting sqref="F2958">
    <cfRule type="expression" dxfId="462" priority="434">
      <formula>#REF!=FALSE</formula>
    </cfRule>
  </conditionalFormatting>
  <conditionalFormatting sqref="F2959 E2940:E2963">
    <cfRule type="expression" dxfId="461" priority="433">
      <formula>#REF!=FALSE</formula>
    </cfRule>
  </conditionalFormatting>
  <conditionalFormatting sqref="F2960">
    <cfRule type="expression" dxfId="460" priority="432">
      <formula>#REF!=FALSE</formula>
    </cfRule>
  </conditionalFormatting>
  <conditionalFormatting sqref="F2961">
    <cfRule type="expression" dxfId="459" priority="431">
      <formula>#REF!=FALSE</formula>
    </cfRule>
  </conditionalFormatting>
  <conditionalFormatting sqref="E2963:F2963">
    <cfRule type="expression" dxfId="458" priority="428">
      <formula>#REF!=FALSE</formula>
    </cfRule>
  </conditionalFormatting>
  <conditionalFormatting sqref="E2962:F2962">
    <cfRule type="expression" dxfId="457" priority="429">
      <formula>#REF!=FALSE</formula>
    </cfRule>
    <cfRule type="expression" dxfId="456" priority="430">
      <formula>#REF!=FALSE</formula>
    </cfRule>
  </conditionalFormatting>
  <conditionalFormatting sqref="F2942">
    <cfRule type="expression" dxfId="455" priority="425">
      <formula>#REF!=FALSE</formula>
    </cfRule>
  </conditionalFormatting>
  <conditionalFormatting sqref="F2941">
    <cfRule type="expression" dxfId="454" priority="426">
      <formula>#REF!=FALSE</formula>
    </cfRule>
  </conditionalFormatting>
  <conditionalFormatting sqref="F2943">
    <cfRule type="expression" dxfId="453" priority="424">
      <formula>#REF!=FALSE</formula>
    </cfRule>
  </conditionalFormatting>
  <conditionalFormatting sqref="F2944">
    <cfRule type="expression" dxfId="452" priority="423">
      <formula>#REF!=FALSE</formula>
    </cfRule>
  </conditionalFormatting>
  <conditionalFormatting sqref="E2940:F2940">
    <cfRule type="expression" dxfId="451" priority="427">
      <formula>#REF!=FALSE</formula>
    </cfRule>
  </conditionalFormatting>
  <conditionalFormatting sqref="F2952">
    <cfRule type="expression" dxfId="450" priority="420">
      <formula>#REF!=FALSE</formula>
    </cfRule>
  </conditionalFormatting>
  <conditionalFormatting sqref="F2951">
    <cfRule type="expression" dxfId="449" priority="421">
      <formula>#REF!=FALSE</formula>
    </cfRule>
  </conditionalFormatting>
  <conditionalFormatting sqref="F2953">
    <cfRule type="expression" dxfId="448" priority="419">
      <formula>#REF!=FALSE</formula>
    </cfRule>
  </conditionalFormatting>
  <conditionalFormatting sqref="F2954:F2956">
    <cfRule type="expression" dxfId="447" priority="418">
      <formula>#REF!=FALSE</formula>
    </cfRule>
  </conditionalFormatting>
  <conditionalFormatting sqref="F2957">
    <cfRule type="expression" dxfId="446" priority="417">
      <formula>#REF!=FALSE</formula>
    </cfRule>
  </conditionalFormatting>
  <conditionalFormatting sqref="F2958">
    <cfRule type="expression" dxfId="445" priority="416">
      <formula>#REF!=FALSE</formula>
    </cfRule>
  </conditionalFormatting>
  <conditionalFormatting sqref="F2960">
    <cfRule type="expression" dxfId="444" priority="415">
      <formula>#REF!=FALSE</formula>
    </cfRule>
  </conditionalFormatting>
  <conditionalFormatting sqref="F2961">
    <cfRule type="expression" dxfId="443" priority="414">
      <formula>#REF!=FALSE</formula>
    </cfRule>
  </conditionalFormatting>
  <conditionalFormatting sqref="F2963">
    <cfRule type="expression" dxfId="442" priority="412">
      <formula>#REF!=FALSE</formula>
    </cfRule>
  </conditionalFormatting>
  <conditionalFormatting sqref="E2950:F2950">
    <cfRule type="expression" dxfId="441" priority="422">
      <formula>#REF!=FALSE</formula>
    </cfRule>
  </conditionalFormatting>
  <conditionalFormatting sqref="F2962">
    <cfRule type="expression" dxfId="440" priority="409">
      <formula>#REF!=FALSE</formula>
    </cfRule>
  </conditionalFormatting>
  <conditionalFormatting sqref="F2961">
    <cfRule type="expression" dxfId="439" priority="410">
      <formula>#REF!=FALSE</formula>
    </cfRule>
  </conditionalFormatting>
  <conditionalFormatting sqref="E2960:F2960">
    <cfRule type="expression" dxfId="438" priority="411">
      <formula>#REF!=FALSE</formula>
    </cfRule>
  </conditionalFormatting>
  <conditionalFormatting sqref="F2972">
    <cfRule type="expression" dxfId="437" priority="391">
      <formula>#REF!=FALSE</formula>
    </cfRule>
  </conditionalFormatting>
  <conditionalFormatting sqref="F2973">
    <cfRule type="expression" dxfId="436" priority="386">
      <formula>#REF!=FALSE</formula>
    </cfRule>
  </conditionalFormatting>
  <conditionalFormatting sqref="F2964">
    <cfRule type="expression" dxfId="435" priority="407">
      <formula>#REF!=FALSE</formula>
    </cfRule>
  </conditionalFormatting>
  <conditionalFormatting sqref="F2965">
    <cfRule type="expression" dxfId="434" priority="406">
      <formula>#REF!=FALSE</formula>
    </cfRule>
  </conditionalFormatting>
  <conditionalFormatting sqref="F2966">
    <cfRule type="expression" dxfId="433" priority="405">
      <formula>#REF!=FALSE</formula>
    </cfRule>
  </conditionalFormatting>
  <conditionalFormatting sqref="F2967">
    <cfRule type="expression" dxfId="432" priority="404">
      <formula>#REF!=FALSE</formula>
    </cfRule>
  </conditionalFormatting>
  <conditionalFormatting sqref="F2968">
    <cfRule type="expression" dxfId="431" priority="403">
      <formula>#REF!=FALSE</formula>
    </cfRule>
  </conditionalFormatting>
  <conditionalFormatting sqref="F2969 E2964:E2973">
    <cfRule type="expression" dxfId="430" priority="402">
      <formula>#REF!=FALSE</formula>
    </cfRule>
  </conditionalFormatting>
  <conditionalFormatting sqref="F2970">
    <cfRule type="expression" dxfId="429" priority="401">
      <formula>#REF!=FALSE</formula>
    </cfRule>
  </conditionalFormatting>
  <conditionalFormatting sqref="F2971">
    <cfRule type="expression" dxfId="428" priority="400">
      <formula>#REF!=FALSE</formula>
    </cfRule>
  </conditionalFormatting>
  <conditionalFormatting sqref="E2973:F2973">
    <cfRule type="expression" dxfId="427" priority="397">
      <formula>#REF!=FALSE</formula>
    </cfRule>
  </conditionalFormatting>
  <conditionalFormatting sqref="E2972:F2972">
    <cfRule type="expression" dxfId="426" priority="398">
      <formula>#REF!=FALSE</formula>
    </cfRule>
    <cfRule type="expression" dxfId="425" priority="399">
      <formula>#REF!=FALSE</formula>
    </cfRule>
  </conditionalFormatting>
  <conditionalFormatting sqref="F2964:F2966">
    <cfRule type="expression" dxfId="424" priority="396">
      <formula>#REF!=FALSE</formula>
    </cfRule>
  </conditionalFormatting>
  <conditionalFormatting sqref="F2967">
    <cfRule type="expression" dxfId="423" priority="395">
      <formula>#REF!=FALSE</formula>
    </cfRule>
  </conditionalFormatting>
  <conditionalFormatting sqref="F2968">
    <cfRule type="expression" dxfId="422" priority="394">
      <formula>#REF!=FALSE</formula>
    </cfRule>
  </conditionalFormatting>
  <conditionalFormatting sqref="F2970">
    <cfRule type="expression" dxfId="421" priority="393">
      <formula>#REF!=FALSE</formula>
    </cfRule>
  </conditionalFormatting>
  <conditionalFormatting sqref="F2971">
    <cfRule type="expression" dxfId="420" priority="392">
      <formula>#REF!=FALSE</formula>
    </cfRule>
  </conditionalFormatting>
  <conditionalFormatting sqref="F2973">
    <cfRule type="expression" dxfId="419" priority="390">
      <formula>#REF!=FALSE</formula>
    </cfRule>
  </conditionalFormatting>
  <conditionalFormatting sqref="F2972">
    <cfRule type="expression" dxfId="418" priority="387">
      <formula>#REF!=FALSE</formula>
    </cfRule>
  </conditionalFormatting>
  <conditionalFormatting sqref="F2971">
    <cfRule type="expression" dxfId="417" priority="388">
      <formula>#REF!=FALSE</formula>
    </cfRule>
  </conditionalFormatting>
  <conditionalFormatting sqref="E2970:F2970">
    <cfRule type="expression" dxfId="416" priority="389">
      <formula>#REF!=FALSE</formula>
    </cfRule>
  </conditionalFormatting>
  <conditionalFormatting sqref="F2990">
    <cfRule type="expression" dxfId="415" priority="357">
      <formula>#REF!=FALSE</formula>
    </cfRule>
  </conditionalFormatting>
  <conditionalFormatting sqref="F2991">
    <cfRule type="expression" dxfId="414" priority="352">
      <formula>#REF!=FALSE</formula>
    </cfRule>
  </conditionalFormatting>
  <conditionalFormatting sqref="F2974">
    <cfRule type="expression" dxfId="413" priority="385">
      <formula>#REF!=FALSE</formula>
    </cfRule>
  </conditionalFormatting>
  <conditionalFormatting sqref="F2975">
    <cfRule type="expression" dxfId="412" priority="384">
      <formula>#REF!=FALSE</formula>
    </cfRule>
  </conditionalFormatting>
  <conditionalFormatting sqref="F2976">
    <cfRule type="expression" dxfId="411" priority="383">
      <formula>#REF!=FALSE</formula>
    </cfRule>
  </conditionalFormatting>
  <conditionalFormatting sqref="F2977">
    <cfRule type="expression" dxfId="410" priority="382">
      <formula>#REF!=FALSE</formula>
    </cfRule>
  </conditionalFormatting>
  <conditionalFormatting sqref="F2978">
    <cfRule type="expression" dxfId="409" priority="381">
      <formula>#REF!=FALSE</formula>
    </cfRule>
  </conditionalFormatting>
  <conditionalFormatting sqref="F2979">
    <cfRule type="expression" dxfId="408" priority="380">
      <formula>#REF!=FALSE</formula>
    </cfRule>
  </conditionalFormatting>
  <conditionalFormatting sqref="F2980">
    <cfRule type="expression" dxfId="407" priority="379">
      <formula>#REF!=FALSE</formula>
    </cfRule>
  </conditionalFormatting>
  <conditionalFormatting sqref="F2981">
    <cfRule type="expression" dxfId="406" priority="378">
      <formula>#REF!=FALSE</formula>
    </cfRule>
  </conditionalFormatting>
  <conditionalFormatting sqref="F2982">
    <cfRule type="expression" dxfId="405" priority="377">
      <formula>#REF!=FALSE</formula>
    </cfRule>
  </conditionalFormatting>
  <conditionalFormatting sqref="F2983">
    <cfRule type="expression" dxfId="404" priority="376">
      <formula>#REF!=FALSE</formula>
    </cfRule>
  </conditionalFormatting>
  <conditionalFormatting sqref="F2984">
    <cfRule type="expression" dxfId="403" priority="375">
      <formula>#REF!=FALSE</formula>
    </cfRule>
  </conditionalFormatting>
  <conditionalFormatting sqref="F2985">
    <cfRule type="expression" dxfId="402" priority="374">
      <formula>#REF!=FALSE</formula>
    </cfRule>
  </conditionalFormatting>
  <conditionalFormatting sqref="F2986">
    <cfRule type="expression" dxfId="401" priority="373">
      <formula>#REF!=FALSE</formula>
    </cfRule>
  </conditionalFormatting>
  <conditionalFormatting sqref="F2987 E2974:E2991">
    <cfRule type="expression" dxfId="400" priority="372">
      <formula>#REF!=FALSE</formula>
    </cfRule>
  </conditionalFormatting>
  <conditionalFormatting sqref="F2988">
    <cfRule type="expression" dxfId="399" priority="371">
      <formula>#REF!=FALSE</formula>
    </cfRule>
  </conditionalFormatting>
  <conditionalFormatting sqref="F2989">
    <cfRule type="expression" dxfId="398" priority="370">
      <formula>#REF!=FALSE</formula>
    </cfRule>
  </conditionalFormatting>
  <conditionalFormatting sqref="E2991:F2991">
    <cfRule type="expression" dxfId="397" priority="367">
      <formula>#REF!=FALSE</formula>
    </cfRule>
  </conditionalFormatting>
  <conditionalFormatting sqref="E2990:F2990">
    <cfRule type="expression" dxfId="396" priority="368">
      <formula>#REF!=FALSE</formula>
    </cfRule>
    <cfRule type="expression" dxfId="395" priority="369">
      <formula>#REF!=FALSE</formula>
    </cfRule>
  </conditionalFormatting>
  <conditionalFormatting sqref="F2980">
    <cfRule type="expression" dxfId="394" priority="364">
      <formula>#REF!=FALSE</formula>
    </cfRule>
  </conditionalFormatting>
  <conditionalFormatting sqref="F2979">
    <cfRule type="expression" dxfId="393" priority="365">
      <formula>#REF!=FALSE</formula>
    </cfRule>
  </conditionalFormatting>
  <conditionalFormatting sqref="F2981">
    <cfRule type="expression" dxfId="392" priority="363">
      <formula>#REF!=FALSE</formula>
    </cfRule>
  </conditionalFormatting>
  <conditionalFormatting sqref="F2982:F2984">
    <cfRule type="expression" dxfId="391" priority="362">
      <formula>#REF!=FALSE</formula>
    </cfRule>
  </conditionalFormatting>
  <conditionalFormatting sqref="F2985">
    <cfRule type="expression" dxfId="390" priority="361">
      <formula>#REF!=FALSE</formula>
    </cfRule>
  </conditionalFormatting>
  <conditionalFormatting sqref="F2986">
    <cfRule type="expression" dxfId="389" priority="360">
      <formula>#REF!=FALSE</formula>
    </cfRule>
  </conditionalFormatting>
  <conditionalFormatting sqref="F2988">
    <cfRule type="expression" dxfId="388" priority="359">
      <formula>#REF!=FALSE</formula>
    </cfRule>
  </conditionalFormatting>
  <conditionalFormatting sqref="F2989">
    <cfRule type="expression" dxfId="387" priority="358">
      <formula>#REF!=FALSE</formula>
    </cfRule>
  </conditionalFormatting>
  <conditionalFormatting sqref="F2991">
    <cfRule type="expression" dxfId="386" priority="356">
      <formula>#REF!=FALSE</formula>
    </cfRule>
  </conditionalFormatting>
  <conditionalFormatting sqref="E2978:F2978">
    <cfRule type="expression" dxfId="385" priority="366">
      <formula>#REF!=FALSE</formula>
    </cfRule>
  </conditionalFormatting>
  <conditionalFormatting sqref="F2990">
    <cfRule type="expression" dxfId="384" priority="353">
      <formula>#REF!=FALSE</formula>
    </cfRule>
  </conditionalFormatting>
  <conditionalFormatting sqref="F2989">
    <cfRule type="expression" dxfId="383" priority="354">
      <formula>#REF!=FALSE</formula>
    </cfRule>
  </conditionalFormatting>
  <conditionalFormatting sqref="E2988:F2988">
    <cfRule type="expression" dxfId="382" priority="355">
      <formula>#REF!=FALSE</formula>
    </cfRule>
  </conditionalFormatting>
  <conditionalFormatting sqref="F3000">
    <cfRule type="expression" dxfId="381" priority="335">
      <formula>#REF!=FALSE</formula>
    </cfRule>
  </conditionalFormatting>
  <conditionalFormatting sqref="F3001">
    <cfRule type="expression" dxfId="380" priority="330">
      <formula>#REF!=FALSE</formula>
    </cfRule>
  </conditionalFormatting>
  <conditionalFormatting sqref="F2992">
    <cfRule type="expression" dxfId="379" priority="351">
      <formula>#REF!=FALSE</formula>
    </cfRule>
  </conditionalFormatting>
  <conditionalFormatting sqref="F2993">
    <cfRule type="expression" dxfId="378" priority="350">
      <formula>#REF!=FALSE</formula>
    </cfRule>
  </conditionalFormatting>
  <conditionalFormatting sqref="F2994">
    <cfRule type="expression" dxfId="377" priority="349">
      <formula>#REF!=FALSE</formula>
    </cfRule>
  </conditionalFormatting>
  <conditionalFormatting sqref="F2995">
    <cfRule type="expression" dxfId="376" priority="348">
      <formula>#REF!=FALSE</formula>
    </cfRule>
  </conditionalFormatting>
  <conditionalFormatting sqref="F2996">
    <cfRule type="expression" dxfId="375" priority="347">
      <formula>#REF!=FALSE</formula>
    </cfRule>
  </conditionalFormatting>
  <conditionalFormatting sqref="F2997 E2992:E3001">
    <cfRule type="expression" dxfId="374" priority="346">
      <formula>#REF!=FALSE</formula>
    </cfRule>
  </conditionalFormatting>
  <conditionalFormatting sqref="F2998">
    <cfRule type="expression" dxfId="373" priority="345">
      <formula>#REF!=FALSE</formula>
    </cfRule>
  </conditionalFormatting>
  <conditionalFormatting sqref="F2999">
    <cfRule type="expression" dxfId="372" priority="344">
      <formula>#REF!=FALSE</formula>
    </cfRule>
  </conditionalFormatting>
  <conditionalFormatting sqref="E3001:F3001">
    <cfRule type="expression" dxfId="371" priority="341">
      <formula>#REF!=FALSE</formula>
    </cfRule>
  </conditionalFormatting>
  <conditionalFormatting sqref="E3000:F3000">
    <cfRule type="expression" dxfId="370" priority="342">
      <formula>#REF!=FALSE</formula>
    </cfRule>
    <cfRule type="expression" dxfId="369" priority="343">
      <formula>#REF!=FALSE</formula>
    </cfRule>
  </conditionalFormatting>
  <conditionalFormatting sqref="F2992:F2994">
    <cfRule type="expression" dxfId="368" priority="340">
      <formula>#REF!=FALSE</formula>
    </cfRule>
  </conditionalFormatting>
  <conditionalFormatting sqref="F2995">
    <cfRule type="expression" dxfId="367" priority="339">
      <formula>#REF!=FALSE</formula>
    </cfRule>
  </conditionalFormatting>
  <conditionalFormatting sqref="F2996">
    <cfRule type="expression" dxfId="366" priority="338">
      <formula>#REF!=FALSE</formula>
    </cfRule>
  </conditionalFormatting>
  <conditionalFormatting sqref="F2998">
    <cfRule type="expression" dxfId="365" priority="337">
      <formula>#REF!=FALSE</formula>
    </cfRule>
  </conditionalFormatting>
  <conditionalFormatting sqref="F2999">
    <cfRule type="expression" dxfId="364" priority="336">
      <formula>#REF!=FALSE</formula>
    </cfRule>
  </conditionalFormatting>
  <conditionalFormatting sqref="F3001">
    <cfRule type="expression" dxfId="363" priority="334">
      <formula>#REF!=FALSE</formula>
    </cfRule>
  </conditionalFormatting>
  <conditionalFormatting sqref="F3000">
    <cfRule type="expression" dxfId="362" priority="331">
      <formula>#REF!=FALSE</formula>
    </cfRule>
  </conditionalFormatting>
  <conditionalFormatting sqref="F2999">
    <cfRule type="expression" dxfId="361" priority="332">
      <formula>#REF!=FALSE</formula>
    </cfRule>
  </conditionalFormatting>
  <conditionalFormatting sqref="E2998:F2998">
    <cfRule type="expression" dxfId="360" priority="333">
      <formula>#REF!=FALSE</formula>
    </cfRule>
  </conditionalFormatting>
  <conditionalFormatting sqref="E26:E59">
    <cfRule type="expression" dxfId="359" priority="303">
      <formula>#REF!=FALSE</formula>
    </cfRule>
  </conditionalFormatting>
  <conditionalFormatting sqref="E58">
    <cfRule type="expression" dxfId="358" priority="298">
      <formula>#REF!=FALSE</formula>
    </cfRule>
  </conditionalFormatting>
  <conditionalFormatting sqref="E59">
    <cfRule type="expression" dxfId="357" priority="297">
      <formula>#REF!=FALSE</formula>
    </cfRule>
  </conditionalFormatting>
  <conditionalFormatting sqref="E57">
    <cfRule type="expression" dxfId="356" priority="299">
      <formula>#REF!=FALSE</formula>
    </cfRule>
    <cfRule type="expression" dxfId="355" priority="300">
      <formula>#REF!=FALSE</formula>
    </cfRule>
  </conditionalFormatting>
  <conditionalFormatting sqref="E25">
    <cfRule type="expression" dxfId="354" priority="329">
      <formula>#REF!=FALSE</formula>
    </cfRule>
  </conditionalFormatting>
  <conditionalFormatting sqref="E35">
    <cfRule type="expression" dxfId="353" priority="296">
      <formula>#REF!=FALSE</formula>
    </cfRule>
  </conditionalFormatting>
  <conditionalFormatting sqref="E45">
    <cfRule type="expression" dxfId="352" priority="291">
      <formula>#REF!=FALSE</formula>
    </cfRule>
  </conditionalFormatting>
  <conditionalFormatting sqref="E55">
    <cfRule type="expression" dxfId="351" priority="279">
      <formula>#REF!=FALSE</formula>
    </cfRule>
  </conditionalFormatting>
  <conditionalFormatting sqref="E60:E84">
    <cfRule type="expression" dxfId="350" priority="255">
      <formula>#REF!=FALSE</formula>
    </cfRule>
  </conditionalFormatting>
  <conditionalFormatting sqref="E83">
    <cfRule type="expression" dxfId="349" priority="250">
      <formula>#REF!=FALSE</formula>
    </cfRule>
  </conditionalFormatting>
  <conditionalFormatting sqref="E84">
    <cfRule type="expression" dxfId="348" priority="249">
      <formula>#REF!=FALSE</formula>
    </cfRule>
  </conditionalFormatting>
  <conditionalFormatting sqref="E82">
    <cfRule type="expression" dxfId="347" priority="251">
      <formula>#REF!=FALSE</formula>
    </cfRule>
    <cfRule type="expression" dxfId="346" priority="252">
      <formula>#REF!=FALSE</formula>
    </cfRule>
  </conditionalFormatting>
  <conditionalFormatting sqref="E60">
    <cfRule type="expression" dxfId="345" priority="248">
      <formula>#REF!=FALSE</formula>
    </cfRule>
  </conditionalFormatting>
  <conditionalFormatting sqref="E70">
    <cfRule type="expression" dxfId="344" priority="243">
      <formula>#REF!=FALSE</formula>
    </cfRule>
  </conditionalFormatting>
  <conditionalFormatting sqref="E80">
    <cfRule type="expression" dxfId="343" priority="231">
      <formula>#REF!=FALSE</formula>
    </cfRule>
  </conditionalFormatting>
  <conditionalFormatting sqref="E85:E109">
    <cfRule type="expression" dxfId="342" priority="222">
      <formula>#REF!=FALSE</formula>
    </cfRule>
  </conditionalFormatting>
  <conditionalFormatting sqref="E108">
    <cfRule type="expression" dxfId="341" priority="219">
      <formula>#REF!=FALSE</formula>
    </cfRule>
  </conditionalFormatting>
  <conditionalFormatting sqref="E109">
    <cfRule type="expression" dxfId="340" priority="218">
      <formula>#REF!=FALSE</formula>
    </cfRule>
  </conditionalFormatting>
  <conditionalFormatting sqref="E107">
    <cfRule type="expression" dxfId="339" priority="220">
      <formula>#REF!=FALSE</formula>
    </cfRule>
    <cfRule type="expression" dxfId="338" priority="221">
      <formula>#REF!=FALSE</formula>
    </cfRule>
  </conditionalFormatting>
  <conditionalFormatting sqref="E85">
    <cfRule type="expression" dxfId="337" priority="217">
      <formula>#REF!=FALSE</formula>
    </cfRule>
  </conditionalFormatting>
  <conditionalFormatting sqref="E95">
    <cfRule type="expression" dxfId="336" priority="213">
      <formula>#REF!=FALSE</formula>
    </cfRule>
  </conditionalFormatting>
  <conditionalFormatting sqref="E105">
    <cfRule type="expression" dxfId="335" priority="212">
      <formula>#REF!=FALSE</formula>
    </cfRule>
  </conditionalFormatting>
  <conditionalFormatting sqref="E110:E134">
    <cfRule type="expression" dxfId="334" priority="211">
      <formula>#REF!=FALSE</formula>
    </cfRule>
  </conditionalFormatting>
  <conditionalFormatting sqref="E133">
    <cfRule type="expression" dxfId="333" priority="208">
      <formula>#REF!=FALSE</formula>
    </cfRule>
  </conditionalFormatting>
  <conditionalFormatting sqref="E134">
    <cfRule type="expression" dxfId="332" priority="207">
      <formula>#REF!=FALSE</formula>
    </cfRule>
  </conditionalFormatting>
  <conditionalFormatting sqref="E132">
    <cfRule type="expression" dxfId="331" priority="209">
      <formula>#REF!=FALSE</formula>
    </cfRule>
    <cfRule type="expression" dxfId="330" priority="210">
      <formula>#REF!=FALSE</formula>
    </cfRule>
  </conditionalFormatting>
  <conditionalFormatting sqref="E110">
    <cfRule type="expression" dxfId="329" priority="206">
      <formula>#REF!=FALSE</formula>
    </cfRule>
  </conditionalFormatting>
  <conditionalFormatting sqref="E120">
    <cfRule type="expression" dxfId="328" priority="205">
      <formula>#REF!=FALSE</formula>
    </cfRule>
  </conditionalFormatting>
  <conditionalFormatting sqref="E130">
    <cfRule type="expression" dxfId="327" priority="204">
      <formula>#REF!=FALSE</formula>
    </cfRule>
  </conditionalFormatting>
  <conditionalFormatting sqref="E135:E159">
    <cfRule type="expression" dxfId="326" priority="203">
      <formula>#REF!=FALSE</formula>
    </cfRule>
  </conditionalFormatting>
  <conditionalFormatting sqref="E158">
    <cfRule type="expression" dxfId="325" priority="200">
      <formula>#REF!=FALSE</formula>
    </cfRule>
  </conditionalFormatting>
  <conditionalFormatting sqref="E159">
    <cfRule type="expression" dxfId="324" priority="199">
      <formula>#REF!=FALSE</formula>
    </cfRule>
  </conditionalFormatting>
  <conditionalFormatting sqref="E157">
    <cfRule type="expression" dxfId="323" priority="201">
      <formula>#REF!=FALSE</formula>
    </cfRule>
    <cfRule type="expression" dxfId="322" priority="202">
      <formula>#REF!=FALSE</formula>
    </cfRule>
  </conditionalFormatting>
  <conditionalFormatting sqref="E135">
    <cfRule type="expression" dxfId="321" priority="198">
      <formula>#REF!=FALSE</formula>
    </cfRule>
  </conditionalFormatting>
  <conditionalFormatting sqref="E145">
    <cfRule type="expression" dxfId="320" priority="197">
      <formula>#REF!=FALSE</formula>
    </cfRule>
  </conditionalFormatting>
  <conditionalFormatting sqref="E155">
    <cfRule type="expression" dxfId="319" priority="196">
      <formula>#REF!=FALSE</formula>
    </cfRule>
  </conditionalFormatting>
  <conditionalFormatting sqref="E160:E184">
    <cfRule type="expression" dxfId="318" priority="195">
      <formula>#REF!=FALSE</formula>
    </cfRule>
  </conditionalFormatting>
  <conditionalFormatting sqref="E183">
    <cfRule type="expression" dxfId="317" priority="192">
      <formula>#REF!=FALSE</formula>
    </cfRule>
  </conditionalFormatting>
  <conditionalFormatting sqref="E184">
    <cfRule type="expression" dxfId="316" priority="191">
      <formula>#REF!=FALSE</formula>
    </cfRule>
  </conditionalFormatting>
  <conditionalFormatting sqref="E182">
    <cfRule type="expression" dxfId="315" priority="193">
      <formula>#REF!=FALSE</formula>
    </cfRule>
    <cfRule type="expression" dxfId="314" priority="194">
      <formula>#REF!=FALSE</formula>
    </cfRule>
  </conditionalFormatting>
  <conditionalFormatting sqref="E160">
    <cfRule type="expression" dxfId="313" priority="190">
      <formula>#REF!=FALSE</formula>
    </cfRule>
  </conditionalFormatting>
  <conditionalFormatting sqref="E170">
    <cfRule type="expression" dxfId="312" priority="189">
      <formula>#REF!=FALSE</formula>
    </cfRule>
  </conditionalFormatting>
  <conditionalFormatting sqref="E180">
    <cfRule type="expression" dxfId="311" priority="188">
      <formula>#REF!=FALSE</formula>
    </cfRule>
  </conditionalFormatting>
  <conditionalFormatting sqref="E185:E209">
    <cfRule type="expression" dxfId="310" priority="187">
      <formula>#REF!=FALSE</formula>
    </cfRule>
  </conditionalFormatting>
  <conditionalFormatting sqref="E208">
    <cfRule type="expression" dxfId="309" priority="184">
      <formula>#REF!=FALSE</formula>
    </cfRule>
  </conditionalFormatting>
  <conditionalFormatting sqref="E209">
    <cfRule type="expression" dxfId="308" priority="183">
      <formula>#REF!=FALSE</formula>
    </cfRule>
  </conditionalFormatting>
  <conditionalFormatting sqref="E207">
    <cfRule type="expression" dxfId="307" priority="185">
      <formula>#REF!=FALSE</formula>
    </cfRule>
    <cfRule type="expression" dxfId="306" priority="186">
      <formula>#REF!=FALSE</formula>
    </cfRule>
  </conditionalFormatting>
  <conditionalFormatting sqref="E185">
    <cfRule type="expression" dxfId="305" priority="182">
      <formula>#REF!=FALSE</formula>
    </cfRule>
  </conditionalFormatting>
  <conditionalFormatting sqref="E195">
    <cfRule type="expression" dxfId="304" priority="181">
      <formula>#REF!=FALSE</formula>
    </cfRule>
  </conditionalFormatting>
  <conditionalFormatting sqref="E205">
    <cfRule type="expression" dxfId="303" priority="180">
      <formula>#REF!=FALSE</formula>
    </cfRule>
  </conditionalFormatting>
  <conditionalFormatting sqref="E209:E224">
    <cfRule type="expression" dxfId="302" priority="179">
      <formula>#REF!=FALSE</formula>
    </cfRule>
  </conditionalFormatting>
  <conditionalFormatting sqref="E223">
    <cfRule type="expression" dxfId="301" priority="176">
      <formula>#REF!=FALSE</formula>
    </cfRule>
  </conditionalFormatting>
  <conditionalFormatting sqref="E224">
    <cfRule type="expression" dxfId="300" priority="175">
      <formula>#REF!=FALSE</formula>
    </cfRule>
  </conditionalFormatting>
  <conditionalFormatting sqref="E222">
    <cfRule type="expression" dxfId="299" priority="177">
      <formula>#REF!=FALSE</formula>
    </cfRule>
    <cfRule type="expression" dxfId="298" priority="178">
      <formula>#REF!=FALSE</formula>
    </cfRule>
  </conditionalFormatting>
  <conditionalFormatting sqref="E210">
    <cfRule type="expression" dxfId="297" priority="174">
      <formula>#REF!=FALSE</formula>
    </cfRule>
  </conditionalFormatting>
  <conditionalFormatting sqref="E220">
    <cfRule type="expression" dxfId="296" priority="173">
      <formula>#REF!=FALSE</formula>
    </cfRule>
  </conditionalFormatting>
  <conditionalFormatting sqref="E225:E249">
    <cfRule type="expression" dxfId="295" priority="172">
      <formula>#REF!=FALSE</formula>
    </cfRule>
  </conditionalFormatting>
  <conditionalFormatting sqref="E248">
    <cfRule type="expression" dxfId="294" priority="169">
      <formula>#REF!=FALSE</formula>
    </cfRule>
  </conditionalFormatting>
  <conditionalFormatting sqref="E249">
    <cfRule type="expression" dxfId="293" priority="168">
      <formula>#REF!=FALSE</formula>
    </cfRule>
  </conditionalFormatting>
  <conditionalFormatting sqref="E247">
    <cfRule type="expression" dxfId="292" priority="170">
      <formula>#REF!=FALSE</formula>
    </cfRule>
    <cfRule type="expression" dxfId="291" priority="171">
      <formula>#REF!=FALSE</formula>
    </cfRule>
  </conditionalFormatting>
  <conditionalFormatting sqref="E225">
    <cfRule type="expression" dxfId="290" priority="167">
      <formula>#REF!=FALSE</formula>
    </cfRule>
  </conditionalFormatting>
  <conditionalFormatting sqref="E235">
    <cfRule type="expression" dxfId="289" priority="166">
      <formula>#REF!=FALSE</formula>
    </cfRule>
  </conditionalFormatting>
  <conditionalFormatting sqref="E245">
    <cfRule type="expression" dxfId="288" priority="165">
      <formula>#REF!=FALSE</formula>
    </cfRule>
  </conditionalFormatting>
  <conditionalFormatting sqref="E250:E274">
    <cfRule type="expression" dxfId="287" priority="164">
      <formula>#REF!=FALSE</formula>
    </cfRule>
  </conditionalFormatting>
  <conditionalFormatting sqref="E273">
    <cfRule type="expression" dxfId="286" priority="161">
      <formula>#REF!=FALSE</formula>
    </cfRule>
  </conditionalFormatting>
  <conditionalFormatting sqref="E274">
    <cfRule type="expression" dxfId="285" priority="160">
      <formula>#REF!=FALSE</formula>
    </cfRule>
  </conditionalFormatting>
  <conditionalFormatting sqref="E272">
    <cfRule type="expression" dxfId="284" priority="162">
      <formula>#REF!=FALSE</formula>
    </cfRule>
    <cfRule type="expression" dxfId="283" priority="163">
      <formula>#REF!=FALSE</formula>
    </cfRule>
  </conditionalFormatting>
  <conditionalFormatting sqref="E250">
    <cfRule type="expression" dxfId="282" priority="159">
      <formula>#REF!=FALSE</formula>
    </cfRule>
  </conditionalFormatting>
  <conditionalFormatting sqref="E260">
    <cfRule type="expression" dxfId="281" priority="158">
      <formula>#REF!=FALSE</formula>
    </cfRule>
  </conditionalFormatting>
  <conditionalFormatting sqref="E270">
    <cfRule type="expression" dxfId="280" priority="157">
      <formula>#REF!=FALSE</formula>
    </cfRule>
  </conditionalFormatting>
  <conditionalFormatting sqref="E275:E299">
    <cfRule type="expression" dxfId="279" priority="156">
      <formula>#REF!=FALSE</formula>
    </cfRule>
  </conditionalFormatting>
  <conditionalFormatting sqref="E298">
    <cfRule type="expression" dxfId="278" priority="153">
      <formula>#REF!=FALSE</formula>
    </cfRule>
  </conditionalFormatting>
  <conditionalFormatting sqref="E299">
    <cfRule type="expression" dxfId="277" priority="152">
      <formula>#REF!=FALSE</formula>
    </cfRule>
  </conditionalFormatting>
  <conditionalFormatting sqref="E297">
    <cfRule type="expression" dxfId="276" priority="154">
      <formula>#REF!=FALSE</formula>
    </cfRule>
    <cfRule type="expression" dxfId="275" priority="155">
      <formula>#REF!=FALSE</formula>
    </cfRule>
  </conditionalFormatting>
  <conditionalFormatting sqref="E275">
    <cfRule type="expression" dxfId="274" priority="151">
      <formula>#REF!=FALSE</formula>
    </cfRule>
  </conditionalFormatting>
  <conditionalFormatting sqref="E285">
    <cfRule type="expression" dxfId="273" priority="150">
      <formula>#REF!=FALSE</formula>
    </cfRule>
  </conditionalFormatting>
  <conditionalFormatting sqref="E295">
    <cfRule type="expression" dxfId="272" priority="149">
      <formula>#REF!=FALSE</formula>
    </cfRule>
  </conditionalFormatting>
  <conditionalFormatting sqref="E305:E338">
    <cfRule type="expression" dxfId="271" priority="147">
      <formula>#REF!=FALSE</formula>
    </cfRule>
  </conditionalFormatting>
  <conditionalFormatting sqref="E337">
    <cfRule type="expression" dxfId="270" priority="144">
      <formula>#REF!=FALSE</formula>
    </cfRule>
  </conditionalFormatting>
  <conditionalFormatting sqref="E338">
    <cfRule type="expression" dxfId="269" priority="143">
      <formula>#REF!=FALSE</formula>
    </cfRule>
  </conditionalFormatting>
  <conditionalFormatting sqref="E336">
    <cfRule type="expression" dxfId="268" priority="145">
      <formula>#REF!=FALSE</formula>
    </cfRule>
    <cfRule type="expression" dxfId="267" priority="146">
      <formula>#REF!=FALSE</formula>
    </cfRule>
  </conditionalFormatting>
  <conditionalFormatting sqref="E304">
    <cfRule type="expression" dxfId="266" priority="148">
      <formula>#REF!=FALSE</formula>
    </cfRule>
  </conditionalFormatting>
  <conditionalFormatting sqref="E314">
    <cfRule type="expression" dxfId="265" priority="142">
      <formula>#REF!=FALSE</formula>
    </cfRule>
  </conditionalFormatting>
  <conditionalFormatting sqref="E324">
    <cfRule type="expression" dxfId="264" priority="141">
      <formula>#REF!=FALSE</formula>
    </cfRule>
  </conditionalFormatting>
  <conditionalFormatting sqref="E334">
    <cfRule type="expression" dxfId="263" priority="140">
      <formula>#REF!=FALSE</formula>
    </cfRule>
  </conditionalFormatting>
  <conditionalFormatting sqref="E339:E363">
    <cfRule type="expression" dxfId="262" priority="139">
      <formula>#REF!=FALSE</formula>
    </cfRule>
  </conditionalFormatting>
  <conditionalFormatting sqref="E362">
    <cfRule type="expression" dxfId="261" priority="136">
      <formula>#REF!=FALSE</formula>
    </cfRule>
  </conditionalFormatting>
  <conditionalFormatting sqref="E363">
    <cfRule type="expression" dxfId="260" priority="135">
      <formula>#REF!=FALSE</formula>
    </cfRule>
  </conditionalFormatting>
  <conditionalFormatting sqref="E361">
    <cfRule type="expression" dxfId="259" priority="137">
      <formula>#REF!=FALSE</formula>
    </cfRule>
    <cfRule type="expression" dxfId="258" priority="138">
      <formula>#REF!=FALSE</formula>
    </cfRule>
  </conditionalFormatting>
  <conditionalFormatting sqref="E339">
    <cfRule type="expression" dxfId="257" priority="134">
      <formula>#REF!=FALSE</formula>
    </cfRule>
  </conditionalFormatting>
  <conditionalFormatting sqref="E349">
    <cfRule type="expression" dxfId="256" priority="133">
      <formula>#REF!=FALSE</formula>
    </cfRule>
  </conditionalFormatting>
  <conditionalFormatting sqref="E359">
    <cfRule type="expression" dxfId="255" priority="132">
      <formula>#REF!=FALSE</formula>
    </cfRule>
  </conditionalFormatting>
  <conditionalFormatting sqref="E364:E388">
    <cfRule type="expression" dxfId="254" priority="131">
      <formula>#REF!=FALSE</formula>
    </cfRule>
  </conditionalFormatting>
  <conditionalFormatting sqref="E387">
    <cfRule type="expression" dxfId="253" priority="128">
      <formula>#REF!=FALSE</formula>
    </cfRule>
  </conditionalFormatting>
  <conditionalFormatting sqref="E388">
    <cfRule type="expression" dxfId="252" priority="127">
      <formula>#REF!=FALSE</formula>
    </cfRule>
  </conditionalFormatting>
  <conditionalFormatting sqref="E386">
    <cfRule type="expression" dxfId="251" priority="129">
      <formula>#REF!=FALSE</formula>
    </cfRule>
    <cfRule type="expression" dxfId="250" priority="130">
      <formula>#REF!=FALSE</formula>
    </cfRule>
  </conditionalFormatting>
  <conditionalFormatting sqref="E364">
    <cfRule type="expression" dxfId="249" priority="126">
      <formula>#REF!=FALSE</formula>
    </cfRule>
  </conditionalFormatting>
  <conditionalFormatting sqref="E374">
    <cfRule type="expression" dxfId="248" priority="125">
      <formula>#REF!=FALSE</formula>
    </cfRule>
  </conditionalFormatting>
  <conditionalFormatting sqref="E384">
    <cfRule type="expression" dxfId="247" priority="124">
      <formula>#REF!=FALSE</formula>
    </cfRule>
  </conditionalFormatting>
  <conditionalFormatting sqref="E389:E413">
    <cfRule type="expression" dxfId="246" priority="123">
      <formula>#REF!=FALSE</formula>
    </cfRule>
  </conditionalFormatting>
  <conditionalFormatting sqref="E412">
    <cfRule type="expression" dxfId="245" priority="120">
      <formula>#REF!=FALSE</formula>
    </cfRule>
  </conditionalFormatting>
  <conditionalFormatting sqref="E413">
    <cfRule type="expression" dxfId="244" priority="119">
      <formula>#REF!=FALSE</formula>
    </cfRule>
  </conditionalFormatting>
  <conditionalFormatting sqref="E411">
    <cfRule type="expression" dxfId="243" priority="121">
      <formula>#REF!=FALSE</formula>
    </cfRule>
    <cfRule type="expression" dxfId="242" priority="122">
      <formula>#REF!=FALSE</formula>
    </cfRule>
  </conditionalFormatting>
  <conditionalFormatting sqref="E389">
    <cfRule type="expression" dxfId="241" priority="118">
      <formula>#REF!=FALSE</formula>
    </cfRule>
  </conditionalFormatting>
  <conditionalFormatting sqref="E399">
    <cfRule type="expression" dxfId="240" priority="117">
      <formula>#REF!=FALSE</formula>
    </cfRule>
  </conditionalFormatting>
  <conditionalFormatting sqref="E409">
    <cfRule type="expression" dxfId="239" priority="116">
      <formula>#REF!=FALSE</formula>
    </cfRule>
  </conditionalFormatting>
  <conditionalFormatting sqref="E414:E438">
    <cfRule type="expression" dxfId="238" priority="115">
      <formula>#REF!=FALSE</formula>
    </cfRule>
  </conditionalFormatting>
  <conditionalFormatting sqref="E437">
    <cfRule type="expression" dxfId="237" priority="112">
      <formula>#REF!=FALSE</formula>
    </cfRule>
  </conditionalFormatting>
  <conditionalFormatting sqref="E438">
    <cfRule type="expression" dxfId="236" priority="111">
      <formula>#REF!=FALSE</formula>
    </cfRule>
  </conditionalFormatting>
  <conditionalFormatting sqref="E436">
    <cfRule type="expression" dxfId="235" priority="113">
      <formula>#REF!=FALSE</formula>
    </cfRule>
    <cfRule type="expression" dxfId="234" priority="114">
      <formula>#REF!=FALSE</formula>
    </cfRule>
  </conditionalFormatting>
  <conditionalFormatting sqref="E414">
    <cfRule type="expression" dxfId="233" priority="110">
      <formula>#REF!=FALSE</formula>
    </cfRule>
  </conditionalFormatting>
  <conditionalFormatting sqref="E424">
    <cfRule type="expression" dxfId="232" priority="109">
      <formula>#REF!=FALSE</formula>
    </cfRule>
  </conditionalFormatting>
  <conditionalFormatting sqref="E434">
    <cfRule type="expression" dxfId="231" priority="108">
      <formula>#REF!=FALSE</formula>
    </cfRule>
  </conditionalFormatting>
  <conditionalFormatting sqref="E439:E463">
    <cfRule type="expression" dxfId="230" priority="107">
      <formula>#REF!=FALSE</formula>
    </cfRule>
  </conditionalFormatting>
  <conditionalFormatting sqref="E462">
    <cfRule type="expression" dxfId="229" priority="104">
      <formula>#REF!=FALSE</formula>
    </cfRule>
  </conditionalFormatting>
  <conditionalFormatting sqref="E463">
    <cfRule type="expression" dxfId="228" priority="103">
      <formula>#REF!=FALSE</formula>
    </cfRule>
  </conditionalFormatting>
  <conditionalFormatting sqref="E461">
    <cfRule type="expression" dxfId="227" priority="105">
      <formula>#REF!=FALSE</formula>
    </cfRule>
    <cfRule type="expression" dxfId="226" priority="106">
      <formula>#REF!=FALSE</formula>
    </cfRule>
  </conditionalFormatting>
  <conditionalFormatting sqref="E439">
    <cfRule type="expression" dxfId="225" priority="102">
      <formula>#REF!=FALSE</formula>
    </cfRule>
  </conditionalFormatting>
  <conditionalFormatting sqref="E449">
    <cfRule type="expression" dxfId="224" priority="101">
      <formula>#REF!=FALSE</formula>
    </cfRule>
  </conditionalFormatting>
  <conditionalFormatting sqref="E459">
    <cfRule type="expression" dxfId="223" priority="100">
      <formula>#REF!=FALSE</formula>
    </cfRule>
  </conditionalFormatting>
  <conditionalFormatting sqref="E464:E488">
    <cfRule type="expression" dxfId="222" priority="99">
      <formula>#REF!=FALSE</formula>
    </cfRule>
  </conditionalFormatting>
  <conditionalFormatting sqref="E487">
    <cfRule type="expression" dxfId="221" priority="96">
      <formula>#REF!=FALSE</formula>
    </cfRule>
  </conditionalFormatting>
  <conditionalFormatting sqref="E488">
    <cfRule type="expression" dxfId="220" priority="95">
      <formula>#REF!=FALSE</formula>
    </cfRule>
  </conditionalFormatting>
  <conditionalFormatting sqref="E486">
    <cfRule type="expression" dxfId="219" priority="97">
      <formula>#REF!=FALSE</formula>
    </cfRule>
    <cfRule type="expression" dxfId="218" priority="98">
      <formula>#REF!=FALSE</formula>
    </cfRule>
  </conditionalFormatting>
  <conditionalFormatting sqref="E464">
    <cfRule type="expression" dxfId="217" priority="94">
      <formula>#REF!=FALSE</formula>
    </cfRule>
  </conditionalFormatting>
  <conditionalFormatting sqref="E474">
    <cfRule type="expression" dxfId="216" priority="93">
      <formula>#REF!=FALSE</formula>
    </cfRule>
  </conditionalFormatting>
  <conditionalFormatting sqref="E484">
    <cfRule type="expression" dxfId="215" priority="92">
      <formula>#REF!=FALSE</formula>
    </cfRule>
  </conditionalFormatting>
  <conditionalFormatting sqref="E488:E503">
    <cfRule type="expression" dxfId="214" priority="91">
      <formula>#REF!=FALSE</formula>
    </cfRule>
  </conditionalFormatting>
  <conditionalFormatting sqref="E502">
    <cfRule type="expression" dxfId="213" priority="88">
      <formula>#REF!=FALSE</formula>
    </cfRule>
  </conditionalFormatting>
  <conditionalFormatting sqref="E503">
    <cfRule type="expression" dxfId="212" priority="87">
      <formula>#REF!=FALSE</formula>
    </cfRule>
  </conditionalFormatting>
  <conditionalFormatting sqref="E501">
    <cfRule type="expression" dxfId="211" priority="89">
      <formula>#REF!=FALSE</formula>
    </cfRule>
    <cfRule type="expression" dxfId="210" priority="90">
      <formula>#REF!=FALSE</formula>
    </cfRule>
  </conditionalFormatting>
  <conditionalFormatting sqref="E489">
    <cfRule type="expression" dxfId="209" priority="86">
      <formula>#REF!=FALSE</formula>
    </cfRule>
  </conditionalFormatting>
  <conditionalFormatting sqref="E499">
    <cfRule type="expression" dxfId="208" priority="85">
      <formula>#REF!=FALSE</formula>
    </cfRule>
  </conditionalFormatting>
  <conditionalFormatting sqref="E504:E528">
    <cfRule type="expression" dxfId="207" priority="84">
      <formula>#REF!=FALSE</formula>
    </cfRule>
  </conditionalFormatting>
  <conditionalFormatting sqref="E527">
    <cfRule type="expression" dxfId="206" priority="81">
      <formula>#REF!=FALSE</formula>
    </cfRule>
  </conditionalFormatting>
  <conditionalFormatting sqref="E528">
    <cfRule type="expression" dxfId="205" priority="80">
      <formula>#REF!=FALSE</formula>
    </cfRule>
  </conditionalFormatting>
  <conditionalFormatting sqref="E526">
    <cfRule type="expression" dxfId="204" priority="82">
      <formula>#REF!=FALSE</formula>
    </cfRule>
    <cfRule type="expression" dxfId="203" priority="83">
      <formula>#REF!=FALSE</formula>
    </cfRule>
  </conditionalFormatting>
  <conditionalFormatting sqref="E504">
    <cfRule type="expression" dxfId="202" priority="79">
      <formula>#REF!=FALSE</formula>
    </cfRule>
  </conditionalFormatting>
  <conditionalFormatting sqref="E514">
    <cfRule type="expression" dxfId="201" priority="78">
      <formula>#REF!=FALSE</formula>
    </cfRule>
  </conditionalFormatting>
  <conditionalFormatting sqref="E524">
    <cfRule type="expression" dxfId="200" priority="77">
      <formula>#REF!=FALSE</formula>
    </cfRule>
  </conditionalFormatting>
  <conditionalFormatting sqref="E529:E553">
    <cfRule type="expression" dxfId="199" priority="76">
      <formula>#REF!=FALSE</formula>
    </cfRule>
  </conditionalFormatting>
  <conditionalFormatting sqref="E552">
    <cfRule type="expression" dxfId="198" priority="73">
      <formula>#REF!=FALSE</formula>
    </cfRule>
  </conditionalFormatting>
  <conditionalFormatting sqref="E553">
    <cfRule type="expression" dxfId="197" priority="72">
      <formula>#REF!=FALSE</formula>
    </cfRule>
  </conditionalFormatting>
  <conditionalFormatting sqref="E551">
    <cfRule type="expression" dxfId="196" priority="74">
      <formula>#REF!=FALSE</formula>
    </cfRule>
    <cfRule type="expression" dxfId="195" priority="75">
      <formula>#REF!=FALSE</formula>
    </cfRule>
  </conditionalFormatting>
  <conditionalFormatting sqref="E529">
    <cfRule type="expression" dxfId="194" priority="71">
      <formula>#REF!=FALSE</formula>
    </cfRule>
  </conditionalFormatting>
  <conditionalFormatting sqref="E539">
    <cfRule type="expression" dxfId="193" priority="70">
      <formula>#REF!=FALSE</formula>
    </cfRule>
  </conditionalFormatting>
  <conditionalFormatting sqref="E549">
    <cfRule type="expression" dxfId="192" priority="69">
      <formula>#REF!=FALSE</formula>
    </cfRule>
  </conditionalFormatting>
  <conditionalFormatting sqref="E554:E577">
    <cfRule type="expression" dxfId="191" priority="68">
      <formula>#REF!=FALSE</formula>
    </cfRule>
  </conditionalFormatting>
  <conditionalFormatting sqref="E577">
    <cfRule type="expression" dxfId="190" priority="65">
      <formula>#REF!=FALSE</formula>
    </cfRule>
  </conditionalFormatting>
  <conditionalFormatting sqref="E576">
    <cfRule type="expression" dxfId="189" priority="66">
      <formula>#REF!=FALSE</formula>
    </cfRule>
    <cfRule type="expression" dxfId="188" priority="67">
      <formula>#REF!=FALSE</formula>
    </cfRule>
  </conditionalFormatting>
  <conditionalFormatting sqref="E554">
    <cfRule type="expression" dxfId="187" priority="64">
      <formula>#REF!=FALSE</formula>
    </cfRule>
  </conditionalFormatting>
  <conditionalFormatting sqref="E564">
    <cfRule type="expression" dxfId="186" priority="63">
      <formula>#REF!=FALSE</formula>
    </cfRule>
  </conditionalFormatting>
  <conditionalFormatting sqref="E574">
    <cfRule type="expression" dxfId="185" priority="62">
      <formula>#REF!=FALSE</formula>
    </cfRule>
  </conditionalFormatting>
  <conditionalFormatting sqref="E578">
    <cfRule type="expression" dxfId="184" priority="61">
      <formula>#REF!=FALSE</formula>
    </cfRule>
  </conditionalFormatting>
  <conditionalFormatting sqref="E578">
    <cfRule type="expression" dxfId="183" priority="60">
      <formula>#REF!=FALSE</formula>
    </cfRule>
  </conditionalFormatting>
  <conditionalFormatting sqref="E579:E603">
    <cfRule type="expression" dxfId="182" priority="59">
      <formula>#REF!=FALSE</formula>
    </cfRule>
  </conditionalFormatting>
  <conditionalFormatting sqref="E602">
    <cfRule type="expression" dxfId="181" priority="56">
      <formula>#REF!=FALSE</formula>
    </cfRule>
  </conditionalFormatting>
  <conditionalFormatting sqref="E603">
    <cfRule type="expression" dxfId="180" priority="55">
      <formula>#REF!=FALSE</formula>
    </cfRule>
  </conditionalFormatting>
  <conditionalFormatting sqref="E601">
    <cfRule type="expression" dxfId="179" priority="57">
      <formula>#REF!=FALSE</formula>
    </cfRule>
    <cfRule type="expression" dxfId="178" priority="58">
      <formula>#REF!=FALSE</formula>
    </cfRule>
  </conditionalFormatting>
  <conditionalFormatting sqref="E579">
    <cfRule type="expression" dxfId="177" priority="54">
      <formula>#REF!=FALSE</formula>
    </cfRule>
  </conditionalFormatting>
  <conditionalFormatting sqref="E589">
    <cfRule type="expression" dxfId="176" priority="53">
      <formula>#REF!=FALSE</formula>
    </cfRule>
  </conditionalFormatting>
  <conditionalFormatting sqref="E599">
    <cfRule type="expression" dxfId="175" priority="52">
      <formula>#REF!=FALSE</formula>
    </cfRule>
  </conditionalFormatting>
  <conditionalFormatting sqref="E604:E628">
    <cfRule type="expression" dxfId="174" priority="51">
      <formula>#REF!=FALSE</formula>
    </cfRule>
  </conditionalFormatting>
  <conditionalFormatting sqref="E627">
    <cfRule type="expression" dxfId="173" priority="48">
      <formula>#REF!=FALSE</formula>
    </cfRule>
  </conditionalFormatting>
  <conditionalFormatting sqref="E628">
    <cfRule type="expression" dxfId="172" priority="47">
      <formula>#REF!=FALSE</formula>
    </cfRule>
  </conditionalFormatting>
  <conditionalFormatting sqref="E626">
    <cfRule type="expression" dxfId="171" priority="49">
      <formula>#REF!=FALSE</formula>
    </cfRule>
    <cfRule type="expression" dxfId="170" priority="50">
      <formula>#REF!=FALSE</formula>
    </cfRule>
  </conditionalFormatting>
  <conditionalFormatting sqref="E604">
    <cfRule type="expression" dxfId="169" priority="46">
      <formula>#REF!=FALSE</formula>
    </cfRule>
  </conditionalFormatting>
  <conditionalFormatting sqref="E614">
    <cfRule type="expression" dxfId="168" priority="45">
      <formula>#REF!=FALSE</formula>
    </cfRule>
  </conditionalFormatting>
  <conditionalFormatting sqref="E624">
    <cfRule type="expression" dxfId="167" priority="44">
      <formula>#REF!=FALSE</formula>
    </cfRule>
  </conditionalFormatting>
  <conditionalFormatting sqref="E629:E653">
    <cfRule type="expression" dxfId="166" priority="43">
      <formula>#REF!=FALSE</formula>
    </cfRule>
  </conditionalFormatting>
  <conditionalFormatting sqref="E652">
    <cfRule type="expression" dxfId="165" priority="40">
      <formula>#REF!=FALSE</formula>
    </cfRule>
  </conditionalFormatting>
  <conditionalFormatting sqref="E653">
    <cfRule type="expression" dxfId="164" priority="39">
      <formula>#REF!=FALSE</formula>
    </cfRule>
  </conditionalFormatting>
  <conditionalFormatting sqref="E651">
    <cfRule type="expression" dxfId="163" priority="41">
      <formula>#REF!=FALSE</formula>
    </cfRule>
    <cfRule type="expression" dxfId="162" priority="42">
      <formula>#REF!=FALSE</formula>
    </cfRule>
  </conditionalFormatting>
  <conditionalFormatting sqref="E629">
    <cfRule type="expression" dxfId="161" priority="38">
      <formula>#REF!=FALSE</formula>
    </cfRule>
  </conditionalFormatting>
  <conditionalFormatting sqref="E639">
    <cfRule type="expression" dxfId="160" priority="37">
      <formula>#REF!=FALSE</formula>
    </cfRule>
  </conditionalFormatting>
  <conditionalFormatting sqref="E649">
    <cfRule type="expression" dxfId="159" priority="36">
      <formula>#REF!=FALSE</formula>
    </cfRule>
  </conditionalFormatting>
  <conditionalFormatting sqref="E659:E692">
    <cfRule type="expression" dxfId="158" priority="34">
      <formula>#REF!=FALSE</formula>
    </cfRule>
  </conditionalFormatting>
  <conditionalFormatting sqref="E691">
    <cfRule type="expression" dxfId="157" priority="31">
      <formula>#REF!=FALSE</formula>
    </cfRule>
  </conditionalFormatting>
  <conditionalFormatting sqref="E692">
    <cfRule type="expression" dxfId="156" priority="30">
      <formula>#REF!=FALSE</formula>
    </cfRule>
  </conditionalFormatting>
  <conditionalFormatting sqref="E690">
    <cfRule type="expression" dxfId="155" priority="32">
      <formula>#REF!=FALSE</formula>
    </cfRule>
    <cfRule type="expression" dxfId="154" priority="33">
      <formula>#REF!=FALSE</formula>
    </cfRule>
  </conditionalFormatting>
  <conditionalFormatting sqref="E658">
    <cfRule type="expression" dxfId="153" priority="35">
      <formula>#REF!=FALSE</formula>
    </cfRule>
  </conditionalFormatting>
  <conditionalFormatting sqref="E668">
    <cfRule type="expression" dxfId="152" priority="29">
      <formula>#REF!=FALSE</formula>
    </cfRule>
  </conditionalFormatting>
  <conditionalFormatting sqref="E678">
    <cfRule type="expression" dxfId="151" priority="28">
      <formula>#REF!=FALSE</formula>
    </cfRule>
  </conditionalFormatting>
  <conditionalFormatting sqref="E688">
    <cfRule type="expression" dxfId="150" priority="27">
      <formula>#REF!=FALSE</formula>
    </cfRule>
  </conditionalFormatting>
  <conditionalFormatting sqref="E693:E717">
    <cfRule type="expression" dxfId="149" priority="26">
      <formula>#REF!=FALSE</formula>
    </cfRule>
  </conditionalFormatting>
  <conditionalFormatting sqref="E716">
    <cfRule type="expression" dxfId="148" priority="23">
      <formula>#REF!=FALSE</formula>
    </cfRule>
  </conditionalFormatting>
  <conditionalFormatting sqref="E717">
    <cfRule type="expression" dxfId="147" priority="22">
      <formula>#REF!=FALSE</formula>
    </cfRule>
  </conditionalFormatting>
  <conditionalFormatting sqref="E715">
    <cfRule type="expression" dxfId="146" priority="24">
      <formula>#REF!=FALSE</formula>
    </cfRule>
    <cfRule type="expression" dxfId="145" priority="25">
      <formula>#REF!=FALSE</formula>
    </cfRule>
  </conditionalFormatting>
  <conditionalFormatting sqref="E693">
    <cfRule type="expression" dxfId="144" priority="21">
      <formula>#REF!=FALSE</formula>
    </cfRule>
  </conditionalFormatting>
  <conditionalFormatting sqref="E703">
    <cfRule type="expression" dxfId="143" priority="20">
      <formula>#REF!=FALSE</formula>
    </cfRule>
  </conditionalFormatting>
  <conditionalFormatting sqref="E713">
    <cfRule type="expression" dxfId="142" priority="19">
      <formula>#REF!=FALSE</formula>
    </cfRule>
  </conditionalFormatting>
  <conditionalFormatting sqref="E718:E742">
    <cfRule type="expression" dxfId="141" priority="18">
      <formula>#REF!=FALSE</formula>
    </cfRule>
  </conditionalFormatting>
  <conditionalFormatting sqref="E741">
    <cfRule type="expression" dxfId="140" priority="15">
      <formula>#REF!=FALSE</formula>
    </cfRule>
  </conditionalFormatting>
  <conditionalFormatting sqref="E742">
    <cfRule type="expression" dxfId="139" priority="14">
      <formula>#REF!=FALSE</formula>
    </cfRule>
  </conditionalFormatting>
  <conditionalFormatting sqref="E740">
    <cfRule type="expression" dxfId="138" priority="16">
      <formula>#REF!=FALSE</formula>
    </cfRule>
    <cfRule type="expression" dxfId="137" priority="17">
      <formula>#REF!=FALSE</formula>
    </cfRule>
  </conditionalFormatting>
  <conditionalFormatting sqref="E718">
    <cfRule type="expression" dxfId="136" priority="13">
      <formula>#REF!=FALSE</formula>
    </cfRule>
  </conditionalFormatting>
  <conditionalFormatting sqref="E728">
    <cfRule type="expression" dxfId="135" priority="12">
      <formula>#REF!=FALSE</formula>
    </cfRule>
  </conditionalFormatting>
  <conditionalFormatting sqref="E738">
    <cfRule type="expression" dxfId="134" priority="11">
      <formula>#REF!=FALSE</formula>
    </cfRule>
  </conditionalFormatting>
  <conditionalFormatting sqref="E743:E767">
    <cfRule type="expression" dxfId="133" priority="10">
      <formula>#REF!=FALSE</formula>
    </cfRule>
  </conditionalFormatting>
  <conditionalFormatting sqref="E766">
    <cfRule type="expression" dxfId="132" priority="7">
      <formula>#REF!=FALSE</formula>
    </cfRule>
  </conditionalFormatting>
  <conditionalFormatting sqref="E767">
    <cfRule type="expression" dxfId="131" priority="6">
      <formula>#REF!=FALSE</formula>
    </cfRule>
  </conditionalFormatting>
  <conditionalFormatting sqref="E765">
    <cfRule type="expression" dxfId="130" priority="8">
      <formula>#REF!=FALSE</formula>
    </cfRule>
    <cfRule type="expression" dxfId="129" priority="9">
      <formula>#REF!=FALSE</formula>
    </cfRule>
  </conditionalFormatting>
  <conditionalFormatting sqref="E743">
    <cfRule type="expression" dxfId="128" priority="5">
      <formula>#REF!=FALSE</formula>
    </cfRule>
  </conditionalFormatting>
  <conditionalFormatting sqref="E753">
    <cfRule type="expression" dxfId="127" priority="4">
      <formula>#REF!=FALSE</formula>
    </cfRule>
  </conditionalFormatting>
  <conditionalFormatting sqref="E763">
    <cfRule type="expression" dxfId="126" priority="3">
      <formula>#REF!=FALSE</formula>
    </cfRule>
  </conditionalFormatting>
  <conditionalFormatting sqref="E768:E773">
    <cfRule type="expression" dxfId="125" priority="2">
      <formula>#REF!=FALSE</formula>
    </cfRule>
  </conditionalFormatting>
  <conditionalFormatting sqref="E768">
    <cfRule type="expression" dxfId="124" priority="1">
      <formula>#REF!=FALSE</formula>
    </cfRule>
  </conditionalFormatting>
  <dataValidations count="6">
    <dataValidation type="whole" operator="greaterThan" allowBlank="1" showInputMessage="1" showErrorMessage="1" sqref="K50:K51">
      <formula1>0</formula1>
    </dataValidation>
    <dataValidation type="decimal" allowBlank="1" showInputMessage="1" showErrorMessage="1" sqref="D19:D51 G64">
      <formula1>0</formula1>
      <formula2>1</formula2>
    </dataValidation>
    <dataValidation type="list" allowBlank="1" showInputMessage="1" showErrorMessage="1" sqref="K19 K21 K25 K27">
      <formula1>$O$33:$O$34</formula1>
    </dataValidation>
    <dataValidation type="list" allowBlank="1" showInputMessage="1" showErrorMessage="1" sqref="K20">
      <formula1>$O$11:$O$13</formula1>
    </dataValidation>
    <dataValidation type="decimal" operator="greaterThanOrEqual" allowBlank="1" showInputMessage="1" showErrorMessage="1" error="This cell must contain a number " sqref="G24:G27">
      <formula1>0</formula1>
    </dataValidation>
    <dataValidation type="whole" operator="greaterThanOrEqual" allowBlank="1" showInputMessage="1" showErrorMessage="1" error="Please enter a positive whole number." sqref="E16:F3001">
      <formula1>0</formula1>
    </dataValidation>
  </dataValidations>
  <hyperlinks>
    <hyperlink ref="A5:C5" location="Introduction!A1" display="Introduction"/>
    <hyperlink ref="A9:C9" location="'Assumptions Overview'!A1" display="Assumptions Overview"/>
    <hyperlink ref="A11" location="Model!A1" display="Model"/>
    <hyperlink ref="A15" location="'Terms and Conditions'!A1" display="Terms and Conditions"/>
    <hyperlink ref="A7:C7" location="'Volume Input'!A1" display="Volume Input"/>
    <hyperlink ref="A11:C11" location="'Shift Output'!A1" display="Shift Output"/>
    <hyperlink ref="A15:C15" location="'Terms and Conditions'!A1" display="Terms and Conditions"/>
    <hyperlink ref="A13" location="'Service and Subservice Detail'!A1" display="Service and Subservice Detail"/>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AK970"/>
  <sheetViews>
    <sheetView topLeftCell="A727" zoomScale="80" zoomScaleNormal="80" workbookViewId="0">
      <selection activeCell="C761" sqref="C761"/>
    </sheetView>
  </sheetViews>
  <sheetFormatPr defaultRowHeight="12.5"/>
  <cols>
    <col min="2" max="2" width="8.1796875" style="47" bestFit="1" customWidth="1"/>
    <col min="3" max="3" width="50.6328125" style="47" customWidth="1"/>
    <col min="4" max="4" width="18.6328125" style="47" bestFit="1" customWidth="1"/>
    <col min="5" max="5" width="26.81640625" bestFit="1" customWidth="1"/>
    <col min="6" max="6" width="33.36328125" style="47" bestFit="1" customWidth="1"/>
    <col min="7" max="7" width="81" style="47" bestFit="1" customWidth="1"/>
    <col min="9" max="9" width="10.81640625" customWidth="1"/>
    <col min="12" max="12" width="34" bestFit="1" customWidth="1"/>
    <col min="14" max="14" width="11.453125" bestFit="1" customWidth="1"/>
    <col min="15" max="15" width="14.81640625" style="47" bestFit="1" customWidth="1"/>
    <col min="16" max="16" width="8.81640625" style="47"/>
    <col min="17" max="17" width="18.6328125" style="47" bestFit="1" customWidth="1"/>
    <col min="18" max="18" width="8.81640625" style="47"/>
    <col min="19" max="19" width="27.08984375" bestFit="1" customWidth="1"/>
    <col min="20" max="20" width="33.6328125" bestFit="1" customWidth="1"/>
    <col min="21" max="21" width="20.1796875" customWidth="1"/>
    <col min="22" max="22" width="11.453125" bestFit="1" customWidth="1"/>
    <col min="23" max="23" width="20.453125" bestFit="1" customWidth="1"/>
    <col min="24" max="24" width="16.90625" bestFit="1" customWidth="1"/>
    <col min="25" max="25" width="18.81640625" bestFit="1" customWidth="1"/>
    <col min="27" max="27" width="26.81640625" bestFit="1" customWidth="1"/>
    <col min="28" max="28" width="19.1796875" bestFit="1" customWidth="1"/>
    <col min="29" max="29" width="16.36328125" bestFit="1" customWidth="1"/>
    <col min="34" max="34" width="27.1796875" customWidth="1"/>
    <col min="35" max="35" width="11.36328125" bestFit="1" customWidth="1"/>
    <col min="36" max="36" width="8.6328125" bestFit="1" customWidth="1"/>
    <col min="37" max="37" width="10" bestFit="1" customWidth="1"/>
  </cols>
  <sheetData>
    <row r="2" spans="1:22" ht="13">
      <c r="B2" s="95" t="s">
        <v>9</v>
      </c>
      <c r="C2" s="95" t="s">
        <v>108</v>
      </c>
      <c r="D2" s="95" t="s">
        <v>10</v>
      </c>
      <c r="E2" s="95" t="s">
        <v>7</v>
      </c>
      <c r="F2" s="95" t="s">
        <v>8</v>
      </c>
      <c r="G2" s="95" t="s">
        <v>108</v>
      </c>
      <c r="K2" s="95" t="s">
        <v>125</v>
      </c>
      <c r="L2" s="95" t="s">
        <v>124</v>
      </c>
      <c r="M2" s="95" t="s">
        <v>123</v>
      </c>
      <c r="N2" s="95" t="s">
        <v>111</v>
      </c>
      <c r="O2" s="95" t="s">
        <v>127</v>
      </c>
      <c r="P2" s="95" t="s">
        <v>129</v>
      </c>
      <c r="Q2" s="95" t="s">
        <v>144</v>
      </c>
      <c r="R2" s="95"/>
      <c r="S2" s="95" t="s">
        <v>125</v>
      </c>
      <c r="T2" s="95" t="s">
        <v>123</v>
      </c>
      <c r="U2" s="95" t="s">
        <v>128</v>
      </c>
      <c r="V2" s="95" t="s">
        <v>129</v>
      </c>
    </row>
    <row r="3" spans="1:22" ht="13">
      <c r="A3" s="122"/>
      <c r="B3" s="174">
        <v>246</v>
      </c>
      <c r="C3" s="90" t="s">
        <v>913</v>
      </c>
      <c r="D3" s="47">
        <f>SUMIFS('Volume Input'!$F$16:$F$1000000,'Volume Input'!$E$16:$E$1000000,'TO HIDE DRG Sum Ref'!B3)</f>
        <v>0</v>
      </c>
      <c r="E3" s="122" t="s">
        <v>5</v>
      </c>
      <c r="F3" s="122" t="s">
        <v>12</v>
      </c>
      <c r="G3" s="90" t="s">
        <v>913</v>
      </c>
      <c r="K3" s="89" t="s">
        <v>5</v>
      </c>
      <c r="L3" s="90" t="s">
        <v>12</v>
      </c>
      <c r="M3" s="90">
        <f>SUMIF($F$3:$F$760,L3,$D$3:$D$760)</f>
        <v>0</v>
      </c>
      <c r="N3" s="47" t="s">
        <v>116</v>
      </c>
      <c r="O3" s="1">
        <f>M3*((IF(N3="Medium",0.15,IF(N3="Low",0.1,IF(N3="High",0.25,IF(N3="No Risk",0)))))+(IF('Assumptions Overview'!$F$7="Conservative",-0.05,IF('Assumptions Overview'!$F$7="Moderate",0,IF('Assumptions Overview'!$F$7="Aggressive",0.05))))*(IF(N3="No Risk",0,1)))</f>
        <v>0</v>
      </c>
      <c r="P3" s="121">
        <f>IF(M3&gt;0,(O3/M3),0)</f>
        <v>0</v>
      </c>
      <c r="Q3" s="121" t="str">
        <f>IF(0&lt;O3,(O3/(VLOOKUP(K3,$S$3:$T$20,2,FALSE))),"N/A")</f>
        <v>N/A</v>
      </c>
      <c r="S3" s="91" t="s">
        <v>5</v>
      </c>
      <c r="T3">
        <f>SUMIF($K$3:$K$85,S3,$M$3:$M$85)</f>
        <v>0</v>
      </c>
      <c r="U3">
        <f t="shared" ref="U3:U19" si="0">SUMIF($K$3:$K$85,S3,$O$3:$O$85)</f>
        <v>0</v>
      </c>
      <c r="V3" s="120">
        <f>IF(T3&gt;0,(U3/T3),0)</f>
        <v>0</v>
      </c>
    </row>
    <row r="4" spans="1:22" ht="13">
      <c r="A4" s="122"/>
      <c r="B4" s="174">
        <v>247</v>
      </c>
      <c r="C4" s="92" t="s">
        <v>914</v>
      </c>
      <c r="D4" s="47">
        <f>SUMIFS('Volume Input'!$F$16:$F$1000000,'Volume Input'!$E$16:$E$1000000,'TO HIDE DRG Sum Ref'!B4)</f>
        <v>0</v>
      </c>
      <c r="E4" s="122" t="s">
        <v>5</v>
      </c>
      <c r="F4" s="122" t="s">
        <v>12</v>
      </c>
      <c r="G4" s="92" t="s">
        <v>914</v>
      </c>
      <c r="K4" s="91" t="s">
        <v>5</v>
      </c>
      <c r="L4" s="92" t="s">
        <v>11</v>
      </c>
      <c r="M4" s="90">
        <f t="shared" ref="M4:M41" si="1">SUMIF($F$3:$F$760,L4,$D$3:$D$760)</f>
        <v>0</v>
      </c>
      <c r="N4" s="47" t="s">
        <v>115</v>
      </c>
      <c r="O4" s="1">
        <f>M4*((IF(N4="Medium",0.15,IF(N4="Low",0.1,IF(N4="High",0.25,IF(N4="No Risk",0)))))+(IF('Assumptions Overview'!$F$7="Conservative",-0.05,IF('Assumptions Overview'!$F$7="Moderate",0,IF('Assumptions Overview'!$F$7="Aggressive",0.05))))*(IF(N4="No Risk",0,1)))</f>
        <v>0</v>
      </c>
      <c r="P4" s="121">
        <f>IF(M4&gt;0,(O4/M4),0)</f>
        <v>0</v>
      </c>
      <c r="Q4" s="121" t="str">
        <f t="shared" ref="Q4:Q66" si="2">IF(0&lt;O4,(O4/(VLOOKUP(K4,$S$3:$T$20,2,FALSE))),"N/A")</f>
        <v>N/A</v>
      </c>
      <c r="S4" s="94" t="s">
        <v>14</v>
      </c>
      <c r="T4" s="47">
        <f t="shared" ref="T4:T19" si="3">SUMIF($K$3:$K$85,S4,$M$3:$M$85)</f>
        <v>0</v>
      </c>
      <c r="U4" s="47">
        <f t="shared" si="0"/>
        <v>0</v>
      </c>
      <c r="V4" s="120">
        <f t="shared" ref="V4:V19" si="4">IF(T4&gt;0,(U4/T4),0)</f>
        <v>0</v>
      </c>
    </row>
    <row r="5" spans="1:22" ht="13">
      <c r="A5" s="122"/>
      <c r="B5" s="174">
        <v>248</v>
      </c>
      <c r="C5" s="90" t="s">
        <v>915</v>
      </c>
      <c r="D5" s="47">
        <f>SUMIFS('Volume Input'!$F$16:$F$1000000,'Volume Input'!$E$16:$E$1000000,'TO HIDE DRG Sum Ref'!B5)</f>
        <v>0</v>
      </c>
      <c r="E5" s="122" t="s">
        <v>5</v>
      </c>
      <c r="F5" s="122" t="s">
        <v>12</v>
      </c>
      <c r="G5" s="90" t="s">
        <v>915</v>
      </c>
      <c r="K5" s="89" t="s">
        <v>5</v>
      </c>
      <c r="L5" s="92" t="s">
        <v>13</v>
      </c>
      <c r="M5" s="90">
        <f t="shared" si="1"/>
        <v>0</v>
      </c>
      <c r="N5" s="47" t="s">
        <v>117</v>
      </c>
      <c r="O5" s="1">
        <f>M5*((IF(N5="Medium",0.15,IF(N5="Low",0.1,IF(N5="High",0.25,IF(N5="No Risk",0)))))+(IF('Assumptions Overview'!$F$7="Conservative",-0.05,IF('Assumptions Overview'!$F$7="Moderate",0,IF('Assumptions Overview'!$F$7="Aggressive",0.05))))*(IF(N5="No Risk",0,1)))</f>
        <v>0</v>
      </c>
      <c r="P5" s="121">
        <f t="shared" ref="P5:P66" si="5">IF(M5&gt;0,(O5/M5),0)</f>
        <v>0</v>
      </c>
      <c r="Q5" s="121" t="str">
        <f t="shared" si="2"/>
        <v>N/A</v>
      </c>
      <c r="S5" s="94" t="s">
        <v>20</v>
      </c>
      <c r="T5" s="47">
        <f t="shared" si="3"/>
        <v>0</v>
      </c>
      <c r="U5" s="47">
        <f t="shared" si="0"/>
        <v>0</v>
      </c>
      <c r="V5" s="120">
        <f t="shared" si="4"/>
        <v>0</v>
      </c>
    </row>
    <row r="6" spans="1:22" ht="13">
      <c r="A6" s="122"/>
      <c r="B6" s="174">
        <v>249</v>
      </c>
      <c r="C6" s="92" t="s">
        <v>916</v>
      </c>
      <c r="D6" s="47">
        <f>SUMIFS('Volume Input'!$F$16:$F$1000000,'Volume Input'!$E$16:$E$1000000,'TO HIDE DRG Sum Ref'!B6)</f>
        <v>0</v>
      </c>
      <c r="E6" s="122" t="s">
        <v>5</v>
      </c>
      <c r="F6" s="122" t="s">
        <v>12</v>
      </c>
      <c r="G6" s="92" t="s">
        <v>916</v>
      </c>
      <c r="K6" s="91" t="s">
        <v>5</v>
      </c>
      <c r="L6" s="94" t="s">
        <v>6</v>
      </c>
      <c r="M6" s="90">
        <f t="shared" si="1"/>
        <v>0</v>
      </c>
      <c r="N6" s="47" t="s">
        <v>115</v>
      </c>
      <c r="O6" s="1">
        <f>M6*((IF(N6="Medium",0.15,IF(N6="Low",0.1,IF(N6="High",0.25,IF(N6="No Risk",0)))))+(IF('Assumptions Overview'!$F$7="Conservative",-0.05,IF('Assumptions Overview'!$F$7="Moderate",0,IF('Assumptions Overview'!$F$7="Aggressive",0.05))))*(IF(N6="No Risk",0,1)))</f>
        <v>0</v>
      </c>
      <c r="P6" s="121">
        <f t="shared" si="5"/>
        <v>0</v>
      </c>
      <c r="Q6" s="121" t="str">
        <f t="shared" si="2"/>
        <v>N/A</v>
      </c>
      <c r="S6" s="94" t="s">
        <v>31</v>
      </c>
      <c r="T6" s="47">
        <f t="shared" si="3"/>
        <v>0</v>
      </c>
      <c r="U6" s="47">
        <f t="shared" si="0"/>
        <v>0</v>
      </c>
      <c r="V6" s="120">
        <f t="shared" si="4"/>
        <v>0</v>
      </c>
    </row>
    <row r="7" spans="1:22" ht="13">
      <c r="A7" s="122"/>
      <c r="B7" s="174">
        <v>250</v>
      </c>
      <c r="C7" s="90" t="s">
        <v>917</v>
      </c>
      <c r="D7" s="47">
        <f>SUMIFS('Volume Input'!$F$16:$F$1000000,'Volume Input'!$E$16:$E$1000000,'TO HIDE DRG Sum Ref'!B7)</f>
        <v>0</v>
      </c>
      <c r="E7" s="122" t="s">
        <v>5</v>
      </c>
      <c r="F7" s="122" t="s">
        <v>12</v>
      </c>
      <c r="G7" s="90" t="s">
        <v>917</v>
      </c>
      <c r="K7" s="94" t="s">
        <v>14</v>
      </c>
      <c r="L7" s="94" t="s">
        <v>15</v>
      </c>
      <c r="M7" s="90">
        <f t="shared" si="1"/>
        <v>0</v>
      </c>
      <c r="N7" s="47" t="s">
        <v>115</v>
      </c>
      <c r="O7" s="1">
        <f>M7*((IF(N7="Medium",0.15,IF(N7="Low",0.1,IF(N7="High",0.25,IF(N7="No Risk",0)))))+(IF('Assumptions Overview'!$F$7="Conservative",-0.05,IF('Assumptions Overview'!$F$7="Moderate",0,IF('Assumptions Overview'!$F$7="Aggressive",0.05))))*(IF(N7="No Risk",0,1)))</f>
        <v>0</v>
      </c>
      <c r="P7" s="121">
        <f t="shared" si="5"/>
        <v>0</v>
      </c>
      <c r="Q7" s="121" t="str">
        <f t="shared" si="2"/>
        <v>N/A</v>
      </c>
      <c r="S7" s="94" t="s">
        <v>49</v>
      </c>
      <c r="T7" s="47">
        <f t="shared" si="3"/>
        <v>0</v>
      </c>
      <c r="U7" s="47">
        <f t="shared" si="0"/>
        <v>0</v>
      </c>
      <c r="V7" s="120">
        <f t="shared" si="4"/>
        <v>0</v>
      </c>
    </row>
    <row r="8" spans="1:22" ht="13">
      <c r="A8" s="122"/>
      <c r="B8" s="174">
        <v>251</v>
      </c>
      <c r="C8" s="92" t="s">
        <v>918</v>
      </c>
      <c r="D8" s="47">
        <f>SUMIFS('Volume Input'!$F$16:$F$1000000,'Volume Input'!$E$16:$E$1000000,'TO HIDE DRG Sum Ref'!B8)</f>
        <v>0</v>
      </c>
      <c r="E8" s="122" t="s">
        <v>5</v>
      </c>
      <c r="F8" s="122" t="s">
        <v>12</v>
      </c>
      <c r="G8" s="92" t="s">
        <v>918</v>
      </c>
      <c r="K8" s="93" t="s">
        <v>14</v>
      </c>
      <c r="L8" s="93" t="s">
        <v>16</v>
      </c>
      <c r="M8" s="90">
        <f t="shared" si="1"/>
        <v>0</v>
      </c>
      <c r="N8" s="47" t="s">
        <v>116</v>
      </c>
      <c r="O8" s="1">
        <f>M8*((IF(N8="Medium",0.15,IF(N8="Low",0.1,IF(N8="High",0.25,IF(N8="No Risk",0)))))+(IF('Assumptions Overview'!$F$7="Conservative",-0.05,IF('Assumptions Overview'!$F$7="Moderate",0,IF('Assumptions Overview'!$F$7="Aggressive",0.05))))*(IF(N8="No Risk",0,1)))</f>
        <v>0</v>
      </c>
      <c r="P8" s="121">
        <f t="shared" si="5"/>
        <v>0</v>
      </c>
      <c r="Q8" s="121" t="str">
        <f t="shared" si="2"/>
        <v>N/A</v>
      </c>
      <c r="S8" s="94" t="s">
        <v>53</v>
      </c>
      <c r="T8" s="47">
        <f t="shared" si="3"/>
        <v>0</v>
      </c>
      <c r="U8" s="47">
        <f t="shared" si="0"/>
        <v>0</v>
      </c>
      <c r="V8" s="120">
        <f t="shared" si="4"/>
        <v>0</v>
      </c>
    </row>
    <row r="9" spans="1:22" ht="13">
      <c r="A9" s="122"/>
      <c r="B9" s="174">
        <v>266</v>
      </c>
      <c r="C9" s="90" t="s">
        <v>919</v>
      </c>
      <c r="D9" s="47">
        <f>SUMIFS('Volume Input'!$F$16:$F$1000000,'Volume Input'!$E$16:$E$1000000,'TO HIDE DRG Sum Ref'!B9)</f>
        <v>0</v>
      </c>
      <c r="E9" s="122" t="s">
        <v>5</v>
      </c>
      <c r="F9" s="122" t="s">
        <v>12</v>
      </c>
      <c r="G9" s="90" t="s">
        <v>919</v>
      </c>
      <c r="I9" s="47" t="s">
        <v>111</v>
      </c>
      <c r="K9" s="94" t="s">
        <v>14</v>
      </c>
      <c r="L9" s="94" t="s">
        <v>17</v>
      </c>
      <c r="M9" s="90">
        <f t="shared" si="1"/>
        <v>0</v>
      </c>
      <c r="N9" s="47" t="s">
        <v>116</v>
      </c>
      <c r="O9" s="1">
        <f>M9*((IF(N9="Medium",0.15,IF(N9="Low",0.1,IF(N9="High",0.25,IF(N9="No Risk",0)))))+(IF('Assumptions Overview'!$F$7="Conservative",-0.05,IF('Assumptions Overview'!$F$7="Moderate",0,IF('Assumptions Overview'!$F$7="Aggressive",0.05))))*(IF(N9="No Risk",0,1)))</f>
        <v>0</v>
      </c>
      <c r="P9" s="121">
        <f t="shared" si="5"/>
        <v>0</v>
      </c>
      <c r="Q9" s="121" t="str">
        <f t="shared" si="2"/>
        <v>N/A</v>
      </c>
      <c r="S9" s="94" t="s">
        <v>55</v>
      </c>
      <c r="T9" s="47">
        <f t="shared" si="3"/>
        <v>0</v>
      </c>
      <c r="U9" s="47">
        <f t="shared" si="0"/>
        <v>0</v>
      </c>
      <c r="V9" s="120">
        <f t="shared" si="4"/>
        <v>0</v>
      </c>
    </row>
    <row r="10" spans="1:22" ht="13">
      <c r="A10" s="122"/>
      <c r="B10" s="174">
        <v>267</v>
      </c>
      <c r="C10" s="92" t="s">
        <v>920</v>
      </c>
      <c r="D10" s="47">
        <f>SUMIFS('Volume Input'!$F$16:$F$1000000,'Volume Input'!$E$16:$E$1000000,'TO HIDE DRG Sum Ref'!B10)</f>
        <v>0</v>
      </c>
      <c r="E10" s="122" t="s">
        <v>5</v>
      </c>
      <c r="F10" s="122" t="s">
        <v>12</v>
      </c>
      <c r="G10" s="92" t="s">
        <v>920</v>
      </c>
      <c r="I10" t="s">
        <v>120</v>
      </c>
      <c r="K10" s="93" t="s">
        <v>14</v>
      </c>
      <c r="L10" s="93" t="s">
        <v>18</v>
      </c>
      <c r="M10" s="90">
        <f t="shared" si="1"/>
        <v>0</v>
      </c>
      <c r="N10" s="47" t="s">
        <v>115</v>
      </c>
      <c r="O10" s="1">
        <f>M10*((IF(N10="Medium",0.15,IF(N10="Low",0.1,IF(N10="High",0.25,IF(N10="No Risk",0)))))+(IF('Assumptions Overview'!$F$7="Conservative",-0.05,IF('Assumptions Overview'!$F$7="Moderate",0,IF('Assumptions Overview'!$F$7="Aggressive",0.05))))*(IF(N10="No Risk",0,1)))</f>
        <v>0</v>
      </c>
      <c r="P10" s="121">
        <f t="shared" si="5"/>
        <v>0</v>
      </c>
      <c r="Q10" s="121" t="str">
        <f t="shared" si="2"/>
        <v>N/A</v>
      </c>
      <c r="S10" s="93" t="s">
        <v>62</v>
      </c>
      <c r="T10" s="47">
        <f t="shared" si="3"/>
        <v>0</v>
      </c>
      <c r="U10" s="47">
        <f t="shared" si="0"/>
        <v>0</v>
      </c>
      <c r="V10" s="120">
        <f t="shared" si="4"/>
        <v>0</v>
      </c>
    </row>
    <row r="11" spans="1:22" ht="13">
      <c r="A11" s="122"/>
      <c r="B11" s="174">
        <v>286</v>
      </c>
      <c r="C11" s="90" t="s">
        <v>921</v>
      </c>
      <c r="D11" s="47">
        <f>SUMIFS('Volume Input'!$F$16:$F$1000000,'Volume Input'!$E$16:$E$1000000,'TO HIDE DRG Sum Ref'!B11)</f>
        <v>0</v>
      </c>
      <c r="E11" s="122" t="s">
        <v>5</v>
      </c>
      <c r="F11" s="122" t="s">
        <v>12</v>
      </c>
      <c r="G11" s="90" t="s">
        <v>921</v>
      </c>
      <c r="I11" t="s">
        <v>121</v>
      </c>
      <c r="K11" s="93" t="s">
        <v>14</v>
      </c>
      <c r="L11" s="93" t="s">
        <v>19</v>
      </c>
      <c r="M11" s="90">
        <f t="shared" si="1"/>
        <v>0</v>
      </c>
      <c r="N11" s="47" t="s">
        <v>115</v>
      </c>
      <c r="O11" s="1">
        <f>M11*((IF(N11="Medium",0.15,IF(N11="Low",0.1,IF(N11="High",0.25,IF(N11="No Risk",0)))))+(IF('Assumptions Overview'!$F$7="Conservative",-0.05,IF('Assumptions Overview'!$F$7="Moderate",0,IF('Assumptions Overview'!$F$7="Aggressive",0.05))))*(IF(N11="No Risk",0,1)))</f>
        <v>0</v>
      </c>
      <c r="P11" s="121">
        <f t="shared" si="5"/>
        <v>0</v>
      </c>
      <c r="Q11" s="121" t="str">
        <f t="shared" si="2"/>
        <v>N/A</v>
      </c>
      <c r="S11" s="93" t="s">
        <v>66</v>
      </c>
      <c r="T11" s="47">
        <f t="shared" si="3"/>
        <v>0</v>
      </c>
      <c r="U11" s="47">
        <f t="shared" si="0"/>
        <v>0</v>
      </c>
      <c r="V11" s="120">
        <f t="shared" si="4"/>
        <v>0</v>
      </c>
    </row>
    <row r="12" spans="1:22" ht="13">
      <c r="A12" s="122"/>
      <c r="B12" s="174">
        <v>287</v>
      </c>
      <c r="C12" s="92" t="s">
        <v>922</v>
      </c>
      <c r="D12" s="47">
        <f>SUMIFS('Volume Input'!$F$16:$F$1000000,'Volume Input'!$E$16:$E$1000000,'TO HIDE DRG Sum Ref'!B12)</f>
        <v>0</v>
      </c>
      <c r="E12" s="122" t="s">
        <v>5</v>
      </c>
      <c r="F12" s="122" t="s">
        <v>12</v>
      </c>
      <c r="G12" s="92" t="s">
        <v>922</v>
      </c>
      <c r="I12" t="s">
        <v>122</v>
      </c>
      <c r="K12" s="94" t="s">
        <v>20</v>
      </c>
      <c r="L12" s="94" t="s">
        <v>27</v>
      </c>
      <c r="M12" s="90">
        <f t="shared" si="1"/>
        <v>0</v>
      </c>
      <c r="N12" s="47" t="s">
        <v>115</v>
      </c>
      <c r="O12" s="1">
        <f>M12*((IF(N12="Medium",0.15,IF(N12="Low",0.1,IF(N12="High",0.25,IF(N12="No Risk",0)))))+(IF('Assumptions Overview'!$F$7="Conservative",-0.05,IF('Assumptions Overview'!$F$7="Moderate",0,IF('Assumptions Overview'!$F$7="Aggressive",0.05))))*(IF(N12="No Risk",0,1)))</f>
        <v>0</v>
      </c>
      <c r="P12" s="121">
        <f t="shared" si="5"/>
        <v>0</v>
      </c>
      <c r="Q12" s="121" t="str">
        <f t="shared" si="2"/>
        <v>N/A</v>
      </c>
      <c r="S12" s="94" t="s">
        <v>71</v>
      </c>
      <c r="T12" s="47">
        <f t="shared" si="3"/>
        <v>0</v>
      </c>
      <c r="U12" s="47">
        <f t="shared" si="0"/>
        <v>0</v>
      </c>
      <c r="V12" s="120">
        <f t="shared" si="4"/>
        <v>0</v>
      </c>
    </row>
    <row r="13" spans="1:22" ht="13">
      <c r="A13" s="122"/>
      <c r="B13" s="174">
        <v>222</v>
      </c>
      <c r="C13" s="90" t="s">
        <v>923</v>
      </c>
      <c r="D13" s="47">
        <f>SUMIFS('Volume Input'!$F$16:$F$1000000,'Volume Input'!$E$16:$E$1000000,'TO HIDE DRG Sum Ref'!B13)</f>
        <v>0</v>
      </c>
      <c r="E13" s="122" t="s">
        <v>5</v>
      </c>
      <c r="F13" s="122" t="s">
        <v>11</v>
      </c>
      <c r="G13" s="90" t="s">
        <v>923</v>
      </c>
      <c r="K13" s="94" t="s">
        <v>20</v>
      </c>
      <c r="L13" s="94" t="s">
        <v>26</v>
      </c>
      <c r="M13" s="90">
        <f t="shared" si="1"/>
        <v>0</v>
      </c>
      <c r="N13" s="47" t="s">
        <v>115</v>
      </c>
      <c r="O13" s="1">
        <f>M13*((IF(N13="Medium",0.15,IF(N13="Low",0.1,IF(N13="High",0.25,IF(N13="No Risk",0)))))+(IF('Assumptions Overview'!$F$7="Conservative",-0.05,IF('Assumptions Overview'!$F$7="Moderate",0,IF('Assumptions Overview'!$F$7="Aggressive",0.05))))*(IF(N13="No Risk",0,1)))</f>
        <v>0</v>
      </c>
      <c r="P13" s="121">
        <f t="shared" si="5"/>
        <v>0</v>
      </c>
      <c r="Q13" s="121" t="str">
        <f t="shared" si="2"/>
        <v>N/A</v>
      </c>
      <c r="S13" s="94" t="s">
        <v>75</v>
      </c>
      <c r="T13" s="47">
        <f t="shared" si="3"/>
        <v>0</v>
      </c>
      <c r="U13" s="47">
        <f t="shared" si="0"/>
        <v>0</v>
      </c>
      <c r="V13" s="120">
        <f t="shared" si="4"/>
        <v>0</v>
      </c>
    </row>
    <row r="14" spans="1:22" ht="13">
      <c r="A14" s="122"/>
      <c r="B14" s="174">
        <v>223</v>
      </c>
      <c r="C14" s="92" t="s">
        <v>924</v>
      </c>
      <c r="D14" s="47">
        <f>SUMIFS('Volume Input'!$F$16:$F$1000000,'Volume Input'!$E$16:$E$1000000,'TO HIDE DRG Sum Ref'!B14)</f>
        <v>0</v>
      </c>
      <c r="E14" s="122" t="s">
        <v>5</v>
      </c>
      <c r="F14" s="122" t="s">
        <v>11</v>
      </c>
      <c r="G14" s="92" t="s">
        <v>924</v>
      </c>
      <c r="K14" s="94" t="s">
        <v>20</v>
      </c>
      <c r="L14" s="94" t="s">
        <v>29</v>
      </c>
      <c r="M14" s="90">
        <f t="shared" si="1"/>
        <v>0</v>
      </c>
      <c r="N14" s="47" t="s">
        <v>115</v>
      </c>
      <c r="O14" s="1">
        <f>M14*((IF(N14="Medium",0.15,IF(N14="Low",0.1,IF(N14="High",0.25,IF(N14="No Risk",0)))))+(IF('Assumptions Overview'!$F$7="Conservative",-0.05,IF('Assumptions Overview'!$F$7="Moderate",0,IF('Assumptions Overview'!$F$7="Aggressive",0.05))))*(IF(N14="No Risk",0,1)))</f>
        <v>0</v>
      </c>
      <c r="P14" s="121">
        <f t="shared" si="5"/>
        <v>0</v>
      </c>
      <c r="Q14" s="121" t="str">
        <f t="shared" si="2"/>
        <v>N/A</v>
      </c>
      <c r="S14" s="94" t="s">
        <v>78</v>
      </c>
      <c r="T14" s="47">
        <f t="shared" si="3"/>
        <v>0</v>
      </c>
      <c r="U14" s="47">
        <f t="shared" si="0"/>
        <v>0</v>
      </c>
      <c r="V14" s="120">
        <f t="shared" si="4"/>
        <v>0</v>
      </c>
    </row>
    <row r="15" spans="1:22" ht="13">
      <c r="A15" s="122"/>
      <c r="B15" s="174">
        <v>224</v>
      </c>
      <c r="C15" s="90" t="s">
        <v>925</v>
      </c>
      <c r="D15" s="47">
        <f>SUMIFS('Volume Input'!$F$16:$F$1000000,'Volume Input'!$E$16:$E$1000000,'TO HIDE DRG Sum Ref'!B15)</f>
        <v>0</v>
      </c>
      <c r="E15" s="122" t="s">
        <v>5</v>
      </c>
      <c r="F15" s="122" t="s">
        <v>11</v>
      </c>
      <c r="G15" s="90" t="s">
        <v>925</v>
      </c>
      <c r="K15" s="94" t="s">
        <v>20</v>
      </c>
      <c r="L15" s="94" t="s">
        <v>21</v>
      </c>
      <c r="M15" s="90">
        <f t="shared" si="1"/>
        <v>0</v>
      </c>
      <c r="N15" s="47" t="s">
        <v>117</v>
      </c>
      <c r="O15" s="1">
        <f>M15*((IF(N15="Medium",0.15,IF(N15="Low",0.1,IF(N15="High",0.25,IF(N15="No Risk",0)))))+(IF('Assumptions Overview'!$F$7="Conservative",-0.05,IF('Assumptions Overview'!$F$7="Moderate",0,IF('Assumptions Overview'!$F$7="Aggressive",0.05))))*(IF(N15="No Risk",0,1)))</f>
        <v>0</v>
      </c>
      <c r="P15" s="121">
        <f t="shared" si="5"/>
        <v>0</v>
      </c>
      <c r="Q15" s="121" t="str">
        <f t="shared" si="2"/>
        <v>N/A</v>
      </c>
      <c r="S15" s="93" t="s">
        <v>87</v>
      </c>
      <c r="T15" s="47">
        <f t="shared" si="3"/>
        <v>0</v>
      </c>
      <c r="U15" s="47">
        <f t="shared" si="0"/>
        <v>0</v>
      </c>
      <c r="V15" s="120">
        <f t="shared" si="4"/>
        <v>0</v>
      </c>
    </row>
    <row r="16" spans="1:22" ht="13">
      <c r="A16" s="122"/>
      <c r="B16" s="174">
        <v>225</v>
      </c>
      <c r="C16" s="92" t="s">
        <v>926</v>
      </c>
      <c r="D16" s="47">
        <f>SUMIFS('Volume Input'!$F$16:$F$1000000,'Volume Input'!$E$16:$E$1000000,'TO HIDE DRG Sum Ref'!B16)</f>
        <v>0</v>
      </c>
      <c r="E16" s="122" t="s">
        <v>5</v>
      </c>
      <c r="F16" s="122" t="s">
        <v>11</v>
      </c>
      <c r="G16" s="92" t="s">
        <v>926</v>
      </c>
      <c r="K16" s="93" t="s">
        <v>20</v>
      </c>
      <c r="L16" s="93" t="s">
        <v>25</v>
      </c>
      <c r="M16" s="90">
        <f t="shared" si="1"/>
        <v>0</v>
      </c>
      <c r="N16" s="47" t="s">
        <v>115</v>
      </c>
      <c r="O16" s="1">
        <f>M16*((IF(N16="Medium",0.15,IF(N16="Low",0.1,IF(N16="High",0.25,IF(N16="No Risk",0)))))+(IF('Assumptions Overview'!$F$7="Conservative",-0.05,IF('Assumptions Overview'!$F$7="Moderate",0,IF('Assumptions Overview'!$F$7="Aggressive",0.05))))*(IF(N16="No Risk",0,1)))</f>
        <v>0</v>
      </c>
      <c r="P16" s="121">
        <f t="shared" si="5"/>
        <v>0</v>
      </c>
      <c r="Q16" s="121" t="str">
        <f t="shared" si="2"/>
        <v>N/A</v>
      </c>
      <c r="S16" s="93" t="s">
        <v>153</v>
      </c>
      <c r="T16" s="47">
        <f t="shared" si="3"/>
        <v>0</v>
      </c>
      <c r="U16" s="47">
        <f t="shared" si="0"/>
        <v>0</v>
      </c>
      <c r="V16" s="120">
        <f t="shared" si="4"/>
        <v>0</v>
      </c>
    </row>
    <row r="17" spans="1:35" ht="13">
      <c r="A17" s="122"/>
      <c r="B17" s="174">
        <v>226</v>
      </c>
      <c r="C17" s="90" t="s">
        <v>927</v>
      </c>
      <c r="D17" s="47">
        <f>SUMIFS('Volume Input'!$F$16:$F$1000000,'Volume Input'!$E$16:$E$1000000,'TO HIDE DRG Sum Ref'!B17)</f>
        <v>0</v>
      </c>
      <c r="E17" s="122" t="s">
        <v>5</v>
      </c>
      <c r="F17" s="122" t="s">
        <v>11</v>
      </c>
      <c r="G17" s="90" t="s">
        <v>927</v>
      </c>
      <c r="K17" s="93" t="s">
        <v>20</v>
      </c>
      <c r="L17" s="93" t="s">
        <v>22</v>
      </c>
      <c r="M17" s="90">
        <f t="shared" si="1"/>
        <v>0</v>
      </c>
      <c r="N17" s="47" t="s">
        <v>117</v>
      </c>
      <c r="O17" s="1">
        <f>M17*((IF(N17="Medium",0.15,IF(N17="Low",0.1,IF(N17="High",0.25,IF(N17="No Risk",0)))))+(IF('Assumptions Overview'!$F$7="Conservative",-0.05,IF('Assumptions Overview'!$F$7="Moderate",0,IF('Assumptions Overview'!$F$7="Aggressive",0.05))))*(IF(N17="No Risk",0,1)))</f>
        <v>0</v>
      </c>
      <c r="P17" s="121">
        <f t="shared" si="5"/>
        <v>0</v>
      </c>
      <c r="Q17" s="121" t="str">
        <f t="shared" si="2"/>
        <v>N/A</v>
      </c>
      <c r="S17" s="93" t="s">
        <v>92</v>
      </c>
      <c r="T17" s="47">
        <f t="shared" si="3"/>
        <v>0</v>
      </c>
      <c r="U17" s="47">
        <f t="shared" si="0"/>
        <v>0</v>
      </c>
      <c r="V17" s="120">
        <f t="shared" si="4"/>
        <v>0</v>
      </c>
    </row>
    <row r="18" spans="1:35" ht="13">
      <c r="A18" s="122"/>
      <c r="B18" s="174">
        <v>227</v>
      </c>
      <c r="C18" s="92" t="s">
        <v>928</v>
      </c>
      <c r="D18" s="47">
        <f>SUMIFS('Volume Input'!$F$16:$F$1000000,'Volume Input'!$E$16:$E$1000000,'TO HIDE DRG Sum Ref'!B18)</f>
        <v>0</v>
      </c>
      <c r="E18" s="122" t="s">
        <v>5</v>
      </c>
      <c r="F18" s="122" t="s">
        <v>11</v>
      </c>
      <c r="G18" s="92" t="s">
        <v>928</v>
      </c>
      <c r="K18" s="94" t="s">
        <v>20</v>
      </c>
      <c r="L18" s="94" t="s">
        <v>24</v>
      </c>
      <c r="M18" s="90">
        <f t="shared" si="1"/>
        <v>0</v>
      </c>
      <c r="N18" s="47" t="s">
        <v>117</v>
      </c>
      <c r="O18" s="1">
        <f>M18*((IF(N18="Medium",0.15,IF(N18="Low",0.1,IF(N18="High",0.25,IF(N18="No Risk",0)))))+(IF('Assumptions Overview'!$F$7="Conservative",-0.05,IF('Assumptions Overview'!$F$7="Moderate",0,IF('Assumptions Overview'!$F$7="Aggressive",0.05))))*(IF(N18="No Risk",0,1)))</f>
        <v>0</v>
      </c>
      <c r="P18" s="121">
        <f t="shared" si="5"/>
        <v>0</v>
      </c>
      <c r="Q18" s="121" t="str">
        <f t="shared" si="2"/>
        <v>N/A</v>
      </c>
      <c r="S18" s="94" t="s">
        <v>96</v>
      </c>
      <c r="T18" s="47">
        <f t="shared" si="3"/>
        <v>0</v>
      </c>
      <c r="U18" s="47">
        <f t="shared" si="0"/>
        <v>0</v>
      </c>
      <c r="V18" s="120">
        <f t="shared" si="4"/>
        <v>0</v>
      </c>
    </row>
    <row r="19" spans="1:35" ht="13">
      <c r="A19" s="122"/>
      <c r="B19" s="174">
        <v>242</v>
      </c>
      <c r="C19" s="90" t="s">
        <v>929</v>
      </c>
      <c r="D19" s="47">
        <f>SUMIFS('Volume Input'!$F$16:$F$1000000,'Volume Input'!$E$16:$E$1000000,'TO HIDE DRG Sum Ref'!B19)</f>
        <v>0</v>
      </c>
      <c r="E19" s="122" t="s">
        <v>5</v>
      </c>
      <c r="F19" s="122" t="s">
        <v>11</v>
      </c>
      <c r="G19" s="90" t="s">
        <v>929</v>
      </c>
      <c r="K19" s="93" t="s">
        <v>20</v>
      </c>
      <c r="L19" s="93" t="s">
        <v>30</v>
      </c>
      <c r="M19" s="90">
        <f t="shared" si="1"/>
        <v>0</v>
      </c>
      <c r="N19" s="47" t="s">
        <v>115</v>
      </c>
      <c r="O19" s="1">
        <f>M19*((IF(N19="Medium",0.15,IF(N19="Low",0.1,IF(N19="High",0.25,IF(N19="No Risk",0)))))+(IF('Assumptions Overview'!$F$7="Conservative",-0.05,IF('Assumptions Overview'!$F$7="Moderate",0,IF('Assumptions Overview'!$F$7="Aggressive",0.05))))*(IF(N19="No Risk",0,1)))</f>
        <v>0</v>
      </c>
      <c r="P19" s="121">
        <f t="shared" si="5"/>
        <v>0</v>
      </c>
      <c r="Q19" s="121" t="str">
        <f t="shared" si="2"/>
        <v>N/A</v>
      </c>
      <c r="S19" s="93" t="s">
        <v>99</v>
      </c>
      <c r="T19" s="47">
        <f t="shared" si="3"/>
        <v>0</v>
      </c>
      <c r="U19" s="47">
        <f t="shared" si="0"/>
        <v>0</v>
      </c>
      <c r="V19" s="120">
        <f t="shared" si="4"/>
        <v>0</v>
      </c>
    </row>
    <row r="20" spans="1:35" ht="13">
      <c r="A20" s="122"/>
      <c r="B20" s="174">
        <v>243</v>
      </c>
      <c r="C20" s="92" t="s">
        <v>930</v>
      </c>
      <c r="D20" s="47">
        <f>SUMIFS('Volume Input'!$F$16:$F$1000000,'Volume Input'!$E$16:$E$1000000,'TO HIDE DRG Sum Ref'!B20)</f>
        <v>0</v>
      </c>
      <c r="E20" s="122" t="s">
        <v>5</v>
      </c>
      <c r="F20" s="122" t="s">
        <v>11</v>
      </c>
      <c r="G20" s="92" t="s">
        <v>930</v>
      </c>
      <c r="K20" s="93" t="s">
        <v>20</v>
      </c>
      <c r="L20" s="93" t="s">
        <v>28</v>
      </c>
      <c r="M20" s="90">
        <f t="shared" si="1"/>
        <v>0</v>
      </c>
      <c r="N20" s="47" t="s">
        <v>115</v>
      </c>
      <c r="O20" s="1">
        <f>M20*((IF(N20="Medium",0.15,IF(N20="Low",0.1,IF(N20="High",0.25,IF(N20="No Risk",0)))))+(IF('Assumptions Overview'!$F$7="Conservative",-0.05,IF('Assumptions Overview'!$F$7="Moderate",0,IF('Assumptions Overview'!$F$7="Aggressive",0.05))))*(IF(N20="No Risk",0,1)))</f>
        <v>0</v>
      </c>
      <c r="P20" s="121">
        <f t="shared" si="5"/>
        <v>0</v>
      </c>
      <c r="Q20" s="121" t="str">
        <f t="shared" si="2"/>
        <v>N/A</v>
      </c>
      <c r="S20" s="94" t="s">
        <v>103</v>
      </c>
      <c r="T20" s="47">
        <f>SUMIF($K$3:$K$85,S20,$M$3:$M$85)</f>
        <v>0</v>
      </c>
      <c r="U20" s="47">
        <f>SUMIF($K$3:$K$85,S20,$O$3:$O$85)</f>
        <v>0</v>
      </c>
      <c r="V20" s="120">
        <f>IF(T20&gt;0,(U20/T20),0)</f>
        <v>0</v>
      </c>
    </row>
    <row r="21" spans="1:35" ht="13">
      <c r="A21" s="122"/>
      <c r="B21" s="174">
        <v>244</v>
      </c>
      <c r="C21" s="90" t="s">
        <v>931</v>
      </c>
      <c r="D21" s="47">
        <f>SUMIFS('Volume Input'!$F$16:$F$1000000,'Volume Input'!$E$16:$E$1000000,'TO HIDE DRG Sum Ref'!B21)</f>
        <v>0</v>
      </c>
      <c r="E21" s="122" t="s">
        <v>5</v>
      </c>
      <c r="F21" s="122" t="s">
        <v>11</v>
      </c>
      <c r="G21" s="90" t="s">
        <v>931</v>
      </c>
      <c r="K21" s="94" t="s">
        <v>20</v>
      </c>
      <c r="L21" s="94" t="s">
        <v>23</v>
      </c>
      <c r="M21" s="90">
        <f t="shared" si="1"/>
        <v>0</v>
      </c>
      <c r="N21" s="47" t="s">
        <v>115</v>
      </c>
      <c r="O21" s="1">
        <f>M21*((IF(N21="Medium",0.15,IF(N21="Low",0.1,IF(N21="High",0.25,IF(N21="No Risk",0)))))+(IF('Assumptions Overview'!$F$7="Conservative",-0.05,IF('Assumptions Overview'!$F$7="Moderate",0,IF('Assumptions Overview'!$F$7="Aggressive",0.05))))*(IF(N21="No Risk",0,1)))</f>
        <v>0</v>
      </c>
      <c r="P21" s="121">
        <f t="shared" si="5"/>
        <v>0</v>
      </c>
      <c r="Q21" s="121" t="str">
        <f t="shared" si="2"/>
        <v>N/A</v>
      </c>
    </row>
    <row r="22" spans="1:35" ht="13">
      <c r="A22" s="122"/>
      <c r="B22" s="174">
        <v>245</v>
      </c>
      <c r="C22" s="92" t="s">
        <v>932</v>
      </c>
      <c r="D22" s="47">
        <f>SUMIFS('Volume Input'!$F$16:$F$1000000,'Volume Input'!$E$16:$E$1000000,'TO HIDE DRG Sum Ref'!B22)</f>
        <v>0</v>
      </c>
      <c r="E22" s="122" t="s">
        <v>5</v>
      </c>
      <c r="F22" s="122" t="s">
        <v>11</v>
      </c>
      <c r="G22" s="92" t="s">
        <v>932</v>
      </c>
      <c r="K22" s="94" t="s">
        <v>31</v>
      </c>
      <c r="L22" s="94" t="s">
        <v>46</v>
      </c>
      <c r="M22" s="90">
        <f t="shared" si="1"/>
        <v>0</v>
      </c>
      <c r="N22" s="47" t="s">
        <v>115</v>
      </c>
      <c r="O22" s="1">
        <f>M22*((IF(N22="Medium",0.15,IF(N22="Low",0.1,IF(N22="High",0.25,IF(N22="No Risk",0)))))+(IF('Assumptions Overview'!$F$7="Conservative",-0.05,IF('Assumptions Overview'!$F$7="Moderate",0,IF('Assumptions Overview'!$F$7="Aggressive",0.05))))*(IF(N22="No Risk",0,1)))</f>
        <v>0</v>
      </c>
      <c r="P22" s="121">
        <f t="shared" si="5"/>
        <v>0</v>
      </c>
      <c r="Q22" s="121" t="str">
        <f t="shared" si="2"/>
        <v>N/A</v>
      </c>
    </row>
    <row r="23" spans="1:35" ht="13">
      <c r="A23" s="122"/>
      <c r="B23" s="174">
        <v>258</v>
      </c>
      <c r="C23" s="90" t="s">
        <v>933</v>
      </c>
      <c r="D23" s="47">
        <f>SUMIFS('Volume Input'!$F$16:$F$1000000,'Volume Input'!$E$16:$E$1000000,'TO HIDE DRG Sum Ref'!B23)</f>
        <v>0</v>
      </c>
      <c r="E23" s="122" t="s">
        <v>5</v>
      </c>
      <c r="F23" s="122" t="s">
        <v>11</v>
      </c>
      <c r="G23" s="90" t="s">
        <v>933</v>
      </c>
      <c r="K23" s="93" t="s">
        <v>31</v>
      </c>
      <c r="L23" s="93" t="s">
        <v>44</v>
      </c>
      <c r="M23" s="90">
        <f t="shared" si="1"/>
        <v>0</v>
      </c>
      <c r="N23" s="47" t="s">
        <v>116</v>
      </c>
      <c r="O23" s="1">
        <f>M23*((IF(N23="Medium",0.15,IF(N23="Low",0.1,IF(N23="High",0.25,IF(N23="No Risk",0)))))+(IF('Assumptions Overview'!$F$7="Conservative",-0.05,IF('Assumptions Overview'!$F$7="Moderate",0,IF('Assumptions Overview'!$F$7="Aggressive",0.05))))*(IF(N23="No Risk",0,1)))</f>
        <v>0</v>
      </c>
      <c r="P23" s="121">
        <f t="shared" si="5"/>
        <v>0</v>
      </c>
      <c r="Q23" s="121" t="str">
        <f t="shared" si="2"/>
        <v>N/A</v>
      </c>
    </row>
    <row r="24" spans="1:35" ht="13">
      <c r="A24" s="122"/>
      <c r="B24" s="174">
        <v>259</v>
      </c>
      <c r="C24" s="92" t="s">
        <v>934</v>
      </c>
      <c r="D24" s="47">
        <f>SUMIFS('Volume Input'!$F$16:$F$1000000,'Volume Input'!$E$16:$E$1000000,'TO HIDE DRG Sum Ref'!B24)</f>
        <v>0</v>
      </c>
      <c r="E24" s="122" t="s">
        <v>5</v>
      </c>
      <c r="F24" s="122" t="s">
        <v>11</v>
      </c>
      <c r="G24" s="92" t="s">
        <v>934</v>
      </c>
      <c r="K24" s="94" t="s">
        <v>31</v>
      </c>
      <c r="L24" s="94" t="s">
        <v>36</v>
      </c>
      <c r="M24" s="90">
        <f t="shared" si="1"/>
        <v>0</v>
      </c>
      <c r="N24" s="47" t="s">
        <v>116</v>
      </c>
      <c r="O24" s="1">
        <f>M24*((IF(N24="Medium",0.15,IF(N24="Low",0.1,IF(N24="High",0.25,IF(N24="No Risk",0)))))+(IF('Assumptions Overview'!$F$7="Conservative",-0.05,IF('Assumptions Overview'!$F$7="Moderate",0,IF('Assumptions Overview'!$F$7="Aggressive",0.05))))*(IF(N24="No Risk",0,1)))</f>
        <v>0</v>
      </c>
      <c r="P24" s="121">
        <f t="shared" si="5"/>
        <v>0</v>
      </c>
      <c r="Q24" s="121" t="str">
        <f t="shared" si="2"/>
        <v>N/A</v>
      </c>
    </row>
    <row r="25" spans="1:35" ht="13">
      <c r="A25" s="122"/>
      <c r="B25" s="174">
        <v>260</v>
      </c>
      <c r="C25" s="90" t="s">
        <v>935</v>
      </c>
      <c r="D25" s="47">
        <f>SUMIFS('Volume Input'!$F$16:$F$1000000,'Volume Input'!$E$16:$E$1000000,'TO HIDE DRG Sum Ref'!B25)</f>
        <v>0</v>
      </c>
      <c r="E25" s="122" t="s">
        <v>5</v>
      </c>
      <c r="F25" s="122" t="s">
        <v>11</v>
      </c>
      <c r="G25" s="90" t="s">
        <v>935</v>
      </c>
      <c r="K25" s="93" t="s">
        <v>31</v>
      </c>
      <c r="L25" s="93" t="s">
        <v>37</v>
      </c>
      <c r="M25" s="90">
        <f t="shared" si="1"/>
        <v>0</v>
      </c>
      <c r="N25" s="47" t="s">
        <v>115</v>
      </c>
      <c r="O25" s="1">
        <f>M25*((IF(N25="Medium",0.15,IF(N25="Low",0.1,IF(N25="High",0.25,IF(N25="No Risk",0)))))+(IF('Assumptions Overview'!$F$7="Conservative",-0.05,IF('Assumptions Overview'!$F$7="Moderate",0,IF('Assumptions Overview'!$F$7="Aggressive",0.05))))*(IF(N25="No Risk",0,1)))</f>
        <v>0</v>
      </c>
      <c r="P25" s="121">
        <f t="shared" si="5"/>
        <v>0</v>
      </c>
      <c r="Q25" s="121" t="str">
        <f t="shared" si="2"/>
        <v>N/A</v>
      </c>
      <c r="S25" t="s">
        <v>132</v>
      </c>
      <c r="AB25" t="s">
        <v>139</v>
      </c>
      <c r="AC25" t="s">
        <v>140</v>
      </c>
      <c r="AD25" s="95" t="s">
        <v>146</v>
      </c>
    </row>
    <row r="26" spans="1:35" ht="13">
      <c r="A26" s="122"/>
      <c r="B26" s="174">
        <v>261</v>
      </c>
      <c r="C26" s="92" t="s">
        <v>936</v>
      </c>
      <c r="D26" s="47">
        <f>SUMIFS('Volume Input'!$F$16:$F$1000000,'Volume Input'!$E$16:$E$1000000,'TO HIDE DRG Sum Ref'!B26)</f>
        <v>0</v>
      </c>
      <c r="E26" s="122" t="s">
        <v>5</v>
      </c>
      <c r="F26" s="122" t="s">
        <v>11</v>
      </c>
      <c r="G26" s="92" t="s">
        <v>936</v>
      </c>
      <c r="K26" s="94" t="s">
        <v>31</v>
      </c>
      <c r="L26" s="94" t="s">
        <v>40</v>
      </c>
      <c r="M26" s="90">
        <f t="shared" si="1"/>
        <v>0</v>
      </c>
      <c r="N26" s="47" t="s">
        <v>116</v>
      </c>
      <c r="O26" s="1">
        <f>M26*((IF(N26="Medium",0.15,IF(N26="Low",0.1,IF(N26="High",0.25,IF(N26="No Risk",0)))))+(IF('Assumptions Overview'!$F$7="Conservative",-0.05,IF('Assumptions Overview'!$F$7="Moderate",0,IF('Assumptions Overview'!$F$7="Aggressive",0.05))))*(IF(N26="No Risk",0,1)))</f>
        <v>0</v>
      </c>
      <c r="P26" s="121">
        <f t="shared" si="5"/>
        <v>0</v>
      </c>
      <c r="Q26" s="121" t="str">
        <f t="shared" si="2"/>
        <v>N/A</v>
      </c>
      <c r="AA26" t="s">
        <v>141</v>
      </c>
      <c r="AB26">
        <f>SUM(AB31:AB48)</f>
        <v>0</v>
      </c>
      <c r="AC26">
        <f>'TO HIDE National Ref'!AB25</f>
        <v>1578638.3389942835</v>
      </c>
      <c r="AD26" s="120" t="e">
        <f>AB26/$U$111</f>
        <v>#DIV/0!</v>
      </c>
    </row>
    <row r="27" spans="1:35" ht="13">
      <c r="A27" s="122"/>
      <c r="B27" s="174">
        <v>262</v>
      </c>
      <c r="C27" s="90" t="s">
        <v>937</v>
      </c>
      <c r="D27" s="47">
        <f>SUMIFS('Volume Input'!$F$16:$F$1000000,'Volume Input'!$E$16:$E$1000000,'TO HIDE DRG Sum Ref'!B27)</f>
        <v>0</v>
      </c>
      <c r="E27" s="122" t="s">
        <v>5</v>
      </c>
      <c r="F27" s="122" t="s">
        <v>11</v>
      </c>
      <c r="G27" s="90" t="s">
        <v>937</v>
      </c>
      <c r="K27" s="93" t="s">
        <v>31</v>
      </c>
      <c r="L27" s="93" t="s">
        <v>43</v>
      </c>
      <c r="M27" s="90">
        <f t="shared" si="1"/>
        <v>0</v>
      </c>
      <c r="N27" s="47" t="s">
        <v>115</v>
      </c>
      <c r="O27" s="1">
        <f>M27*((IF(N27="Medium",0.15,IF(N27="Low",0.1,IF(N27="High",0.25,IF(N27="No Risk",0)))))+(IF('Assumptions Overview'!$F$7="Conservative",-0.05,IF('Assumptions Overview'!$F$7="Moderate",0,IF('Assumptions Overview'!$F$7="Aggressive",0.05))))*(IF(N27="No Risk",0,1)))</f>
        <v>0</v>
      </c>
      <c r="P27" s="121">
        <f t="shared" si="5"/>
        <v>0</v>
      </c>
      <c r="Q27" s="121" t="str">
        <f t="shared" si="2"/>
        <v>N/A</v>
      </c>
      <c r="S27" s="95" t="s">
        <v>125</v>
      </c>
      <c r="T27" s="95" t="s">
        <v>124</v>
      </c>
      <c r="U27" s="95" t="s">
        <v>123</v>
      </c>
      <c r="V27" s="95" t="s">
        <v>111</v>
      </c>
      <c r="W27" s="95" t="s">
        <v>133</v>
      </c>
      <c r="X27" s="95" t="s">
        <v>134</v>
      </c>
      <c r="Y27" s="95" t="s">
        <v>135</v>
      </c>
      <c r="AA27" t="s">
        <v>142</v>
      </c>
      <c r="AB27">
        <f>SUM(AC31:AC48)</f>
        <v>0</v>
      </c>
      <c r="AC27" s="47">
        <f>'TO HIDE National Ref'!AB26</f>
        <v>2732058.0675110221</v>
      </c>
      <c r="AD27" s="120" t="e">
        <f>AB27/$U$111</f>
        <v>#DIV/0!</v>
      </c>
    </row>
    <row r="28" spans="1:35" ht="13">
      <c r="A28" s="122"/>
      <c r="B28" s="174">
        <v>265</v>
      </c>
      <c r="C28" s="92" t="s">
        <v>938</v>
      </c>
      <c r="D28" s="47">
        <f>SUMIFS('Volume Input'!$F$16:$F$1000000,'Volume Input'!$E$16:$E$1000000,'TO HIDE DRG Sum Ref'!B28)</f>
        <v>0</v>
      </c>
      <c r="E28" s="122" t="s">
        <v>5</v>
      </c>
      <c r="F28" s="122" t="s">
        <v>11</v>
      </c>
      <c r="G28" s="92" t="s">
        <v>938</v>
      </c>
      <c r="K28" s="93" t="s">
        <v>31</v>
      </c>
      <c r="L28" s="93" t="s">
        <v>35</v>
      </c>
      <c r="M28" s="90">
        <f t="shared" si="1"/>
        <v>0</v>
      </c>
      <c r="N28" s="47" t="s">
        <v>115</v>
      </c>
      <c r="O28" s="1">
        <f>M28*((IF(N28="Medium",0.15,IF(N28="Low",0.1,IF(N28="High",0.25,IF(N28="No Risk",0)))))+(IF('Assumptions Overview'!$F$7="Conservative",-0.05,IF('Assumptions Overview'!$F$7="Moderate",0,IF('Assumptions Overview'!$F$7="Aggressive",0.05))))*(IF(N28="No Risk",0,1)))</f>
        <v>0</v>
      </c>
      <c r="P28" s="121">
        <f t="shared" si="5"/>
        <v>0</v>
      </c>
      <c r="Q28" s="121" t="str">
        <f t="shared" si="2"/>
        <v>N/A</v>
      </c>
      <c r="S28" s="89" t="s">
        <v>5</v>
      </c>
      <c r="T28" s="92" t="s">
        <v>12</v>
      </c>
      <c r="U28">
        <f t="shared" ref="U28:U59" si="6">SUMIF($F$3:$F$760,T28,$D$3:$D$760)</f>
        <v>0</v>
      </c>
      <c r="V28" s="47" t="str">
        <f t="shared" ref="V28:V59" si="7">VLOOKUP(T28,$L$3:$N$85,3,FALSE)</f>
        <v>Medium</v>
      </c>
      <c r="W28">
        <f t="shared" ref="W28:W59" si="8">U28*((IF($V28="Medium",0.15,IF($V28="Low",0.1,IF($V28="High",0.25,IF($V28="No Risk",0)))))+((-0.05)*(IF($V28="No Risk",0,1))))</f>
        <v>0</v>
      </c>
      <c r="X28" s="47">
        <f t="shared" ref="X28:X59" si="9">U28*((IF($V28="Medium",0.15,IF($V28="Low",0.1,IF($V28="High",0.25,IF($V28="No Risk",0)))))+((0)*(IF($V28="No Risk",0,1))))</f>
        <v>0</v>
      </c>
      <c r="Y28" s="47">
        <f t="shared" ref="Y28:Y59" si="10">U28*((IF($V28="Medium",0.15,IF($V28="Low",0.1,IF($V28="High",0.25,IF($V28="No Risk",0)))))+((0.05)*(IF($V28="No Risk",0,1))))</f>
        <v>0</v>
      </c>
      <c r="AA28" t="s">
        <v>143</v>
      </c>
      <c r="AB28">
        <f>SUM(AD31:AD48)</f>
        <v>0</v>
      </c>
      <c r="AC28" s="47">
        <f>'TO HIDE National Ref'!AB27</f>
        <v>3885477.7960277614</v>
      </c>
      <c r="AD28" s="120" t="e">
        <f>AB28/$U$111</f>
        <v>#DIV/0!</v>
      </c>
    </row>
    <row r="29" spans="1:35" ht="13">
      <c r="A29" s="122"/>
      <c r="B29" s="174">
        <v>273</v>
      </c>
      <c r="C29" s="93" t="s">
        <v>939</v>
      </c>
      <c r="D29" s="47">
        <f>SUMIFS('Volume Input'!$F$16:$F$1000000,'Volume Input'!$E$16:$E$1000000,'TO HIDE DRG Sum Ref'!B29)</f>
        <v>0</v>
      </c>
      <c r="E29" s="122" t="s">
        <v>5</v>
      </c>
      <c r="F29" s="122" t="s">
        <v>11</v>
      </c>
      <c r="G29" s="93" t="s">
        <v>939</v>
      </c>
      <c r="K29" s="94" t="s">
        <v>31</v>
      </c>
      <c r="L29" s="94" t="s">
        <v>39</v>
      </c>
      <c r="M29" s="90">
        <f t="shared" si="1"/>
        <v>0</v>
      </c>
      <c r="N29" s="47" t="s">
        <v>115</v>
      </c>
      <c r="O29" s="1">
        <f>M29*((IF(N29="Medium",0.15,IF(N29="Low",0.1,IF(N29="High",0.25,IF(N29="No Risk",0)))))+(IF('Assumptions Overview'!$F$7="Conservative",-0.05,IF('Assumptions Overview'!$F$7="Moderate",0,IF('Assumptions Overview'!$F$7="Aggressive",0.05))))*(IF(N29="No Risk",0,1)))</f>
        <v>0</v>
      </c>
      <c r="P29" s="121">
        <f t="shared" si="5"/>
        <v>0</v>
      </c>
      <c r="Q29" s="121" t="str">
        <f t="shared" si="2"/>
        <v>N/A</v>
      </c>
      <c r="S29" s="91" t="s">
        <v>5</v>
      </c>
      <c r="T29" s="92" t="s">
        <v>11</v>
      </c>
      <c r="U29" s="47">
        <f t="shared" si="6"/>
        <v>0</v>
      </c>
      <c r="V29" s="47" t="str">
        <f t="shared" si="7"/>
        <v>Low</v>
      </c>
      <c r="W29" s="47">
        <f t="shared" si="8"/>
        <v>0</v>
      </c>
      <c r="X29" s="47">
        <f t="shared" si="9"/>
        <v>0</v>
      </c>
      <c r="Y29" s="47">
        <f t="shared" si="10"/>
        <v>0</v>
      </c>
    </row>
    <row r="30" spans="1:35" ht="13">
      <c r="A30" s="122"/>
      <c r="B30" s="174">
        <v>274</v>
      </c>
      <c r="C30" s="94" t="s">
        <v>940</v>
      </c>
      <c r="D30" s="47">
        <f>SUMIFS('Volume Input'!$F$16:$F$1000000,'Volume Input'!$E$16:$E$1000000,'TO HIDE DRG Sum Ref'!B30)</f>
        <v>0</v>
      </c>
      <c r="E30" s="122" t="s">
        <v>5</v>
      </c>
      <c r="F30" s="122" t="s">
        <v>11</v>
      </c>
      <c r="G30" s="94" t="s">
        <v>940</v>
      </c>
      <c r="K30" s="93" t="s">
        <v>31</v>
      </c>
      <c r="L30" s="93" t="s">
        <v>42</v>
      </c>
      <c r="M30" s="90">
        <f t="shared" si="1"/>
        <v>0</v>
      </c>
      <c r="N30" s="47" t="s">
        <v>116</v>
      </c>
      <c r="O30" s="1">
        <f>M30*((IF(N30="Medium",0.15,IF(N30="Low",0.1,IF(N30="High",0.25,IF(N30="No Risk",0)))))+(IF('Assumptions Overview'!$F$7="Conservative",-0.05,IF('Assumptions Overview'!$F$7="Moderate",0,IF('Assumptions Overview'!$F$7="Aggressive",0.05))))*(IF(N30="No Risk",0,1)))</f>
        <v>0</v>
      </c>
      <c r="P30" s="121">
        <f t="shared" si="5"/>
        <v>0</v>
      </c>
      <c r="Q30" s="121" t="str">
        <f t="shared" si="2"/>
        <v>N/A</v>
      </c>
      <c r="S30" s="91" t="s">
        <v>5</v>
      </c>
      <c r="T30" s="94" t="s">
        <v>13</v>
      </c>
      <c r="U30" s="47">
        <f t="shared" si="6"/>
        <v>0</v>
      </c>
      <c r="V30" s="47" t="str">
        <f t="shared" si="7"/>
        <v>No Risk</v>
      </c>
      <c r="W30" s="47">
        <f t="shared" si="8"/>
        <v>0</v>
      </c>
      <c r="X30" s="47">
        <f t="shared" si="9"/>
        <v>0</v>
      </c>
      <c r="Y30" s="47">
        <f t="shared" si="10"/>
        <v>0</v>
      </c>
      <c r="AB30" t="s">
        <v>120</v>
      </c>
      <c r="AC30" t="s">
        <v>121</v>
      </c>
      <c r="AD30" t="s">
        <v>122</v>
      </c>
      <c r="AG30" t="s">
        <v>1679</v>
      </c>
      <c r="AH30" t="s">
        <v>1680</v>
      </c>
      <c r="AI30" t="s">
        <v>1681</v>
      </c>
    </row>
    <row r="31" spans="1:35" ht="13">
      <c r="A31" s="169"/>
      <c r="B31" s="175">
        <v>1</v>
      </c>
      <c r="C31" s="93" t="s">
        <v>941</v>
      </c>
      <c r="D31" s="47">
        <f>SUMIFS('Volume Input'!$F$16:$F$1000000,'Volume Input'!$E$16:$E$1000000,'TO HIDE DRG Sum Ref'!B31)</f>
        <v>0</v>
      </c>
      <c r="E31" s="122" t="s">
        <v>5</v>
      </c>
      <c r="F31" s="122" t="s">
        <v>13</v>
      </c>
      <c r="G31" s="93" t="s">
        <v>941</v>
      </c>
      <c r="K31" s="94" t="s">
        <v>31</v>
      </c>
      <c r="L31" s="94" t="s">
        <v>33</v>
      </c>
      <c r="M31" s="90">
        <f t="shared" si="1"/>
        <v>0</v>
      </c>
      <c r="N31" s="47" t="s">
        <v>115</v>
      </c>
      <c r="O31" s="1">
        <f>M31*((IF(N31="Medium",0.15,IF(N31="Low",0.1,IF(N31="High",0.25,IF(N31="No Risk",0)))))+(IF('Assumptions Overview'!$F$7="Conservative",-0.05,IF('Assumptions Overview'!$F$7="Moderate",0,IF('Assumptions Overview'!$F$7="Aggressive",0.05))))*(IF(N31="No Risk",0,1)))</f>
        <v>0</v>
      </c>
      <c r="P31" s="121">
        <f t="shared" si="5"/>
        <v>0</v>
      </c>
      <c r="Q31" s="121" t="str">
        <f t="shared" si="2"/>
        <v>N/A</v>
      </c>
      <c r="S31" s="89" t="s">
        <v>5</v>
      </c>
      <c r="T31" s="90" t="s">
        <v>6</v>
      </c>
      <c r="U31" s="47">
        <f t="shared" si="6"/>
        <v>0</v>
      </c>
      <c r="V31" s="47" t="str">
        <f t="shared" si="7"/>
        <v>Low</v>
      </c>
      <c r="W31" s="47">
        <f t="shared" si="8"/>
        <v>0</v>
      </c>
      <c r="X31" s="47">
        <f t="shared" si="9"/>
        <v>0</v>
      </c>
      <c r="Y31" s="47">
        <f t="shared" si="10"/>
        <v>0</v>
      </c>
      <c r="AA31" s="134" t="s">
        <v>5</v>
      </c>
      <c r="AB31">
        <f>SUMIF($S$28:$S$110,AA31,W$28:W$110)</f>
        <v>0</v>
      </c>
      <c r="AC31" s="47">
        <f t="shared" ref="AC31:AC48" si="11">SUMIF($S$28:$S$110,$AA31,X$28:X$110)</f>
        <v>0</v>
      </c>
      <c r="AD31" s="47">
        <f t="shared" ref="AD31:AD48" si="12">SUMIF($S$28:$S$110,$AA31,Y$28:Y$110)</f>
        <v>0</v>
      </c>
      <c r="AG31">
        <f>SUM(AB31:AB48)</f>
        <v>0</v>
      </c>
      <c r="AH31">
        <f>SUM(W28:W110)</f>
        <v>0</v>
      </c>
      <c r="AI31" s="47">
        <f t="shared" ref="AI31:AI32" si="13">AH31-AG31</f>
        <v>0</v>
      </c>
    </row>
    <row r="32" spans="1:35" ht="13">
      <c r="A32" s="169"/>
      <c r="B32" s="175">
        <v>2</v>
      </c>
      <c r="C32" s="94" t="s">
        <v>942</v>
      </c>
      <c r="D32" s="47">
        <f>SUMIFS('Volume Input'!$F$16:$F$1000000,'Volume Input'!$E$16:$E$1000000,'TO HIDE DRG Sum Ref'!B32)</f>
        <v>0</v>
      </c>
      <c r="E32" s="122" t="s">
        <v>5</v>
      </c>
      <c r="F32" s="122" t="s">
        <v>13</v>
      </c>
      <c r="G32" s="94" t="s">
        <v>942</v>
      </c>
      <c r="K32" s="93" t="s">
        <v>31</v>
      </c>
      <c r="L32" s="93" t="s">
        <v>41</v>
      </c>
      <c r="M32" s="90">
        <f t="shared" si="1"/>
        <v>0</v>
      </c>
      <c r="N32" s="47" t="s">
        <v>115</v>
      </c>
      <c r="O32" s="1">
        <f>M32*((IF(N32="Medium",0.15,IF(N32="Low",0.1,IF(N32="High",0.25,IF(N32="No Risk",0)))))+(IF('Assumptions Overview'!$F$7="Conservative",-0.05,IF('Assumptions Overview'!$F$7="Moderate",0,IF('Assumptions Overview'!$F$7="Aggressive",0.05))))*(IF(N32="No Risk",0,1)))</f>
        <v>0</v>
      </c>
      <c r="P32" s="121">
        <f t="shared" si="5"/>
        <v>0</v>
      </c>
      <c r="Q32" s="121" t="str">
        <f t="shared" si="2"/>
        <v>N/A</v>
      </c>
      <c r="S32" s="94" t="s">
        <v>14</v>
      </c>
      <c r="T32" s="94" t="s">
        <v>15</v>
      </c>
      <c r="U32" s="47">
        <f t="shared" si="6"/>
        <v>0</v>
      </c>
      <c r="V32" s="47" t="str">
        <f t="shared" si="7"/>
        <v>Low</v>
      </c>
      <c r="W32" s="47">
        <f t="shared" si="8"/>
        <v>0</v>
      </c>
      <c r="X32" s="47">
        <f t="shared" si="9"/>
        <v>0</v>
      </c>
      <c r="Y32" s="47">
        <f t="shared" si="10"/>
        <v>0</v>
      </c>
      <c r="AA32" s="135" t="s">
        <v>14</v>
      </c>
      <c r="AB32" s="47">
        <f t="shared" ref="AB32:AB48" si="14">SUMIF($S$28:$S$110,AA32,W$28:W$110)</f>
        <v>0</v>
      </c>
      <c r="AC32" s="47">
        <f t="shared" si="11"/>
        <v>0</v>
      </c>
      <c r="AD32" s="47">
        <f t="shared" si="12"/>
        <v>0</v>
      </c>
      <c r="AG32">
        <f>SUM(AC31:AC48)</f>
        <v>0</v>
      </c>
      <c r="AH32">
        <f>SUM(X28:X110)</f>
        <v>0</v>
      </c>
      <c r="AI32" s="47">
        <f t="shared" si="13"/>
        <v>0</v>
      </c>
    </row>
    <row r="33" spans="1:35" ht="13">
      <c r="A33" s="122"/>
      <c r="B33" s="174">
        <v>215</v>
      </c>
      <c r="C33" s="93" t="s">
        <v>943</v>
      </c>
      <c r="D33" s="47">
        <f>SUMIFS('Volume Input'!$F$16:$F$1000000,'Volume Input'!$E$16:$E$1000000,'TO HIDE DRG Sum Ref'!B33)</f>
        <v>0</v>
      </c>
      <c r="E33" s="122" t="s">
        <v>5</v>
      </c>
      <c r="F33" s="122" t="s">
        <v>13</v>
      </c>
      <c r="G33" s="93" t="s">
        <v>943</v>
      </c>
      <c r="K33" s="93" t="s">
        <v>31</v>
      </c>
      <c r="L33" s="93" t="s">
        <v>38</v>
      </c>
      <c r="M33" s="90">
        <f t="shared" si="1"/>
        <v>0</v>
      </c>
      <c r="N33" s="47" t="s">
        <v>115</v>
      </c>
      <c r="O33" s="1">
        <f>M33*((IF(N33="Medium",0.15,IF(N33="Low",0.1,IF(N33="High",0.25,IF(N33="No Risk",0)))))+(IF('Assumptions Overview'!$F$7="Conservative",-0.05,IF('Assumptions Overview'!$F$7="Moderate",0,IF('Assumptions Overview'!$F$7="Aggressive",0.05))))*(IF(N33="No Risk",0,1)))</f>
        <v>0</v>
      </c>
      <c r="P33" s="121">
        <f t="shared" si="5"/>
        <v>0</v>
      </c>
      <c r="Q33" s="121" t="str">
        <f t="shared" si="2"/>
        <v>N/A</v>
      </c>
      <c r="S33" s="93" t="s">
        <v>14</v>
      </c>
      <c r="T33" s="93" t="s">
        <v>16</v>
      </c>
      <c r="U33" s="47">
        <f t="shared" si="6"/>
        <v>0</v>
      </c>
      <c r="V33" s="47" t="str">
        <f t="shared" si="7"/>
        <v>Medium</v>
      </c>
      <c r="W33" s="47">
        <f t="shared" si="8"/>
        <v>0</v>
      </c>
      <c r="X33" s="47">
        <f t="shared" si="9"/>
        <v>0</v>
      </c>
      <c r="Y33" s="47">
        <f t="shared" si="10"/>
        <v>0</v>
      </c>
      <c r="AA33" s="135" t="s">
        <v>20</v>
      </c>
      <c r="AB33" s="47">
        <f t="shared" si="14"/>
        <v>0</v>
      </c>
      <c r="AC33" s="47">
        <f t="shared" si="11"/>
        <v>0</v>
      </c>
      <c r="AD33" s="47">
        <f t="shared" si="12"/>
        <v>0</v>
      </c>
      <c r="AG33">
        <f>SUM(AD31:AD48)</f>
        <v>0</v>
      </c>
      <c r="AH33">
        <f>SUM(Y28:Y110)</f>
        <v>0</v>
      </c>
      <c r="AI33">
        <f>AH33-AG33</f>
        <v>0</v>
      </c>
    </row>
    <row r="34" spans="1:35" ht="13">
      <c r="A34" s="122"/>
      <c r="B34" s="174">
        <v>216</v>
      </c>
      <c r="C34" s="94" t="s">
        <v>944</v>
      </c>
      <c r="D34" s="47">
        <f>SUMIFS('Volume Input'!$F$16:$F$1000000,'Volume Input'!$E$16:$E$1000000,'TO HIDE DRG Sum Ref'!B34)</f>
        <v>0</v>
      </c>
      <c r="E34" s="122" t="s">
        <v>5</v>
      </c>
      <c r="F34" s="122" t="s">
        <v>13</v>
      </c>
      <c r="G34" s="94" t="s">
        <v>944</v>
      </c>
      <c r="K34" s="93" t="s">
        <v>31</v>
      </c>
      <c r="L34" s="93" t="s">
        <v>34</v>
      </c>
      <c r="M34" s="90">
        <f t="shared" si="1"/>
        <v>0</v>
      </c>
      <c r="N34" s="47" t="s">
        <v>115</v>
      </c>
      <c r="O34" s="1">
        <f>M34*((IF(N34="Medium",0.15,IF(N34="Low",0.1,IF(N34="High",0.25,IF(N34="No Risk",0)))))+(IF('Assumptions Overview'!$F$7="Conservative",-0.05,IF('Assumptions Overview'!$F$7="Moderate",0,IF('Assumptions Overview'!$F$7="Aggressive",0.05))))*(IF(N34="No Risk",0,1)))</f>
        <v>0</v>
      </c>
      <c r="P34" s="121">
        <f t="shared" si="5"/>
        <v>0</v>
      </c>
      <c r="Q34" s="121" t="str">
        <f t="shared" si="2"/>
        <v>N/A</v>
      </c>
      <c r="S34" s="94" t="s">
        <v>14</v>
      </c>
      <c r="T34" s="94" t="s">
        <v>17</v>
      </c>
      <c r="U34" s="47">
        <f t="shared" si="6"/>
        <v>0</v>
      </c>
      <c r="V34" s="47" t="str">
        <f t="shared" si="7"/>
        <v>Medium</v>
      </c>
      <c r="W34" s="47">
        <f t="shared" si="8"/>
        <v>0</v>
      </c>
      <c r="X34" s="47">
        <f t="shared" si="9"/>
        <v>0</v>
      </c>
      <c r="Y34" s="47">
        <f t="shared" si="10"/>
        <v>0</v>
      </c>
      <c r="AA34" s="135" t="s">
        <v>31</v>
      </c>
      <c r="AB34" s="47">
        <f t="shared" si="14"/>
        <v>0</v>
      </c>
      <c r="AC34" s="47">
        <f t="shared" si="11"/>
        <v>0</v>
      </c>
      <c r="AD34" s="47">
        <f t="shared" si="12"/>
        <v>0</v>
      </c>
    </row>
    <row r="35" spans="1:35" ht="13">
      <c r="A35" s="122"/>
      <c r="B35" s="174">
        <v>217</v>
      </c>
      <c r="C35" s="93" t="s">
        <v>945</v>
      </c>
      <c r="D35" s="47">
        <f>SUMIFS('Volume Input'!$F$16:$F$1000000,'Volume Input'!$E$16:$E$1000000,'TO HIDE DRG Sum Ref'!B35)</f>
        <v>0</v>
      </c>
      <c r="E35" s="122" t="s">
        <v>5</v>
      </c>
      <c r="F35" s="122" t="s">
        <v>13</v>
      </c>
      <c r="G35" s="93" t="s">
        <v>945</v>
      </c>
      <c r="K35" s="93" t="s">
        <v>31</v>
      </c>
      <c r="L35" s="93" t="s">
        <v>48</v>
      </c>
      <c r="M35" s="90">
        <f t="shared" si="1"/>
        <v>0</v>
      </c>
      <c r="N35" s="47" t="s">
        <v>115</v>
      </c>
      <c r="O35" s="1">
        <f>M35*((IF(N35="Medium",0.15,IF(N35="Low",0.1,IF(N35="High",0.25,IF(N35="No Risk",0)))))+(IF('Assumptions Overview'!$F$7="Conservative",-0.05,IF('Assumptions Overview'!$F$7="Moderate",0,IF('Assumptions Overview'!$F$7="Aggressive",0.05))))*(IF(N35="No Risk",0,1)))</f>
        <v>0</v>
      </c>
      <c r="P35" s="121">
        <f t="shared" si="5"/>
        <v>0</v>
      </c>
      <c r="Q35" s="121" t="str">
        <f t="shared" si="2"/>
        <v>N/A</v>
      </c>
      <c r="S35" s="93" t="s">
        <v>14</v>
      </c>
      <c r="T35" s="93" t="s">
        <v>18</v>
      </c>
      <c r="U35" s="47">
        <f t="shared" si="6"/>
        <v>0</v>
      </c>
      <c r="V35" s="47" t="str">
        <f t="shared" si="7"/>
        <v>Low</v>
      </c>
      <c r="W35" s="47">
        <f t="shared" si="8"/>
        <v>0</v>
      </c>
      <c r="X35" s="47">
        <f t="shared" si="9"/>
        <v>0</v>
      </c>
      <c r="Y35" s="47">
        <f t="shared" si="10"/>
        <v>0</v>
      </c>
      <c r="AA35" s="135" t="s">
        <v>49</v>
      </c>
      <c r="AB35" s="47">
        <f t="shared" si="14"/>
        <v>0</v>
      </c>
      <c r="AC35" s="47">
        <f t="shared" si="11"/>
        <v>0</v>
      </c>
      <c r="AD35" s="47">
        <f t="shared" si="12"/>
        <v>0</v>
      </c>
    </row>
    <row r="36" spans="1:35" ht="13">
      <c r="A36" s="122"/>
      <c r="B36" s="174">
        <v>218</v>
      </c>
      <c r="C36" s="94" t="s">
        <v>946</v>
      </c>
      <c r="D36" s="47">
        <f>SUMIFS('Volume Input'!$F$16:$F$1000000,'Volume Input'!$E$16:$E$1000000,'TO HIDE DRG Sum Ref'!B36)</f>
        <v>0</v>
      </c>
      <c r="E36" s="122" t="s">
        <v>5</v>
      </c>
      <c r="F36" s="122" t="s">
        <v>13</v>
      </c>
      <c r="G36" s="94" t="s">
        <v>946</v>
      </c>
      <c r="K36" s="94" t="s">
        <v>31</v>
      </c>
      <c r="L36" s="94" t="s">
        <v>47</v>
      </c>
      <c r="M36" s="90">
        <f t="shared" si="1"/>
        <v>0</v>
      </c>
      <c r="N36" s="47" t="s">
        <v>115</v>
      </c>
      <c r="O36" s="1">
        <f>M36*((IF(N36="Medium",0.15,IF(N36="Low",0.1,IF(N36="High",0.25,IF(N36="No Risk",0)))))+(IF('Assumptions Overview'!$F$7="Conservative",-0.05,IF('Assumptions Overview'!$F$7="Moderate",0,IF('Assumptions Overview'!$F$7="Aggressive",0.05))))*(IF(N36="No Risk",0,1)))</f>
        <v>0</v>
      </c>
      <c r="P36" s="121">
        <f t="shared" si="5"/>
        <v>0</v>
      </c>
      <c r="Q36" s="121" t="str">
        <f t="shared" si="2"/>
        <v>N/A</v>
      </c>
      <c r="S36" s="93" t="s">
        <v>14</v>
      </c>
      <c r="T36" s="93" t="s">
        <v>19</v>
      </c>
      <c r="U36" s="47">
        <f t="shared" si="6"/>
        <v>0</v>
      </c>
      <c r="V36" s="47" t="str">
        <f t="shared" si="7"/>
        <v>Low</v>
      </c>
      <c r="W36" s="47">
        <f t="shared" si="8"/>
        <v>0</v>
      </c>
      <c r="X36" s="47">
        <f t="shared" si="9"/>
        <v>0</v>
      </c>
      <c r="Y36" s="47">
        <f t="shared" si="10"/>
        <v>0</v>
      </c>
      <c r="AA36" s="135" t="s">
        <v>53</v>
      </c>
      <c r="AB36" s="47">
        <f t="shared" si="14"/>
        <v>0</v>
      </c>
      <c r="AC36" s="47">
        <f t="shared" si="11"/>
        <v>0</v>
      </c>
      <c r="AD36" s="47">
        <f t="shared" si="12"/>
        <v>0</v>
      </c>
    </row>
    <row r="37" spans="1:35" ht="13">
      <c r="A37" s="122"/>
      <c r="B37" s="174">
        <v>219</v>
      </c>
      <c r="C37" s="93" t="s">
        <v>947</v>
      </c>
      <c r="D37" s="47">
        <f>SUMIFS('Volume Input'!$F$16:$F$1000000,'Volume Input'!$E$16:$E$1000000,'TO HIDE DRG Sum Ref'!B37)</f>
        <v>0</v>
      </c>
      <c r="E37" s="122" t="s">
        <v>5</v>
      </c>
      <c r="F37" s="122" t="s">
        <v>13</v>
      </c>
      <c r="G37" s="93" t="s">
        <v>947</v>
      </c>
      <c r="K37" s="93" t="s">
        <v>31</v>
      </c>
      <c r="L37" s="93" t="s">
        <v>32</v>
      </c>
      <c r="M37" s="90">
        <f t="shared" si="1"/>
        <v>0</v>
      </c>
      <c r="N37" s="47" t="s">
        <v>115</v>
      </c>
      <c r="O37" s="1">
        <f>M37*((IF(N37="Medium",0.15,IF(N37="Low",0.1,IF(N37="High",0.25,IF(N37="No Risk",0)))))+(IF('Assumptions Overview'!$F$7="Conservative",-0.05,IF('Assumptions Overview'!$F$7="Moderate",0,IF('Assumptions Overview'!$F$7="Aggressive",0.05))))*(IF(N37="No Risk",0,1)))</f>
        <v>0</v>
      </c>
      <c r="P37" s="121">
        <f t="shared" si="5"/>
        <v>0</v>
      </c>
      <c r="Q37" s="121" t="str">
        <f t="shared" si="2"/>
        <v>N/A</v>
      </c>
      <c r="S37" s="94" t="s">
        <v>20</v>
      </c>
      <c r="T37" s="94" t="s">
        <v>27</v>
      </c>
      <c r="U37" s="47">
        <f t="shared" si="6"/>
        <v>0</v>
      </c>
      <c r="V37" s="47" t="str">
        <f t="shared" si="7"/>
        <v>Low</v>
      </c>
      <c r="W37" s="47">
        <f t="shared" si="8"/>
        <v>0</v>
      </c>
      <c r="X37" s="47">
        <f t="shared" si="9"/>
        <v>0</v>
      </c>
      <c r="Y37" s="47">
        <f t="shared" si="10"/>
        <v>0</v>
      </c>
      <c r="AA37" s="135" t="s">
        <v>55</v>
      </c>
      <c r="AB37" s="47">
        <f t="shared" si="14"/>
        <v>0</v>
      </c>
      <c r="AC37" s="47">
        <f t="shared" si="11"/>
        <v>0</v>
      </c>
      <c r="AD37" s="47">
        <f t="shared" si="12"/>
        <v>0</v>
      </c>
    </row>
    <row r="38" spans="1:35" ht="13">
      <c r="A38" s="122"/>
      <c r="B38" s="174">
        <v>220</v>
      </c>
      <c r="C38" s="94" t="s">
        <v>948</v>
      </c>
      <c r="D38" s="47">
        <f>SUMIFS('Volume Input'!$F$16:$F$1000000,'Volume Input'!$E$16:$E$1000000,'TO HIDE DRG Sum Ref'!B38)</f>
        <v>0</v>
      </c>
      <c r="E38" s="122" t="s">
        <v>5</v>
      </c>
      <c r="F38" s="122" t="s">
        <v>13</v>
      </c>
      <c r="G38" s="94" t="s">
        <v>948</v>
      </c>
      <c r="K38" s="94" t="s">
        <v>31</v>
      </c>
      <c r="L38" s="94" t="s">
        <v>45</v>
      </c>
      <c r="M38" s="90">
        <f t="shared" si="1"/>
        <v>0</v>
      </c>
      <c r="N38" s="47" t="s">
        <v>116</v>
      </c>
      <c r="O38" s="1">
        <f>M38*((IF(N38="Medium",0.15,IF(N38="Low",0.1,IF(N38="High",0.25,IF(N38="No Risk",0)))))+(IF('Assumptions Overview'!$F$7="Conservative",-0.05,IF('Assumptions Overview'!$F$7="Moderate",0,IF('Assumptions Overview'!$F$7="Aggressive",0.05))))*(IF(N38="No Risk",0,1)))</f>
        <v>0</v>
      </c>
      <c r="P38" s="121">
        <f t="shared" si="5"/>
        <v>0</v>
      </c>
      <c r="Q38" s="121" t="str">
        <f t="shared" si="2"/>
        <v>N/A</v>
      </c>
      <c r="S38" s="93" t="s">
        <v>20</v>
      </c>
      <c r="T38" s="93" t="s">
        <v>26</v>
      </c>
      <c r="U38" s="47">
        <f t="shared" si="6"/>
        <v>0</v>
      </c>
      <c r="V38" s="47" t="str">
        <f t="shared" si="7"/>
        <v>Low</v>
      </c>
      <c r="W38" s="47">
        <f t="shared" si="8"/>
        <v>0</v>
      </c>
      <c r="X38" s="47">
        <f t="shared" si="9"/>
        <v>0</v>
      </c>
      <c r="Y38" s="47">
        <f t="shared" si="10"/>
        <v>0</v>
      </c>
      <c r="AA38" s="135" t="s">
        <v>62</v>
      </c>
      <c r="AB38" s="47">
        <f t="shared" si="14"/>
        <v>0</v>
      </c>
      <c r="AC38" s="47">
        <f t="shared" si="11"/>
        <v>0</v>
      </c>
      <c r="AD38" s="47">
        <f t="shared" si="12"/>
        <v>0</v>
      </c>
    </row>
    <row r="39" spans="1:35" ht="13">
      <c r="A39" s="122"/>
      <c r="B39" s="174">
        <v>221</v>
      </c>
      <c r="C39" s="93" t="s">
        <v>949</v>
      </c>
      <c r="D39" s="47">
        <f>SUMIFS('Volume Input'!$F$16:$F$1000000,'Volume Input'!$E$16:$E$1000000,'TO HIDE DRG Sum Ref'!B39)</f>
        <v>0</v>
      </c>
      <c r="E39" s="122" t="s">
        <v>5</v>
      </c>
      <c r="F39" s="122" t="s">
        <v>13</v>
      </c>
      <c r="G39" s="93" t="s">
        <v>949</v>
      </c>
      <c r="K39" s="94" t="s">
        <v>49</v>
      </c>
      <c r="L39" s="94" t="s">
        <v>51</v>
      </c>
      <c r="M39" s="90">
        <f t="shared" si="1"/>
        <v>0</v>
      </c>
      <c r="N39" s="47" t="s">
        <v>116</v>
      </c>
      <c r="O39" s="1">
        <f>M39*((IF(N39="Medium",0.15,IF(N39="Low",0.1,IF(N39="High",0.25,IF(N39="No Risk",0)))))+(IF('Assumptions Overview'!$F$7="Conservative",-0.05,IF('Assumptions Overview'!$F$7="Moderate",0,IF('Assumptions Overview'!$F$7="Aggressive",0.05))))*(IF(N39="No Risk",0,1)))</f>
        <v>0</v>
      </c>
      <c r="P39" s="121">
        <f t="shared" si="5"/>
        <v>0</v>
      </c>
      <c r="Q39" s="121" t="str">
        <f t="shared" si="2"/>
        <v>N/A</v>
      </c>
      <c r="S39" s="93" t="s">
        <v>20</v>
      </c>
      <c r="T39" s="93" t="s">
        <v>29</v>
      </c>
      <c r="U39" s="47">
        <f t="shared" si="6"/>
        <v>0</v>
      </c>
      <c r="V39" s="47" t="str">
        <f t="shared" si="7"/>
        <v>Low</v>
      </c>
      <c r="W39" s="47">
        <f t="shared" si="8"/>
        <v>0</v>
      </c>
      <c r="X39" s="47">
        <f t="shared" si="9"/>
        <v>0</v>
      </c>
      <c r="Y39" s="47">
        <f t="shared" si="10"/>
        <v>0</v>
      </c>
      <c r="AA39" s="135" t="s">
        <v>66</v>
      </c>
      <c r="AB39" s="47">
        <f t="shared" si="14"/>
        <v>0</v>
      </c>
      <c r="AC39" s="47">
        <f t="shared" si="11"/>
        <v>0</v>
      </c>
      <c r="AD39" s="47">
        <f t="shared" si="12"/>
        <v>0</v>
      </c>
    </row>
    <row r="40" spans="1:35" ht="13">
      <c r="A40" s="122"/>
      <c r="B40" s="174">
        <v>228</v>
      </c>
      <c r="C40" s="94" t="s">
        <v>950</v>
      </c>
      <c r="D40" s="47">
        <f>SUMIFS('Volume Input'!$F$16:$F$1000000,'Volume Input'!$E$16:$E$1000000,'TO HIDE DRG Sum Ref'!B40)</f>
        <v>0</v>
      </c>
      <c r="E40" s="122" t="s">
        <v>5</v>
      </c>
      <c r="F40" s="122" t="s">
        <v>13</v>
      </c>
      <c r="G40" s="94" t="s">
        <v>950</v>
      </c>
      <c r="K40" s="93" t="s">
        <v>49</v>
      </c>
      <c r="L40" s="93" t="s">
        <v>52</v>
      </c>
      <c r="M40" s="90">
        <f t="shared" si="1"/>
        <v>0</v>
      </c>
      <c r="N40" s="47" t="s">
        <v>115</v>
      </c>
      <c r="O40" s="1">
        <f>M40*((IF(N40="Medium",0.15,IF(N40="Low",0.1,IF(N40="High",0.25,IF(N40="No Risk",0)))))+(IF('Assumptions Overview'!$F$7="Conservative",-0.05,IF('Assumptions Overview'!$F$7="Moderate",0,IF('Assumptions Overview'!$F$7="Aggressive",0.05))))*(IF(N40="No Risk",0,1)))</f>
        <v>0</v>
      </c>
      <c r="P40" s="121">
        <f t="shared" si="5"/>
        <v>0</v>
      </c>
      <c r="Q40" s="121" t="str">
        <f t="shared" si="2"/>
        <v>N/A</v>
      </c>
      <c r="S40" s="94" t="s">
        <v>20</v>
      </c>
      <c r="T40" s="94" t="s">
        <v>21</v>
      </c>
      <c r="U40" s="47">
        <f t="shared" si="6"/>
        <v>0</v>
      </c>
      <c r="V40" s="47" t="str">
        <f t="shared" si="7"/>
        <v>No Risk</v>
      </c>
      <c r="W40" s="47">
        <f t="shared" si="8"/>
        <v>0</v>
      </c>
      <c r="X40" s="47">
        <f t="shared" si="9"/>
        <v>0</v>
      </c>
      <c r="Y40" s="47">
        <f t="shared" si="10"/>
        <v>0</v>
      </c>
      <c r="AA40" s="135" t="s">
        <v>71</v>
      </c>
      <c r="AB40" s="47">
        <f t="shared" si="14"/>
        <v>0</v>
      </c>
      <c r="AC40" s="47">
        <f t="shared" si="11"/>
        <v>0</v>
      </c>
      <c r="AD40" s="47">
        <f t="shared" si="12"/>
        <v>0</v>
      </c>
    </row>
    <row r="41" spans="1:35" ht="13">
      <c r="A41" s="122"/>
      <c r="B41" s="174">
        <v>229</v>
      </c>
      <c r="C41" s="93" t="s">
        <v>951</v>
      </c>
      <c r="D41" s="47">
        <f>SUMIFS('Volume Input'!$F$16:$F$1000000,'Volume Input'!$E$16:$E$1000000,'TO HIDE DRG Sum Ref'!B41)</f>
        <v>0</v>
      </c>
      <c r="E41" s="122" t="s">
        <v>5</v>
      </c>
      <c r="F41" s="122" t="s">
        <v>13</v>
      </c>
      <c r="G41" s="93" t="s">
        <v>951</v>
      </c>
      <c r="K41" s="94" t="s">
        <v>49</v>
      </c>
      <c r="L41" s="94" t="s">
        <v>50</v>
      </c>
      <c r="M41" s="90">
        <f t="shared" si="1"/>
        <v>0</v>
      </c>
      <c r="N41" s="47" t="s">
        <v>115</v>
      </c>
      <c r="O41" s="1">
        <f>M41*((IF(N41="Medium",0.15,IF(N41="Low",0.1,IF(N41="High",0.25,IF(N41="No Risk",0)))))+(IF('Assumptions Overview'!$F$7="Conservative",-0.05,IF('Assumptions Overview'!$F$7="Moderate",0,IF('Assumptions Overview'!$F$7="Aggressive",0.05))))*(IF(N41="No Risk",0,1)))</f>
        <v>0</v>
      </c>
      <c r="P41" s="121">
        <f t="shared" si="5"/>
        <v>0</v>
      </c>
      <c r="Q41" s="121" t="str">
        <f t="shared" si="2"/>
        <v>N/A</v>
      </c>
      <c r="S41" s="93" t="s">
        <v>20</v>
      </c>
      <c r="T41" s="93" t="s">
        <v>25</v>
      </c>
      <c r="U41" s="47">
        <f t="shared" si="6"/>
        <v>0</v>
      </c>
      <c r="V41" s="47" t="str">
        <f t="shared" si="7"/>
        <v>Low</v>
      </c>
      <c r="W41" s="47">
        <f t="shared" si="8"/>
        <v>0</v>
      </c>
      <c r="X41" s="47">
        <f t="shared" si="9"/>
        <v>0</v>
      </c>
      <c r="Y41" s="47">
        <f t="shared" si="10"/>
        <v>0</v>
      </c>
      <c r="AA41" s="135" t="s">
        <v>75</v>
      </c>
      <c r="AB41" s="47">
        <f t="shared" si="14"/>
        <v>0</v>
      </c>
      <c r="AC41" s="47">
        <f t="shared" si="11"/>
        <v>0</v>
      </c>
      <c r="AD41" s="47">
        <f t="shared" si="12"/>
        <v>0</v>
      </c>
    </row>
    <row r="42" spans="1:35" ht="13">
      <c r="A42" s="122"/>
      <c r="B42" s="174">
        <v>230</v>
      </c>
      <c r="C42" s="94" t="s">
        <v>952</v>
      </c>
      <c r="D42" s="47">
        <f>SUMIFS('Volume Input'!$F$16:$F$1000000,'Volume Input'!$E$16:$E$1000000,'TO HIDE DRG Sum Ref'!B42)</f>
        <v>0</v>
      </c>
      <c r="E42" s="122" t="s">
        <v>5</v>
      </c>
      <c r="F42" s="122" t="s">
        <v>13</v>
      </c>
      <c r="G42" s="94" t="s">
        <v>952</v>
      </c>
      <c r="K42" s="94" t="s">
        <v>53</v>
      </c>
      <c r="L42" s="94" t="s">
        <v>54</v>
      </c>
      <c r="M42" s="90">
        <f t="shared" ref="M42:M85" si="15">SUMIF($F$3:$F$760,L42,$D$3:$D$760)</f>
        <v>0</v>
      </c>
      <c r="N42" t="s">
        <v>117</v>
      </c>
      <c r="O42" s="47">
        <f>M42*((IF(N42="Medium",0.15,IF(N42="Low",0.1,IF(N42="High",0.25,IF(N42="No Risk",0)))))+(IF('Assumptions Overview'!$F$7="Conservative",-0.05,IF('Assumptions Overview'!$F$7="Moderate",0,IF('Assumptions Overview'!$F$7="Aggressive",0.05))))*(IF(N42="No Risk",0,1)))</f>
        <v>0</v>
      </c>
      <c r="P42" s="121">
        <f>IF(M42&gt;0,(O42/M42),0)</f>
        <v>0</v>
      </c>
      <c r="Q42" s="121" t="str">
        <f t="shared" si="2"/>
        <v>N/A</v>
      </c>
      <c r="S42" s="94" t="s">
        <v>20</v>
      </c>
      <c r="T42" s="94" t="s">
        <v>22</v>
      </c>
      <c r="U42" s="47">
        <f t="shared" si="6"/>
        <v>0</v>
      </c>
      <c r="V42" s="47" t="str">
        <f t="shared" si="7"/>
        <v>No Risk</v>
      </c>
      <c r="W42" s="47">
        <f t="shared" si="8"/>
        <v>0</v>
      </c>
      <c r="X42" s="47">
        <f t="shared" si="9"/>
        <v>0</v>
      </c>
      <c r="Y42" s="47">
        <f t="shared" si="10"/>
        <v>0</v>
      </c>
      <c r="AA42" s="135" t="s">
        <v>78</v>
      </c>
      <c r="AB42" s="47">
        <f t="shared" si="14"/>
        <v>0</v>
      </c>
      <c r="AC42" s="47">
        <f t="shared" si="11"/>
        <v>0</v>
      </c>
      <c r="AD42" s="47">
        <f t="shared" si="12"/>
        <v>0</v>
      </c>
    </row>
    <row r="43" spans="1:35" ht="13">
      <c r="A43" s="122"/>
      <c r="B43" s="174">
        <v>231</v>
      </c>
      <c r="C43" s="93" t="s">
        <v>953</v>
      </c>
      <c r="D43" s="47">
        <f>SUMIFS('Volume Input'!$F$16:$F$1000000,'Volume Input'!$E$16:$E$1000000,'TO HIDE DRG Sum Ref'!B43)</f>
        <v>0</v>
      </c>
      <c r="E43" s="122" t="s">
        <v>5</v>
      </c>
      <c r="F43" s="122" t="s">
        <v>13</v>
      </c>
      <c r="G43" s="93" t="s">
        <v>953</v>
      </c>
      <c r="K43" t="s">
        <v>53</v>
      </c>
      <c r="L43" t="s">
        <v>154</v>
      </c>
      <c r="M43" s="90">
        <f t="shared" si="15"/>
        <v>0</v>
      </c>
      <c r="N43" s="47" t="s">
        <v>117</v>
      </c>
      <c r="O43" s="47">
        <f>M43*((IF(N43="Medium",0.15,IF(N43="Low",0.1,IF(N43="High",0.25,IF(N43="No Risk",0)))))+(IF('Assumptions Overview'!$F$7="Conservative",-0.05,IF('Assumptions Overview'!$F$7="Moderate",0,IF('Assumptions Overview'!$F$7="Aggressive",0.05))))*(IF(N43="No Risk",0,1)))</f>
        <v>0</v>
      </c>
      <c r="P43" s="121">
        <f>IF(M43&gt;0,(O43/M43),0)</f>
        <v>0</v>
      </c>
      <c r="Q43" s="121" t="str">
        <f t="shared" si="2"/>
        <v>N/A</v>
      </c>
      <c r="S43" s="94" t="s">
        <v>20</v>
      </c>
      <c r="T43" s="94" t="s">
        <v>24</v>
      </c>
      <c r="U43" s="47">
        <f t="shared" si="6"/>
        <v>0</v>
      </c>
      <c r="V43" s="47" t="str">
        <f t="shared" si="7"/>
        <v>No Risk</v>
      </c>
      <c r="W43" s="47">
        <f t="shared" si="8"/>
        <v>0</v>
      </c>
      <c r="X43" s="47">
        <f t="shared" si="9"/>
        <v>0</v>
      </c>
      <c r="Y43" s="47">
        <f t="shared" si="10"/>
        <v>0</v>
      </c>
      <c r="AA43" s="135" t="s">
        <v>87</v>
      </c>
      <c r="AB43" s="47">
        <f t="shared" si="14"/>
        <v>0</v>
      </c>
      <c r="AC43" s="47">
        <f t="shared" si="11"/>
        <v>0</v>
      </c>
      <c r="AD43" s="47">
        <f t="shared" si="12"/>
        <v>0</v>
      </c>
    </row>
    <row r="44" spans="1:35" ht="13">
      <c r="A44" s="122"/>
      <c r="B44" s="174">
        <v>232</v>
      </c>
      <c r="C44" s="94" t="s">
        <v>954</v>
      </c>
      <c r="D44" s="47">
        <f>SUMIFS('Volume Input'!$F$16:$F$1000000,'Volume Input'!$E$16:$E$1000000,'TO HIDE DRG Sum Ref'!B44)</f>
        <v>0</v>
      </c>
      <c r="E44" s="122" t="s">
        <v>5</v>
      </c>
      <c r="F44" s="122" t="s">
        <v>13</v>
      </c>
      <c r="G44" s="94" t="s">
        <v>954</v>
      </c>
      <c r="K44" s="94" t="s">
        <v>55</v>
      </c>
      <c r="L44" s="94" t="s">
        <v>61</v>
      </c>
      <c r="M44" s="90">
        <f t="shared" si="15"/>
        <v>0</v>
      </c>
      <c r="N44" s="47" t="s">
        <v>116</v>
      </c>
      <c r="O44" s="47">
        <f>M44*((IF(N44="Medium",0.15,IF(N44="Low",0.1,IF(N44="High",0.25,IF(N44="No Risk",0)))))+(IF('Assumptions Overview'!$F$7="Conservative",-0.05,IF('Assumptions Overview'!$F$7="Moderate",0,IF('Assumptions Overview'!$F$7="Aggressive",0.05))))*(IF(N44="No Risk",0,1)))</f>
        <v>0</v>
      </c>
      <c r="P44" s="121">
        <f t="shared" si="5"/>
        <v>0</v>
      </c>
      <c r="Q44" s="121" t="str">
        <f t="shared" si="2"/>
        <v>N/A</v>
      </c>
      <c r="S44" s="94" t="s">
        <v>20</v>
      </c>
      <c r="T44" s="94" t="s">
        <v>30</v>
      </c>
      <c r="U44" s="47">
        <f t="shared" si="6"/>
        <v>0</v>
      </c>
      <c r="V44" s="47" t="str">
        <f t="shared" si="7"/>
        <v>Low</v>
      </c>
      <c r="W44" s="47">
        <f t="shared" si="8"/>
        <v>0</v>
      </c>
      <c r="X44" s="47">
        <f t="shared" si="9"/>
        <v>0</v>
      </c>
      <c r="Y44" s="47">
        <f t="shared" si="10"/>
        <v>0</v>
      </c>
      <c r="AA44" s="135" t="s">
        <v>153</v>
      </c>
      <c r="AB44" s="47">
        <f>SUMIF($S$28:$S$110,AA44,W$28:W$110)</f>
        <v>0</v>
      </c>
      <c r="AC44" s="47">
        <f t="shared" si="11"/>
        <v>0</v>
      </c>
      <c r="AD44" s="47">
        <f t="shared" si="12"/>
        <v>0</v>
      </c>
    </row>
    <row r="45" spans="1:35" ht="13">
      <c r="A45" s="122"/>
      <c r="B45" s="174">
        <v>233</v>
      </c>
      <c r="C45" s="93" t="s">
        <v>955</v>
      </c>
      <c r="D45" s="47">
        <f>SUMIFS('Volume Input'!$F$16:$F$1000000,'Volume Input'!$E$16:$E$1000000,'TO HIDE DRG Sum Ref'!B45)</f>
        <v>0</v>
      </c>
      <c r="E45" s="122" t="s">
        <v>5</v>
      </c>
      <c r="F45" s="122" t="s">
        <v>13</v>
      </c>
      <c r="G45" s="93" t="s">
        <v>955</v>
      </c>
      <c r="K45" s="93" t="s">
        <v>55</v>
      </c>
      <c r="L45" s="93" t="s">
        <v>60</v>
      </c>
      <c r="M45" s="90">
        <f t="shared" si="15"/>
        <v>0</v>
      </c>
      <c r="N45" s="47" t="s">
        <v>115</v>
      </c>
      <c r="O45" s="47">
        <f>M45*((IF(N45="Medium",0.15,IF(N45="Low",0.1,IF(N45="High",0.25,IF(N45="No Risk",0)))))+(IF('Assumptions Overview'!$F$7="Conservative",-0.05,IF('Assumptions Overview'!$F$7="Moderate",0,IF('Assumptions Overview'!$F$7="Aggressive",0.05))))*(IF(N45="No Risk",0,1)))</f>
        <v>0</v>
      </c>
      <c r="P45" s="121">
        <f t="shared" si="5"/>
        <v>0</v>
      </c>
      <c r="Q45" s="121" t="str">
        <f t="shared" si="2"/>
        <v>N/A</v>
      </c>
      <c r="S45" s="93" t="s">
        <v>20</v>
      </c>
      <c r="T45" s="93" t="s">
        <v>28</v>
      </c>
      <c r="U45" s="47">
        <f t="shared" si="6"/>
        <v>0</v>
      </c>
      <c r="V45" s="47" t="str">
        <f t="shared" si="7"/>
        <v>Low</v>
      </c>
      <c r="W45" s="47">
        <f t="shared" si="8"/>
        <v>0</v>
      </c>
      <c r="X45" s="47">
        <f t="shared" si="9"/>
        <v>0</v>
      </c>
      <c r="Y45" s="47">
        <f t="shared" si="10"/>
        <v>0</v>
      </c>
      <c r="AA45" s="135" t="s">
        <v>92</v>
      </c>
      <c r="AB45" s="47">
        <f t="shared" si="14"/>
        <v>0</v>
      </c>
      <c r="AC45" s="47">
        <f t="shared" si="11"/>
        <v>0</v>
      </c>
      <c r="AD45" s="47">
        <f t="shared" si="12"/>
        <v>0</v>
      </c>
    </row>
    <row r="46" spans="1:35" ht="13">
      <c r="A46" s="122"/>
      <c r="B46" s="174">
        <v>234</v>
      </c>
      <c r="C46" s="94" t="s">
        <v>956</v>
      </c>
      <c r="D46" s="47">
        <f>SUMIFS('Volume Input'!$F$16:$F$1000000,'Volume Input'!$E$16:$E$1000000,'TO HIDE DRG Sum Ref'!B46)</f>
        <v>0</v>
      </c>
      <c r="E46" s="122" t="s">
        <v>5</v>
      </c>
      <c r="F46" s="122" t="s">
        <v>13</v>
      </c>
      <c r="G46" s="94" t="s">
        <v>956</v>
      </c>
      <c r="K46" s="94" t="s">
        <v>55</v>
      </c>
      <c r="L46" s="94" t="s">
        <v>58</v>
      </c>
      <c r="M46" s="90">
        <f t="shared" si="15"/>
        <v>0</v>
      </c>
      <c r="N46" s="47" t="s">
        <v>115</v>
      </c>
      <c r="O46" s="47">
        <f>M46*((IF(N46="Medium",0.15,IF(N46="Low",0.1,IF(N46="High",0.25,IF(N46="No Risk",0)))))+(IF('Assumptions Overview'!$F$7="Conservative",-0.05,IF('Assumptions Overview'!$F$7="Moderate",0,IF('Assumptions Overview'!$F$7="Aggressive",0.05))))*(IF(N46="No Risk",0,1)))</f>
        <v>0</v>
      </c>
      <c r="P46" s="121">
        <f t="shared" si="5"/>
        <v>0</v>
      </c>
      <c r="Q46" s="121" t="str">
        <f t="shared" si="2"/>
        <v>N/A</v>
      </c>
      <c r="S46" s="94" t="s">
        <v>20</v>
      </c>
      <c r="T46" s="94" t="s">
        <v>23</v>
      </c>
      <c r="U46" s="47">
        <f t="shared" si="6"/>
        <v>0</v>
      </c>
      <c r="V46" s="47" t="str">
        <f t="shared" si="7"/>
        <v>Low</v>
      </c>
      <c r="W46" s="47">
        <f t="shared" si="8"/>
        <v>0</v>
      </c>
      <c r="X46" s="47">
        <f t="shared" si="9"/>
        <v>0</v>
      </c>
      <c r="Y46" s="47">
        <f t="shared" si="10"/>
        <v>0</v>
      </c>
      <c r="AA46" s="135" t="s">
        <v>96</v>
      </c>
      <c r="AB46" s="47">
        <f t="shared" si="14"/>
        <v>0</v>
      </c>
      <c r="AC46" s="47">
        <f t="shared" si="11"/>
        <v>0</v>
      </c>
      <c r="AD46" s="47">
        <f t="shared" si="12"/>
        <v>0</v>
      </c>
    </row>
    <row r="47" spans="1:35" ht="13">
      <c r="A47" s="122"/>
      <c r="B47" s="174">
        <v>235</v>
      </c>
      <c r="C47" s="93" t="s">
        <v>957</v>
      </c>
      <c r="D47" s="47">
        <f>SUMIFS('Volume Input'!$F$16:$F$1000000,'Volume Input'!$E$16:$E$1000000,'TO HIDE DRG Sum Ref'!B47)</f>
        <v>0</v>
      </c>
      <c r="E47" s="122" t="s">
        <v>5</v>
      </c>
      <c r="F47" s="122" t="s">
        <v>13</v>
      </c>
      <c r="G47" s="93" t="s">
        <v>957</v>
      </c>
      <c r="K47" s="93" t="s">
        <v>55</v>
      </c>
      <c r="L47" s="93" t="s">
        <v>56</v>
      </c>
      <c r="M47" s="90">
        <f t="shared" si="15"/>
        <v>0</v>
      </c>
      <c r="N47" s="47" t="s">
        <v>116</v>
      </c>
      <c r="O47" s="47">
        <f>M47*((IF(N47="Medium",0.15,IF(N47="Low",0.1,IF(N47="High",0.25,IF(N47="No Risk",0)))))+(IF('Assumptions Overview'!$F$7="Conservative",-0.05,IF('Assumptions Overview'!$F$7="Moderate",0,IF('Assumptions Overview'!$F$7="Aggressive",0.05))))*(IF(N47="No Risk",0,1)))</f>
        <v>0</v>
      </c>
      <c r="P47" s="121">
        <f t="shared" si="5"/>
        <v>0</v>
      </c>
      <c r="Q47" s="121" t="str">
        <f t="shared" si="2"/>
        <v>N/A</v>
      </c>
      <c r="S47" s="94" t="s">
        <v>31</v>
      </c>
      <c r="T47" s="94" t="s">
        <v>46</v>
      </c>
      <c r="U47" s="47">
        <f t="shared" si="6"/>
        <v>0</v>
      </c>
      <c r="V47" s="47" t="str">
        <f t="shared" si="7"/>
        <v>Low</v>
      </c>
      <c r="W47" s="47">
        <f t="shared" si="8"/>
        <v>0</v>
      </c>
      <c r="X47" s="47">
        <f t="shared" si="9"/>
        <v>0</v>
      </c>
      <c r="Y47" s="47">
        <f t="shared" si="10"/>
        <v>0</v>
      </c>
      <c r="AA47" s="135" t="s">
        <v>99</v>
      </c>
      <c r="AB47" s="47">
        <f t="shared" si="14"/>
        <v>0</v>
      </c>
      <c r="AC47" s="47">
        <f t="shared" si="11"/>
        <v>0</v>
      </c>
      <c r="AD47" s="47">
        <f t="shared" si="12"/>
        <v>0</v>
      </c>
    </row>
    <row r="48" spans="1:35" ht="13">
      <c r="A48" s="122"/>
      <c r="B48" s="174">
        <v>236</v>
      </c>
      <c r="C48" s="94" t="s">
        <v>958</v>
      </c>
      <c r="D48" s="47">
        <f>SUMIFS('Volume Input'!$F$16:$F$1000000,'Volume Input'!$E$16:$E$1000000,'TO HIDE DRG Sum Ref'!B48)</f>
        <v>0</v>
      </c>
      <c r="E48" s="122" t="s">
        <v>5</v>
      </c>
      <c r="F48" s="122" t="s">
        <v>13</v>
      </c>
      <c r="G48" s="94" t="s">
        <v>958</v>
      </c>
      <c r="K48" s="93" t="s">
        <v>55</v>
      </c>
      <c r="L48" s="93" t="s">
        <v>57</v>
      </c>
      <c r="M48" s="90">
        <f t="shared" si="15"/>
        <v>0</v>
      </c>
      <c r="N48" s="47" t="s">
        <v>115</v>
      </c>
      <c r="O48" s="47">
        <f>M48*((IF(N48="Medium",0.15,IF(N48="Low",0.1,IF(N48="High",0.25,IF(N48="No Risk",0)))))+(IF('Assumptions Overview'!$F$7="Conservative",-0.05,IF('Assumptions Overview'!$F$7="Moderate",0,IF('Assumptions Overview'!$F$7="Aggressive",0.05))))*(IF(N48="No Risk",0,1)))</f>
        <v>0</v>
      </c>
      <c r="P48" s="121">
        <f t="shared" si="5"/>
        <v>0</v>
      </c>
      <c r="Q48" s="121" t="str">
        <f t="shared" si="2"/>
        <v>N/A</v>
      </c>
      <c r="S48" s="93" t="s">
        <v>31</v>
      </c>
      <c r="T48" s="93" t="s">
        <v>44</v>
      </c>
      <c r="U48" s="47">
        <f t="shared" si="6"/>
        <v>0</v>
      </c>
      <c r="V48" s="47" t="str">
        <f t="shared" si="7"/>
        <v>Medium</v>
      </c>
      <c r="W48" s="47">
        <f t="shared" si="8"/>
        <v>0</v>
      </c>
      <c r="X48" s="47">
        <f t="shared" si="9"/>
        <v>0</v>
      </c>
      <c r="Y48" s="47">
        <f t="shared" si="10"/>
        <v>0</v>
      </c>
      <c r="AA48" s="136" t="s">
        <v>103</v>
      </c>
      <c r="AB48" s="47">
        <f t="shared" si="14"/>
        <v>0</v>
      </c>
      <c r="AC48" s="47">
        <f t="shared" si="11"/>
        <v>0</v>
      </c>
      <c r="AD48" s="47">
        <f t="shared" si="12"/>
        <v>0</v>
      </c>
    </row>
    <row r="49" spans="1:30" ht="13">
      <c r="A49" s="122"/>
      <c r="B49" s="174">
        <v>280</v>
      </c>
      <c r="C49" s="93" t="s">
        <v>959</v>
      </c>
      <c r="D49" s="47">
        <f>SUMIFS('Volume Input'!$F$16:$F$1000000,'Volume Input'!$E$16:$E$1000000,'TO HIDE DRG Sum Ref'!B49)</f>
        <v>0</v>
      </c>
      <c r="E49" s="122" t="s">
        <v>5</v>
      </c>
      <c r="F49" s="122" t="s">
        <v>6</v>
      </c>
      <c r="G49" s="93" t="s">
        <v>959</v>
      </c>
      <c r="K49" s="94" t="s">
        <v>55</v>
      </c>
      <c r="L49" s="94" t="s">
        <v>59</v>
      </c>
      <c r="M49" s="90">
        <f t="shared" si="15"/>
        <v>0</v>
      </c>
      <c r="N49" s="47" t="s">
        <v>115</v>
      </c>
      <c r="O49" s="47">
        <f>M49*((IF(N49="Medium",0.15,IF(N49="Low",0.1,IF(N49="High",0.25,IF(N49="No Risk",0)))))+(IF('Assumptions Overview'!$F$7="Conservative",-0.05,IF('Assumptions Overview'!$F$7="Moderate",0,IF('Assumptions Overview'!$F$7="Aggressive",0.05))))*(IF(N49="No Risk",0,1)))</f>
        <v>0</v>
      </c>
      <c r="P49" s="121">
        <f t="shared" si="5"/>
        <v>0</v>
      </c>
      <c r="Q49" s="121" t="str">
        <f t="shared" si="2"/>
        <v>N/A</v>
      </c>
      <c r="S49" s="94" t="s">
        <v>31</v>
      </c>
      <c r="T49" s="94" t="s">
        <v>36</v>
      </c>
      <c r="U49" s="47">
        <f t="shared" si="6"/>
        <v>0</v>
      </c>
      <c r="V49" s="47" t="str">
        <f t="shared" si="7"/>
        <v>Medium</v>
      </c>
      <c r="W49" s="47">
        <f t="shared" si="8"/>
        <v>0</v>
      </c>
      <c r="X49" s="47">
        <f t="shared" si="9"/>
        <v>0</v>
      </c>
      <c r="Y49" s="47">
        <f t="shared" si="10"/>
        <v>0</v>
      </c>
    </row>
    <row r="50" spans="1:30" ht="13">
      <c r="A50" s="122"/>
      <c r="B50" s="174">
        <v>281</v>
      </c>
      <c r="C50" s="94" t="s">
        <v>960</v>
      </c>
      <c r="D50" s="47">
        <f>SUMIFS('Volume Input'!$F$16:$F$1000000,'Volume Input'!$E$16:$E$1000000,'TO HIDE DRG Sum Ref'!B50)</f>
        <v>0</v>
      </c>
      <c r="E50" s="122" t="s">
        <v>5</v>
      </c>
      <c r="F50" s="122" t="s">
        <v>6</v>
      </c>
      <c r="G50" s="94" t="s">
        <v>960</v>
      </c>
      <c r="K50" s="94" t="s">
        <v>62</v>
      </c>
      <c r="L50" s="94" t="s">
        <v>64</v>
      </c>
      <c r="M50" s="90">
        <f t="shared" si="15"/>
        <v>0</v>
      </c>
      <c r="N50" s="47" t="s">
        <v>115</v>
      </c>
      <c r="O50" s="47">
        <f>M50*((IF(N50="Medium",0.15,IF(N50="Low",0.1,IF(N50="High",0.25,IF(N50="No Risk",0)))))+(IF('Assumptions Overview'!$F$7="Conservative",-0.05,IF('Assumptions Overview'!$F$7="Moderate",0,IF('Assumptions Overview'!$F$7="Aggressive",0.05))))*(IF(N50="No Risk",0,1)))</f>
        <v>0</v>
      </c>
      <c r="P50" s="121">
        <f t="shared" si="5"/>
        <v>0</v>
      </c>
      <c r="Q50" s="121" t="str">
        <f t="shared" si="2"/>
        <v>N/A</v>
      </c>
      <c r="S50" s="93" t="s">
        <v>31</v>
      </c>
      <c r="T50" s="93" t="s">
        <v>37</v>
      </c>
      <c r="U50" s="47">
        <f t="shared" si="6"/>
        <v>0</v>
      </c>
      <c r="V50" s="47" t="str">
        <f t="shared" si="7"/>
        <v>Low</v>
      </c>
      <c r="W50" s="47">
        <f t="shared" si="8"/>
        <v>0</v>
      </c>
      <c r="X50" s="47">
        <f t="shared" si="9"/>
        <v>0</v>
      </c>
      <c r="Y50" s="47">
        <f t="shared" si="10"/>
        <v>0</v>
      </c>
    </row>
    <row r="51" spans="1:30" ht="13">
      <c r="A51" s="122"/>
      <c r="B51" s="174">
        <v>282</v>
      </c>
      <c r="C51" s="93" t="s">
        <v>961</v>
      </c>
      <c r="D51" s="47">
        <f>SUMIFS('Volume Input'!$F$16:$F$1000000,'Volume Input'!$E$16:$E$1000000,'TO HIDE DRG Sum Ref'!B51)</f>
        <v>0</v>
      </c>
      <c r="E51" s="122" t="s">
        <v>5</v>
      </c>
      <c r="F51" s="122" t="s">
        <v>6</v>
      </c>
      <c r="G51" s="93" t="s">
        <v>961</v>
      </c>
      <c r="K51" s="93" t="s">
        <v>62</v>
      </c>
      <c r="L51" s="93" t="s">
        <v>65</v>
      </c>
      <c r="M51" s="90">
        <f t="shared" si="15"/>
        <v>0</v>
      </c>
      <c r="N51" s="47" t="s">
        <v>115</v>
      </c>
      <c r="O51" s="47">
        <f>M51*((IF(N51="Medium",0.15,IF(N51="Low",0.1,IF(N51="High",0.25,IF(N51="No Risk",0)))))+(IF('Assumptions Overview'!$F$7="Conservative",-0.05,IF('Assumptions Overview'!$F$7="Moderate",0,IF('Assumptions Overview'!$F$7="Aggressive",0.05))))*(IF(N51="No Risk",0,1)))</f>
        <v>0</v>
      </c>
      <c r="P51" s="121">
        <f t="shared" si="5"/>
        <v>0</v>
      </c>
      <c r="Q51" s="121" t="str">
        <f t="shared" si="2"/>
        <v>N/A</v>
      </c>
      <c r="S51" s="93" t="s">
        <v>31</v>
      </c>
      <c r="T51" s="93" t="s">
        <v>40</v>
      </c>
      <c r="U51" s="47">
        <f t="shared" si="6"/>
        <v>0</v>
      </c>
      <c r="V51" s="47" t="str">
        <f t="shared" si="7"/>
        <v>Medium</v>
      </c>
      <c r="W51" s="47">
        <f t="shared" si="8"/>
        <v>0</v>
      </c>
      <c r="X51" s="47">
        <f t="shared" si="9"/>
        <v>0</v>
      </c>
      <c r="Y51" s="47">
        <f t="shared" si="10"/>
        <v>0</v>
      </c>
      <c r="AA51" s="176" t="s">
        <v>1671</v>
      </c>
      <c r="AB51" s="47" t="s">
        <v>141</v>
      </c>
      <c r="AC51" s="47" t="s">
        <v>142</v>
      </c>
      <c r="AD51" s="47" t="s">
        <v>143</v>
      </c>
    </row>
    <row r="52" spans="1:30" ht="13">
      <c r="A52" s="122"/>
      <c r="B52" s="174">
        <v>283</v>
      </c>
      <c r="C52" s="94" t="s">
        <v>962</v>
      </c>
      <c r="D52" s="47">
        <f>SUMIFS('Volume Input'!$F$16:$F$1000000,'Volume Input'!$E$16:$E$1000000,'TO HIDE DRG Sum Ref'!B52)</f>
        <v>0</v>
      </c>
      <c r="E52" s="122" t="s">
        <v>5</v>
      </c>
      <c r="F52" s="122" t="s">
        <v>6</v>
      </c>
      <c r="G52" s="94" t="s">
        <v>962</v>
      </c>
      <c r="K52" s="94" t="s">
        <v>62</v>
      </c>
      <c r="L52" s="94" t="s">
        <v>63</v>
      </c>
      <c r="M52" s="90">
        <f t="shared" si="15"/>
        <v>0</v>
      </c>
      <c r="N52" s="47" t="s">
        <v>115</v>
      </c>
      <c r="O52" s="47">
        <f>M52*((IF(N52="Medium",0.15,IF(N52="Low",0.1,IF(N52="High",0.25,IF(N52="No Risk",0)))))+(IF('Assumptions Overview'!$F$7="Conservative",-0.05,IF('Assumptions Overview'!$F$7="Moderate",0,IF('Assumptions Overview'!$F$7="Aggressive",0.05))))*(IF(N52="No Risk",0,1)))</f>
        <v>0</v>
      </c>
      <c r="P52" s="121">
        <f t="shared" si="5"/>
        <v>0</v>
      </c>
      <c r="Q52" s="121" t="str">
        <f t="shared" si="2"/>
        <v>N/A</v>
      </c>
      <c r="S52" s="93" t="s">
        <v>31</v>
      </c>
      <c r="T52" s="93" t="s">
        <v>43</v>
      </c>
      <c r="U52" s="47">
        <f t="shared" si="6"/>
        <v>0</v>
      </c>
      <c r="V52" s="47" t="str">
        <f t="shared" si="7"/>
        <v>Low</v>
      </c>
      <c r="W52" s="47">
        <f t="shared" si="8"/>
        <v>0</v>
      </c>
      <c r="X52" s="47">
        <f t="shared" si="9"/>
        <v>0</v>
      </c>
      <c r="Y52" s="47">
        <f t="shared" si="10"/>
        <v>0</v>
      </c>
      <c r="AA52" s="134" t="s">
        <v>5</v>
      </c>
      <c r="AB52" t="str">
        <f>IF(AB31&gt;0,AB31," ")</f>
        <v xml:space="preserve"> </v>
      </c>
      <c r="AC52" s="47" t="str">
        <f t="shared" ref="AC52:AD52" si="16">IF(AC31&gt;0,AC31," ")</f>
        <v xml:space="preserve"> </v>
      </c>
      <c r="AD52" s="47" t="str">
        <f t="shared" si="16"/>
        <v xml:space="preserve"> </v>
      </c>
    </row>
    <row r="53" spans="1:30" ht="13">
      <c r="A53" s="122"/>
      <c r="B53" s="174">
        <v>284</v>
      </c>
      <c r="C53" s="93" t="s">
        <v>963</v>
      </c>
      <c r="D53" s="47">
        <f>SUMIFS('Volume Input'!$F$16:$F$1000000,'Volume Input'!$E$16:$E$1000000,'TO HIDE DRG Sum Ref'!B53)</f>
        <v>0</v>
      </c>
      <c r="E53" s="122" t="s">
        <v>5</v>
      </c>
      <c r="F53" s="122" t="s">
        <v>6</v>
      </c>
      <c r="G53" s="93" t="s">
        <v>963</v>
      </c>
      <c r="K53" s="93" t="s">
        <v>66</v>
      </c>
      <c r="L53" s="93" t="s">
        <v>68</v>
      </c>
      <c r="M53" s="90">
        <f t="shared" si="15"/>
        <v>0</v>
      </c>
      <c r="N53" s="47" t="s">
        <v>115</v>
      </c>
      <c r="O53" s="47">
        <f>M53*((IF(N53="Medium",0.15,IF(N53="Low",0.1,IF(N53="High",0.25,IF(N53="No Risk",0)))))+(IF('Assumptions Overview'!$F$7="Conservative",-0.05,IF('Assumptions Overview'!$F$7="Moderate",0,IF('Assumptions Overview'!$F$7="Aggressive",0.05))))*(IF(N53="No Risk",0,1)))</f>
        <v>0</v>
      </c>
      <c r="P53" s="121">
        <f t="shared" si="5"/>
        <v>0</v>
      </c>
      <c r="Q53" s="121" t="str">
        <f t="shared" si="2"/>
        <v>N/A</v>
      </c>
      <c r="S53" s="93" t="s">
        <v>31</v>
      </c>
      <c r="T53" s="93" t="s">
        <v>35</v>
      </c>
      <c r="U53" s="47">
        <f t="shared" si="6"/>
        <v>0</v>
      </c>
      <c r="V53" s="47" t="str">
        <f t="shared" si="7"/>
        <v>Low</v>
      </c>
      <c r="W53" s="47">
        <f t="shared" si="8"/>
        <v>0</v>
      </c>
      <c r="X53" s="47">
        <f t="shared" si="9"/>
        <v>0</v>
      </c>
      <c r="Y53" s="47">
        <f t="shared" si="10"/>
        <v>0</v>
      </c>
      <c r="AA53" s="135" t="s">
        <v>14</v>
      </c>
      <c r="AB53" s="47" t="str">
        <f t="shared" ref="AB53:AD69" si="17">IF(AB32&gt;0,AB32," ")</f>
        <v xml:space="preserve"> </v>
      </c>
      <c r="AC53" s="47" t="str">
        <f t="shared" si="17"/>
        <v xml:space="preserve"> </v>
      </c>
      <c r="AD53" s="47" t="str">
        <f t="shared" si="17"/>
        <v xml:space="preserve"> </v>
      </c>
    </row>
    <row r="54" spans="1:30" ht="13">
      <c r="A54" s="122"/>
      <c r="B54" s="174">
        <v>285</v>
      </c>
      <c r="C54" s="94" t="s">
        <v>964</v>
      </c>
      <c r="D54" s="47">
        <f>SUMIFS('Volume Input'!$F$16:$F$1000000,'Volume Input'!$E$16:$E$1000000,'TO HIDE DRG Sum Ref'!B54)</f>
        <v>0</v>
      </c>
      <c r="E54" s="122" t="s">
        <v>5</v>
      </c>
      <c r="F54" s="122" t="s">
        <v>6</v>
      </c>
      <c r="G54" s="94" t="s">
        <v>964</v>
      </c>
      <c r="K54" s="94" t="s">
        <v>66</v>
      </c>
      <c r="L54" s="94" t="s">
        <v>67</v>
      </c>
      <c r="M54" s="90">
        <f t="shared" si="15"/>
        <v>0</v>
      </c>
      <c r="N54" s="47" t="s">
        <v>115</v>
      </c>
      <c r="O54" s="47">
        <f>M54*((IF(N54="Medium",0.15,IF(N54="Low",0.1,IF(N54="High",0.25,IF(N54="No Risk",0)))))+(IF('Assumptions Overview'!$F$7="Conservative",-0.05,IF('Assumptions Overview'!$F$7="Moderate",0,IF('Assumptions Overview'!$F$7="Aggressive",0.05))))*(IF(N54="No Risk",0,1)))</f>
        <v>0</v>
      </c>
      <c r="P54" s="121">
        <f t="shared" si="5"/>
        <v>0</v>
      </c>
      <c r="Q54" s="121" t="str">
        <f t="shared" si="2"/>
        <v>N/A</v>
      </c>
      <c r="S54" s="94" t="s">
        <v>31</v>
      </c>
      <c r="T54" s="94" t="s">
        <v>39</v>
      </c>
      <c r="U54" s="47">
        <f t="shared" si="6"/>
        <v>0</v>
      </c>
      <c r="V54" s="47" t="str">
        <f t="shared" si="7"/>
        <v>Low</v>
      </c>
      <c r="W54" s="47">
        <f t="shared" si="8"/>
        <v>0</v>
      </c>
      <c r="X54" s="47">
        <f t="shared" si="9"/>
        <v>0</v>
      </c>
      <c r="Y54" s="47">
        <f t="shared" si="10"/>
        <v>0</v>
      </c>
      <c r="AA54" s="135" t="s">
        <v>20</v>
      </c>
      <c r="AB54" s="47" t="str">
        <f t="shared" si="17"/>
        <v xml:space="preserve"> </v>
      </c>
      <c r="AC54" s="47" t="str">
        <f t="shared" si="17"/>
        <v xml:space="preserve"> </v>
      </c>
      <c r="AD54" s="47" t="str">
        <f t="shared" si="17"/>
        <v xml:space="preserve"> </v>
      </c>
    </row>
    <row r="55" spans="1:30" ht="13">
      <c r="A55" s="122"/>
      <c r="B55" s="174">
        <v>288</v>
      </c>
      <c r="C55" s="93" t="s">
        <v>965</v>
      </c>
      <c r="D55" s="47">
        <f>SUMIFS('Volume Input'!$F$16:$F$1000000,'Volume Input'!$E$16:$E$1000000,'TO HIDE DRG Sum Ref'!B55)</f>
        <v>0</v>
      </c>
      <c r="E55" s="122" t="s">
        <v>5</v>
      </c>
      <c r="F55" s="122" t="s">
        <v>6</v>
      </c>
      <c r="G55" s="93" t="s">
        <v>965</v>
      </c>
      <c r="K55" s="94" t="s">
        <v>66</v>
      </c>
      <c r="L55" s="94" t="s">
        <v>70</v>
      </c>
      <c r="M55" s="90">
        <f t="shared" si="15"/>
        <v>0</v>
      </c>
      <c r="N55" s="47" t="s">
        <v>117</v>
      </c>
      <c r="O55" s="47">
        <f>M55*((IF(N55="Medium",0.15,IF(N55="Low",0.1,IF(N55="High",0.25,IF(N55="No Risk",0)))))+(IF('Assumptions Overview'!$F$7="Conservative",-0.05,IF('Assumptions Overview'!$F$7="Moderate",0,IF('Assumptions Overview'!$F$7="Aggressive",0.05))))*(IF(N55="No Risk",0,1)))</f>
        <v>0</v>
      </c>
      <c r="P55" s="121">
        <f t="shared" si="5"/>
        <v>0</v>
      </c>
      <c r="Q55" s="121" t="str">
        <f t="shared" si="2"/>
        <v>N/A</v>
      </c>
      <c r="S55" s="93" t="s">
        <v>31</v>
      </c>
      <c r="T55" s="93" t="s">
        <v>42</v>
      </c>
      <c r="U55" s="47">
        <f t="shared" si="6"/>
        <v>0</v>
      </c>
      <c r="V55" s="47" t="str">
        <f t="shared" si="7"/>
        <v>Medium</v>
      </c>
      <c r="W55" s="47">
        <f t="shared" si="8"/>
        <v>0</v>
      </c>
      <c r="X55" s="47">
        <f t="shared" si="9"/>
        <v>0</v>
      </c>
      <c r="Y55" s="47">
        <f t="shared" si="10"/>
        <v>0</v>
      </c>
      <c r="AA55" s="135" t="s">
        <v>31</v>
      </c>
      <c r="AB55" s="47" t="str">
        <f>IF(AB34&gt;0,AB34," ")</f>
        <v xml:space="preserve"> </v>
      </c>
      <c r="AC55" s="47" t="str">
        <f t="shared" si="17"/>
        <v xml:space="preserve"> </v>
      </c>
      <c r="AD55" s="47" t="str">
        <f t="shared" si="17"/>
        <v xml:space="preserve"> </v>
      </c>
    </row>
    <row r="56" spans="1:30" ht="13">
      <c r="A56" s="122"/>
      <c r="B56" s="174">
        <v>289</v>
      </c>
      <c r="C56" s="94" t="s">
        <v>966</v>
      </c>
      <c r="D56" s="47">
        <f>SUMIFS('Volume Input'!$F$16:$F$1000000,'Volume Input'!$E$16:$E$1000000,'TO HIDE DRG Sum Ref'!B56)</f>
        <v>0</v>
      </c>
      <c r="E56" s="122" t="s">
        <v>5</v>
      </c>
      <c r="F56" s="122" t="s">
        <v>6</v>
      </c>
      <c r="G56" s="94" t="s">
        <v>966</v>
      </c>
      <c r="K56" s="93" t="s">
        <v>66</v>
      </c>
      <c r="L56" s="93" t="s">
        <v>69</v>
      </c>
      <c r="M56" s="90">
        <f t="shared" si="15"/>
        <v>0</v>
      </c>
      <c r="N56" s="47" t="s">
        <v>117</v>
      </c>
      <c r="O56" s="47">
        <f>M56*((IF(N56="Medium",0.15,IF(N56="Low",0.1,IF(N56="High",0.25,IF(N56="No Risk",0)))))+(IF('Assumptions Overview'!$F$7="Conservative",-0.05,IF('Assumptions Overview'!$F$7="Moderate",0,IF('Assumptions Overview'!$F$7="Aggressive",0.05))))*(IF(N56="No Risk",0,1)))</f>
        <v>0</v>
      </c>
      <c r="P56" s="121">
        <f t="shared" si="5"/>
        <v>0</v>
      </c>
      <c r="Q56" s="121" t="str">
        <f t="shared" si="2"/>
        <v>N/A</v>
      </c>
      <c r="S56" s="93" t="s">
        <v>31</v>
      </c>
      <c r="T56" s="93" t="s">
        <v>33</v>
      </c>
      <c r="U56" s="47">
        <f t="shared" si="6"/>
        <v>0</v>
      </c>
      <c r="V56" s="47" t="str">
        <f t="shared" si="7"/>
        <v>Low</v>
      </c>
      <c r="W56" s="47">
        <f t="shared" si="8"/>
        <v>0</v>
      </c>
      <c r="X56" s="47">
        <f t="shared" si="9"/>
        <v>0</v>
      </c>
      <c r="Y56" s="47">
        <f t="shared" si="10"/>
        <v>0</v>
      </c>
      <c r="AA56" s="135" t="s">
        <v>49</v>
      </c>
      <c r="AB56" s="47" t="str">
        <f t="shared" si="17"/>
        <v xml:space="preserve"> </v>
      </c>
      <c r="AC56" s="47" t="str">
        <f t="shared" si="17"/>
        <v xml:space="preserve"> </v>
      </c>
      <c r="AD56" s="47" t="str">
        <f t="shared" si="17"/>
        <v xml:space="preserve"> </v>
      </c>
    </row>
    <row r="57" spans="1:30" ht="13">
      <c r="A57" s="122"/>
      <c r="B57" s="174">
        <v>290</v>
      </c>
      <c r="C57" s="93" t="s">
        <v>967</v>
      </c>
      <c r="D57" s="47">
        <f>SUMIFS('Volume Input'!$F$16:$F$1000000,'Volume Input'!$E$16:$E$1000000,'TO HIDE DRG Sum Ref'!B57)</f>
        <v>0</v>
      </c>
      <c r="E57" s="122" t="s">
        <v>5</v>
      </c>
      <c r="F57" s="122" t="s">
        <v>6</v>
      </c>
      <c r="G57" s="93" t="s">
        <v>967</v>
      </c>
      <c r="K57" s="94" t="s">
        <v>71</v>
      </c>
      <c r="L57" s="94" t="s">
        <v>74</v>
      </c>
      <c r="M57" s="90">
        <f t="shared" si="15"/>
        <v>0</v>
      </c>
      <c r="N57" s="47" t="s">
        <v>115</v>
      </c>
      <c r="O57" s="47">
        <f>M57*((IF(N57="Medium",0.15,IF(N57="Low",0.1,IF(N57="High",0.25,IF(N57="No Risk",0)))))+(IF('Assumptions Overview'!$F$7="Conservative",-0.05,IF('Assumptions Overview'!$F$7="Moderate",0,IF('Assumptions Overview'!$F$7="Aggressive",0.05))))*(IF(N57="No Risk",0,1)))</f>
        <v>0</v>
      </c>
      <c r="P57" s="121">
        <f t="shared" si="5"/>
        <v>0</v>
      </c>
      <c r="Q57" s="121" t="str">
        <f t="shared" si="2"/>
        <v>N/A</v>
      </c>
      <c r="S57" s="94" t="s">
        <v>31</v>
      </c>
      <c r="T57" s="94" t="s">
        <v>41</v>
      </c>
      <c r="U57" s="47">
        <f t="shared" si="6"/>
        <v>0</v>
      </c>
      <c r="V57" s="47" t="str">
        <f t="shared" si="7"/>
        <v>Low</v>
      </c>
      <c r="W57" s="47">
        <f t="shared" si="8"/>
        <v>0</v>
      </c>
      <c r="X57" s="47">
        <f t="shared" si="9"/>
        <v>0</v>
      </c>
      <c r="Y57" s="47">
        <f t="shared" si="10"/>
        <v>0</v>
      </c>
      <c r="AA57" s="135" t="s">
        <v>53</v>
      </c>
      <c r="AB57" s="47" t="str">
        <f t="shared" si="17"/>
        <v xml:space="preserve"> </v>
      </c>
      <c r="AC57" s="47" t="str">
        <f t="shared" si="17"/>
        <v xml:space="preserve"> </v>
      </c>
      <c r="AD57" s="47" t="str">
        <f t="shared" si="17"/>
        <v xml:space="preserve"> </v>
      </c>
    </row>
    <row r="58" spans="1:30" ht="13">
      <c r="A58" s="122"/>
      <c r="B58" s="174">
        <v>291</v>
      </c>
      <c r="C58" s="94" t="s">
        <v>968</v>
      </c>
      <c r="D58" s="47">
        <f>SUMIFS('Volume Input'!$F$16:$F$1000000,'Volume Input'!$E$16:$E$1000000,'TO HIDE DRG Sum Ref'!B58)</f>
        <v>0</v>
      </c>
      <c r="E58" s="122" t="s">
        <v>5</v>
      </c>
      <c r="F58" s="122" t="s">
        <v>6</v>
      </c>
      <c r="G58" s="94" t="s">
        <v>968</v>
      </c>
      <c r="K58" s="94" t="s">
        <v>71</v>
      </c>
      <c r="L58" s="94" t="s">
        <v>73</v>
      </c>
      <c r="M58" s="90">
        <f t="shared" si="15"/>
        <v>0</v>
      </c>
      <c r="N58" s="47" t="s">
        <v>116</v>
      </c>
      <c r="O58" s="47">
        <f>M58*((IF(N58="Medium",0.15,IF(N58="Low",0.1,IF(N58="High",0.25,IF(N58="No Risk",0)))))+(IF('Assumptions Overview'!$F$7="Conservative",-0.05,IF('Assumptions Overview'!$F$7="Moderate",0,IF('Assumptions Overview'!$F$7="Aggressive",0.05))))*(IF(N58="No Risk",0,1)))</f>
        <v>0</v>
      </c>
      <c r="P58" s="121">
        <f t="shared" si="5"/>
        <v>0</v>
      </c>
      <c r="Q58" s="121" t="str">
        <f t="shared" si="2"/>
        <v>N/A</v>
      </c>
      <c r="S58" s="93" t="s">
        <v>31</v>
      </c>
      <c r="T58" s="93" t="s">
        <v>38</v>
      </c>
      <c r="U58" s="47">
        <f t="shared" si="6"/>
        <v>0</v>
      </c>
      <c r="V58" s="47" t="str">
        <f t="shared" si="7"/>
        <v>Low</v>
      </c>
      <c r="W58" s="47">
        <f t="shared" si="8"/>
        <v>0</v>
      </c>
      <c r="X58" s="47">
        <f t="shared" si="9"/>
        <v>0</v>
      </c>
      <c r="Y58" s="47">
        <f t="shared" si="10"/>
        <v>0</v>
      </c>
      <c r="AA58" s="135" t="s">
        <v>55</v>
      </c>
      <c r="AB58" s="47" t="str">
        <f t="shared" si="17"/>
        <v xml:space="preserve"> </v>
      </c>
      <c r="AC58" s="47" t="str">
        <f t="shared" si="17"/>
        <v xml:space="preserve"> </v>
      </c>
      <c r="AD58" s="47" t="str">
        <f t="shared" si="17"/>
        <v xml:space="preserve"> </v>
      </c>
    </row>
    <row r="59" spans="1:30" ht="13">
      <c r="A59" s="122"/>
      <c r="B59" s="174">
        <v>292</v>
      </c>
      <c r="C59" s="93" t="s">
        <v>969</v>
      </c>
      <c r="D59" s="47">
        <f>SUMIFS('Volume Input'!$F$16:$F$1000000,'Volume Input'!$E$16:$E$1000000,'TO HIDE DRG Sum Ref'!B59)</f>
        <v>0</v>
      </c>
      <c r="E59" s="122" t="s">
        <v>5</v>
      </c>
      <c r="F59" s="122" t="s">
        <v>6</v>
      </c>
      <c r="G59" s="93" t="s">
        <v>969</v>
      </c>
      <c r="K59" s="93" t="s">
        <v>71</v>
      </c>
      <c r="L59" s="93" t="s">
        <v>72</v>
      </c>
      <c r="M59" s="90">
        <f t="shared" si="15"/>
        <v>0</v>
      </c>
      <c r="N59" s="47" t="s">
        <v>115</v>
      </c>
      <c r="O59" s="47">
        <f>M59*((IF(N59="Medium",0.15,IF(N59="Low",0.1,IF(N59="High",0.25,IF(N59="No Risk",0)))))+(IF('Assumptions Overview'!$F$7="Conservative",-0.05,IF('Assumptions Overview'!$F$7="Moderate",0,IF('Assumptions Overview'!$F$7="Aggressive",0.05))))*(IF(N59="No Risk",0,1)))</f>
        <v>0</v>
      </c>
      <c r="P59" s="121">
        <f t="shared" si="5"/>
        <v>0</v>
      </c>
      <c r="Q59" s="121" t="str">
        <f t="shared" si="2"/>
        <v>N/A</v>
      </c>
      <c r="S59" s="94" t="s">
        <v>31</v>
      </c>
      <c r="T59" s="94" t="s">
        <v>34</v>
      </c>
      <c r="U59" s="47">
        <f t="shared" si="6"/>
        <v>0</v>
      </c>
      <c r="V59" s="47" t="str">
        <f t="shared" si="7"/>
        <v>Low</v>
      </c>
      <c r="W59" s="47">
        <f t="shared" si="8"/>
        <v>0</v>
      </c>
      <c r="X59" s="47">
        <f t="shared" si="9"/>
        <v>0</v>
      </c>
      <c r="Y59" s="47">
        <f t="shared" si="10"/>
        <v>0</v>
      </c>
      <c r="AA59" s="135" t="s">
        <v>62</v>
      </c>
      <c r="AB59" s="47" t="str">
        <f t="shared" si="17"/>
        <v xml:space="preserve"> </v>
      </c>
      <c r="AC59" s="47" t="str">
        <f t="shared" si="17"/>
        <v xml:space="preserve"> </v>
      </c>
      <c r="AD59" s="47" t="str">
        <f t="shared" si="17"/>
        <v xml:space="preserve"> </v>
      </c>
    </row>
    <row r="60" spans="1:30" ht="13">
      <c r="A60" s="122"/>
      <c r="B60" s="174">
        <v>293</v>
      </c>
      <c r="C60" s="94" t="s">
        <v>970</v>
      </c>
      <c r="D60" s="47">
        <f>SUMIFS('Volume Input'!$F$16:$F$1000000,'Volume Input'!$E$16:$E$1000000,'TO HIDE DRG Sum Ref'!B60)</f>
        <v>0</v>
      </c>
      <c r="E60" s="122" t="s">
        <v>5</v>
      </c>
      <c r="F60" s="122" t="s">
        <v>6</v>
      </c>
      <c r="G60" s="94" t="s">
        <v>970</v>
      </c>
      <c r="K60" s="94" t="s">
        <v>75</v>
      </c>
      <c r="L60" s="94" t="s">
        <v>76</v>
      </c>
      <c r="M60" s="90">
        <f t="shared" si="15"/>
        <v>0</v>
      </c>
      <c r="N60" s="47" t="s">
        <v>115</v>
      </c>
      <c r="O60" s="47">
        <f>M60*((IF(N60="Medium",0.15,IF(N60="Low",0.1,IF(N60="High",0.25,IF(N60="No Risk",0)))))+(IF('Assumptions Overview'!$F$7="Conservative",-0.05,IF('Assumptions Overview'!$F$7="Moderate",0,IF('Assumptions Overview'!$F$7="Aggressive",0.05))))*(IF(N60="No Risk",0,1)))</f>
        <v>0</v>
      </c>
      <c r="P60" s="121">
        <f t="shared" si="5"/>
        <v>0</v>
      </c>
      <c r="Q60" s="121" t="str">
        <f t="shared" si="2"/>
        <v>N/A</v>
      </c>
      <c r="S60" s="94" t="s">
        <v>31</v>
      </c>
      <c r="T60" s="94" t="s">
        <v>48</v>
      </c>
      <c r="U60" s="47">
        <f t="shared" ref="U60:U91" si="18">SUMIF($F$3:$F$760,T60,$D$3:$D$760)</f>
        <v>0</v>
      </c>
      <c r="V60" s="47" t="str">
        <f t="shared" ref="V60:V91" si="19">VLOOKUP(T60,$L$3:$N$85,3,FALSE)</f>
        <v>Low</v>
      </c>
      <c r="W60" s="47">
        <f t="shared" ref="W60:W91" si="20">U60*((IF($V60="Medium",0.15,IF($V60="Low",0.1,IF($V60="High",0.25,IF($V60="No Risk",0)))))+((-0.05)*(IF($V60="No Risk",0,1))))</f>
        <v>0</v>
      </c>
      <c r="X60" s="47">
        <f t="shared" ref="X60:X91" si="21">U60*((IF($V60="Medium",0.15,IF($V60="Low",0.1,IF($V60="High",0.25,IF($V60="No Risk",0)))))+((0)*(IF($V60="No Risk",0,1))))</f>
        <v>0</v>
      </c>
      <c r="Y60" s="47">
        <f t="shared" ref="Y60:Y91" si="22">U60*((IF($V60="Medium",0.15,IF($V60="Low",0.1,IF($V60="High",0.25,IF($V60="No Risk",0)))))+((0.05)*(IF($V60="No Risk",0,1))))</f>
        <v>0</v>
      </c>
      <c r="AA60" s="135" t="s">
        <v>66</v>
      </c>
      <c r="AB60" s="47" t="str">
        <f t="shared" si="17"/>
        <v xml:space="preserve"> </v>
      </c>
      <c r="AC60" s="47" t="str">
        <f t="shared" si="17"/>
        <v xml:space="preserve"> </v>
      </c>
      <c r="AD60" s="47" t="str">
        <f t="shared" si="17"/>
        <v xml:space="preserve"> </v>
      </c>
    </row>
    <row r="61" spans="1:30" ht="13">
      <c r="A61" s="122"/>
      <c r="B61" s="174">
        <v>296</v>
      </c>
      <c r="C61" s="93" t="s">
        <v>971</v>
      </c>
      <c r="D61" s="47">
        <f>SUMIFS('Volume Input'!$F$16:$F$1000000,'Volume Input'!$E$16:$E$1000000,'TO HIDE DRG Sum Ref'!B61)</f>
        <v>0</v>
      </c>
      <c r="E61" s="122" t="s">
        <v>5</v>
      </c>
      <c r="F61" s="122" t="s">
        <v>6</v>
      </c>
      <c r="G61" s="93" t="s">
        <v>971</v>
      </c>
      <c r="K61" s="93" t="s">
        <v>75</v>
      </c>
      <c r="L61" s="93" t="s">
        <v>77</v>
      </c>
      <c r="M61" s="90">
        <f t="shared" si="15"/>
        <v>0</v>
      </c>
      <c r="N61" s="47" t="s">
        <v>115</v>
      </c>
      <c r="O61" s="47">
        <f>M61*((IF(N61="Medium",0.15,IF(N61="Low",0.1,IF(N61="High",0.25,IF(N61="No Risk",0)))))+(IF('Assumptions Overview'!$F$7="Conservative",-0.05,IF('Assumptions Overview'!$F$7="Moderate",0,IF('Assumptions Overview'!$F$7="Aggressive",0.05))))*(IF(N61="No Risk",0,1)))</f>
        <v>0</v>
      </c>
      <c r="P61" s="121">
        <f t="shared" si="5"/>
        <v>0</v>
      </c>
      <c r="Q61" s="121" t="str">
        <f t="shared" si="2"/>
        <v>N/A</v>
      </c>
      <c r="S61" s="93" t="s">
        <v>31</v>
      </c>
      <c r="T61" s="93" t="s">
        <v>47</v>
      </c>
      <c r="U61" s="47">
        <f t="shared" si="18"/>
        <v>0</v>
      </c>
      <c r="V61" s="47" t="str">
        <f t="shared" si="19"/>
        <v>Low</v>
      </c>
      <c r="W61" s="47">
        <f t="shared" si="20"/>
        <v>0</v>
      </c>
      <c r="X61" s="47">
        <f t="shared" si="21"/>
        <v>0</v>
      </c>
      <c r="Y61" s="47">
        <f t="shared" si="22"/>
        <v>0</v>
      </c>
      <c r="AA61" s="135" t="s">
        <v>71</v>
      </c>
      <c r="AB61" s="47" t="str">
        <f t="shared" si="17"/>
        <v xml:space="preserve"> </v>
      </c>
      <c r="AC61" s="47" t="str">
        <f t="shared" si="17"/>
        <v xml:space="preserve"> </v>
      </c>
      <c r="AD61" s="47" t="str">
        <f t="shared" si="17"/>
        <v xml:space="preserve"> </v>
      </c>
    </row>
    <row r="62" spans="1:30" ht="13">
      <c r="A62" s="122"/>
      <c r="B62" s="174">
        <v>297</v>
      </c>
      <c r="C62" s="94" t="s">
        <v>972</v>
      </c>
      <c r="D62" s="47">
        <f>SUMIFS('Volume Input'!$F$16:$F$1000000,'Volume Input'!$E$16:$E$1000000,'TO HIDE DRG Sum Ref'!B62)</f>
        <v>0</v>
      </c>
      <c r="E62" s="122" t="s">
        <v>5</v>
      </c>
      <c r="F62" s="122" t="s">
        <v>6</v>
      </c>
      <c r="G62" s="94" t="s">
        <v>972</v>
      </c>
      <c r="K62" s="93" t="s">
        <v>78</v>
      </c>
      <c r="L62" s="93" t="s">
        <v>86</v>
      </c>
      <c r="M62" s="90">
        <f t="shared" si="15"/>
        <v>0</v>
      </c>
      <c r="N62" s="47" t="s">
        <v>115</v>
      </c>
      <c r="O62" s="47">
        <f>M62*((IF(N62="Medium",0.15,IF(N62="Low",0.1,IF(N62="High",0.25,IF(N62="No Risk",0)))))+(IF('Assumptions Overview'!$F$7="Conservative",-0.05,IF('Assumptions Overview'!$F$7="Moderate",0,IF('Assumptions Overview'!$F$7="Aggressive",0.05))))*(IF(N62="No Risk",0,1)))</f>
        <v>0</v>
      </c>
      <c r="P62" s="121">
        <f t="shared" si="5"/>
        <v>0</v>
      </c>
      <c r="Q62" s="121" t="str">
        <f t="shared" si="2"/>
        <v>N/A</v>
      </c>
      <c r="S62" s="94" t="s">
        <v>31</v>
      </c>
      <c r="T62" s="94" t="s">
        <v>32</v>
      </c>
      <c r="U62" s="47">
        <f t="shared" si="18"/>
        <v>0</v>
      </c>
      <c r="V62" s="47" t="str">
        <f t="shared" si="19"/>
        <v>Low</v>
      </c>
      <c r="W62" s="47">
        <f t="shared" si="20"/>
        <v>0</v>
      </c>
      <c r="X62" s="47">
        <f t="shared" si="21"/>
        <v>0</v>
      </c>
      <c r="Y62" s="47">
        <f t="shared" si="22"/>
        <v>0</v>
      </c>
      <c r="AA62" s="135" t="s">
        <v>75</v>
      </c>
      <c r="AB62" s="47" t="str">
        <f t="shared" si="17"/>
        <v xml:space="preserve"> </v>
      </c>
      <c r="AC62" s="47" t="str">
        <f t="shared" si="17"/>
        <v xml:space="preserve"> </v>
      </c>
      <c r="AD62" s="47" t="str">
        <f t="shared" si="17"/>
        <v xml:space="preserve"> </v>
      </c>
    </row>
    <row r="63" spans="1:30" ht="13">
      <c r="A63" s="122"/>
      <c r="B63" s="174">
        <v>298</v>
      </c>
      <c r="C63" s="93" t="s">
        <v>973</v>
      </c>
      <c r="D63" s="47">
        <f>SUMIFS('Volume Input'!$F$16:$F$1000000,'Volume Input'!$E$16:$E$1000000,'TO HIDE DRG Sum Ref'!B63)</f>
        <v>0</v>
      </c>
      <c r="E63" s="122" t="s">
        <v>5</v>
      </c>
      <c r="F63" s="122" t="s">
        <v>6</v>
      </c>
      <c r="G63" s="93" t="s">
        <v>973</v>
      </c>
      <c r="K63" s="93" t="s">
        <v>78</v>
      </c>
      <c r="L63" s="93" t="s">
        <v>79</v>
      </c>
      <c r="M63" s="90">
        <f t="shared" si="15"/>
        <v>0</v>
      </c>
      <c r="N63" s="47" t="s">
        <v>115</v>
      </c>
      <c r="O63" s="47">
        <f>M63*((IF(N63="Medium",0.15,IF(N63="Low",0.1,IF(N63="High",0.25,IF(N63="No Risk",0)))))+(IF('Assumptions Overview'!$F$7="Conservative",-0.05,IF('Assumptions Overview'!$F$7="Moderate",0,IF('Assumptions Overview'!$F$7="Aggressive",0.05))))*(IF(N63="No Risk",0,1)))</f>
        <v>0</v>
      </c>
      <c r="P63" s="121">
        <f t="shared" si="5"/>
        <v>0</v>
      </c>
      <c r="Q63" s="121" t="str">
        <f t="shared" si="2"/>
        <v>N/A</v>
      </c>
      <c r="S63" s="93" t="s">
        <v>31</v>
      </c>
      <c r="T63" s="93" t="s">
        <v>45</v>
      </c>
      <c r="U63" s="47">
        <f t="shared" si="18"/>
        <v>0</v>
      </c>
      <c r="V63" s="47" t="str">
        <f t="shared" si="19"/>
        <v>Medium</v>
      </c>
      <c r="W63" s="47">
        <f t="shared" si="20"/>
        <v>0</v>
      </c>
      <c r="X63" s="47">
        <f t="shared" si="21"/>
        <v>0</v>
      </c>
      <c r="Y63" s="47">
        <f t="shared" si="22"/>
        <v>0</v>
      </c>
      <c r="AA63" s="135" t="s">
        <v>78</v>
      </c>
      <c r="AB63" s="47" t="str">
        <f t="shared" si="17"/>
        <v xml:space="preserve"> </v>
      </c>
      <c r="AC63" s="47" t="str">
        <f t="shared" si="17"/>
        <v xml:space="preserve"> </v>
      </c>
      <c r="AD63" s="47" t="str">
        <f t="shared" si="17"/>
        <v xml:space="preserve"> </v>
      </c>
    </row>
    <row r="64" spans="1:30" ht="13">
      <c r="A64" s="122"/>
      <c r="B64" s="174">
        <v>302</v>
      </c>
      <c r="C64" s="94" t="s">
        <v>974</v>
      </c>
      <c r="D64" s="47">
        <f>SUMIFS('Volume Input'!$F$16:$F$1000000,'Volume Input'!$E$16:$E$1000000,'TO HIDE DRG Sum Ref'!B64)</f>
        <v>0</v>
      </c>
      <c r="E64" s="122" t="s">
        <v>5</v>
      </c>
      <c r="F64" s="122" t="s">
        <v>6</v>
      </c>
      <c r="G64" s="94" t="s">
        <v>974</v>
      </c>
      <c r="K64" s="94" t="s">
        <v>78</v>
      </c>
      <c r="L64" s="94" t="s">
        <v>84</v>
      </c>
      <c r="M64" s="90">
        <f t="shared" si="15"/>
        <v>0</v>
      </c>
      <c r="N64" s="47" t="s">
        <v>115</v>
      </c>
      <c r="O64" s="47">
        <f>M64*((IF(N64="Medium",0.15,IF(N64="Low",0.1,IF(N64="High",0.25,IF(N64="No Risk",0)))))+(IF('Assumptions Overview'!$F$7="Conservative",-0.05,IF('Assumptions Overview'!$F$7="Moderate",0,IF('Assumptions Overview'!$F$7="Aggressive",0.05))))*(IF(N64="No Risk",0,1)))</f>
        <v>0</v>
      </c>
      <c r="P64" s="121">
        <f t="shared" si="5"/>
        <v>0</v>
      </c>
      <c r="Q64" s="121" t="str">
        <f t="shared" si="2"/>
        <v>N/A</v>
      </c>
      <c r="S64" s="93" t="s">
        <v>49</v>
      </c>
      <c r="T64" s="93" t="s">
        <v>51</v>
      </c>
      <c r="U64" s="47">
        <f t="shared" si="18"/>
        <v>0</v>
      </c>
      <c r="V64" s="47" t="str">
        <f t="shared" si="19"/>
        <v>Medium</v>
      </c>
      <c r="W64" s="47">
        <f t="shared" si="20"/>
        <v>0</v>
      </c>
      <c r="X64" s="47">
        <f t="shared" si="21"/>
        <v>0</v>
      </c>
      <c r="Y64" s="47">
        <f t="shared" si="22"/>
        <v>0</v>
      </c>
      <c r="AA64" s="135" t="s">
        <v>87</v>
      </c>
      <c r="AB64" s="47" t="str">
        <f t="shared" si="17"/>
        <v xml:space="preserve"> </v>
      </c>
      <c r="AC64" s="47" t="str">
        <f t="shared" si="17"/>
        <v xml:space="preserve"> </v>
      </c>
      <c r="AD64" s="47" t="str">
        <f t="shared" si="17"/>
        <v xml:space="preserve"> </v>
      </c>
    </row>
    <row r="65" spans="1:37" ht="13">
      <c r="A65" s="122"/>
      <c r="B65" s="174">
        <v>303</v>
      </c>
      <c r="C65" s="93" t="s">
        <v>975</v>
      </c>
      <c r="D65" s="47">
        <f>SUMIFS('Volume Input'!$F$16:$F$1000000,'Volume Input'!$E$16:$E$1000000,'TO HIDE DRG Sum Ref'!B65)</f>
        <v>0</v>
      </c>
      <c r="E65" s="122" t="s">
        <v>5</v>
      </c>
      <c r="F65" s="122" t="s">
        <v>6</v>
      </c>
      <c r="G65" s="93" t="s">
        <v>975</v>
      </c>
      <c r="K65" s="93" t="s">
        <v>78</v>
      </c>
      <c r="L65" s="93" t="s">
        <v>80</v>
      </c>
      <c r="M65" s="90">
        <f t="shared" si="15"/>
        <v>0</v>
      </c>
      <c r="N65" s="47" t="s">
        <v>118</v>
      </c>
      <c r="O65" s="47">
        <f>M65*((IF(N65="Medium",0.15,IF(N65="Low",0.1,IF(N65="High",0.25,IF(N65="No Risk",0)))))+(IF('Assumptions Overview'!$F$7="Conservative",-0.05,IF('Assumptions Overview'!$F$7="Moderate",0,IF('Assumptions Overview'!$F$7="Aggressive",0.05))))*(IF(N65="No Risk",0,1)))</f>
        <v>0</v>
      </c>
      <c r="P65" s="121">
        <f t="shared" si="5"/>
        <v>0</v>
      </c>
      <c r="Q65" s="121" t="str">
        <f t="shared" si="2"/>
        <v>N/A</v>
      </c>
      <c r="S65" s="94" t="s">
        <v>49</v>
      </c>
      <c r="T65" s="94" t="s">
        <v>52</v>
      </c>
      <c r="U65" s="47">
        <f t="shared" si="18"/>
        <v>0</v>
      </c>
      <c r="V65" s="47" t="str">
        <f t="shared" si="19"/>
        <v>Low</v>
      </c>
      <c r="W65" s="47">
        <f t="shared" si="20"/>
        <v>0</v>
      </c>
      <c r="X65" s="47">
        <f t="shared" si="21"/>
        <v>0</v>
      </c>
      <c r="Y65" s="47">
        <f t="shared" si="22"/>
        <v>0</v>
      </c>
      <c r="AA65" s="135" t="s">
        <v>153</v>
      </c>
      <c r="AB65" s="47" t="str">
        <f>IF(AB44&gt;0,AB44," ")</f>
        <v xml:space="preserve"> </v>
      </c>
      <c r="AC65" s="47" t="str">
        <f t="shared" si="17"/>
        <v xml:space="preserve"> </v>
      </c>
      <c r="AD65" s="47" t="str">
        <f t="shared" si="17"/>
        <v xml:space="preserve"> </v>
      </c>
    </row>
    <row r="66" spans="1:37" ht="13">
      <c r="A66" s="122"/>
      <c r="B66" s="174">
        <v>304</v>
      </c>
      <c r="C66" s="94" t="s">
        <v>976</v>
      </c>
      <c r="D66" s="47">
        <f>SUMIFS('Volume Input'!$F$16:$F$1000000,'Volume Input'!$E$16:$E$1000000,'TO HIDE DRG Sum Ref'!B66)</f>
        <v>0</v>
      </c>
      <c r="E66" s="122" t="s">
        <v>5</v>
      </c>
      <c r="F66" s="122" t="s">
        <v>6</v>
      </c>
      <c r="G66" s="94" t="s">
        <v>976</v>
      </c>
      <c r="K66" s="93" t="s">
        <v>78</v>
      </c>
      <c r="L66" s="93" t="s">
        <v>82</v>
      </c>
      <c r="M66" s="90">
        <f t="shared" si="15"/>
        <v>0</v>
      </c>
      <c r="N66" s="47" t="s">
        <v>115</v>
      </c>
      <c r="O66" s="47">
        <f>M66*((IF(N66="Medium",0.15,IF(N66="Low",0.1,IF(N66="High",0.25,IF(N66="No Risk",0)))))+(IF('Assumptions Overview'!$F$7="Conservative",-0.05,IF('Assumptions Overview'!$F$7="Moderate",0,IF('Assumptions Overview'!$F$7="Aggressive",0.05))))*(IF(N66="No Risk",0,1)))</f>
        <v>0</v>
      </c>
      <c r="P66" s="121">
        <f t="shared" si="5"/>
        <v>0</v>
      </c>
      <c r="Q66" s="121" t="str">
        <f t="shared" si="2"/>
        <v>N/A</v>
      </c>
      <c r="S66" s="94" t="s">
        <v>49</v>
      </c>
      <c r="T66" s="94" t="s">
        <v>50</v>
      </c>
      <c r="U66" s="47">
        <f t="shared" si="18"/>
        <v>0</v>
      </c>
      <c r="V66" s="47" t="str">
        <f t="shared" si="19"/>
        <v>Low</v>
      </c>
      <c r="W66" s="47">
        <f t="shared" si="20"/>
        <v>0</v>
      </c>
      <c r="X66" s="47">
        <f t="shared" si="21"/>
        <v>0</v>
      </c>
      <c r="Y66" s="47">
        <f t="shared" si="22"/>
        <v>0</v>
      </c>
      <c r="AA66" s="135" t="s">
        <v>92</v>
      </c>
      <c r="AB66" s="47" t="str">
        <f t="shared" si="17"/>
        <v xml:space="preserve"> </v>
      </c>
      <c r="AC66" s="47" t="str">
        <f t="shared" si="17"/>
        <v xml:space="preserve"> </v>
      </c>
      <c r="AD66" s="47" t="str">
        <f t="shared" si="17"/>
        <v xml:space="preserve"> </v>
      </c>
    </row>
    <row r="67" spans="1:37" ht="13">
      <c r="A67" s="122"/>
      <c r="B67" s="174">
        <v>305</v>
      </c>
      <c r="C67" s="93" t="s">
        <v>977</v>
      </c>
      <c r="D67" s="47">
        <f>SUMIFS('Volume Input'!$F$16:$F$1000000,'Volume Input'!$E$16:$E$1000000,'TO HIDE DRG Sum Ref'!B67)</f>
        <v>0</v>
      </c>
      <c r="E67" s="122" t="s">
        <v>5</v>
      </c>
      <c r="F67" s="122" t="s">
        <v>6</v>
      </c>
      <c r="G67" s="93" t="s">
        <v>977</v>
      </c>
      <c r="K67" s="94" t="s">
        <v>78</v>
      </c>
      <c r="L67" s="94" t="s">
        <v>83</v>
      </c>
      <c r="M67" s="90">
        <f t="shared" si="15"/>
        <v>0</v>
      </c>
      <c r="N67" s="47" t="s">
        <v>115</v>
      </c>
      <c r="O67" s="47">
        <f>M67*((IF(N67="Medium",0.15,IF(N67="Low",0.1,IF(N67="High",0.25,IF(N67="No Risk",0)))))+(IF('Assumptions Overview'!$F$7="Conservative",-0.05,IF('Assumptions Overview'!$F$7="Moderate",0,IF('Assumptions Overview'!$F$7="Aggressive",0.05))))*(IF(N67="No Risk",0,1)))</f>
        <v>0</v>
      </c>
      <c r="P67" s="121">
        <f t="shared" ref="P67:P85" si="23">IF(M67&gt;0,(O67/M67),0)</f>
        <v>0</v>
      </c>
      <c r="Q67" s="121" t="str">
        <f t="shared" ref="Q67:Q85" si="24">IF(0&lt;O67,(O67/(VLOOKUP(K67,$S$3:$T$20,2,FALSE))),"N/A")</f>
        <v>N/A</v>
      </c>
      <c r="S67" s="94" t="s">
        <v>53</v>
      </c>
      <c r="T67" s="94" t="s">
        <v>54</v>
      </c>
      <c r="U67" s="47">
        <f t="shared" si="18"/>
        <v>0</v>
      </c>
      <c r="V67" s="47" t="str">
        <f t="shared" si="19"/>
        <v>No Risk</v>
      </c>
      <c r="W67" s="47">
        <f t="shared" si="20"/>
        <v>0</v>
      </c>
      <c r="X67" s="47">
        <f t="shared" si="21"/>
        <v>0</v>
      </c>
      <c r="Y67" s="47">
        <f t="shared" si="22"/>
        <v>0</v>
      </c>
      <c r="AA67" s="135" t="s">
        <v>96</v>
      </c>
      <c r="AB67" s="47" t="str">
        <f t="shared" si="17"/>
        <v xml:space="preserve"> </v>
      </c>
      <c r="AC67" s="47" t="str">
        <f t="shared" si="17"/>
        <v xml:space="preserve"> </v>
      </c>
      <c r="AD67" s="47" t="str">
        <f t="shared" si="17"/>
        <v xml:space="preserve"> </v>
      </c>
    </row>
    <row r="68" spans="1:37" ht="13">
      <c r="A68" s="122"/>
      <c r="B68" s="174">
        <v>306</v>
      </c>
      <c r="C68" s="94" t="s">
        <v>978</v>
      </c>
      <c r="D68" s="47">
        <f>SUMIFS('Volume Input'!$F$16:$F$1000000,'Volume Input'!$E$16:$E$1000000,'TO HIDE DRG Sum Ref'!B68)</f>
        <v>0</v>
      </c>
      <c r="E68" s="122" t="s">
        <v>5</v>
      </c>
      <c r="F68" s="122" t="s">
        <v>6</v>
      </c>
      <c r="G68" s="94" t="s">
        <v>978</v>
      </c>
      <c r="K68" s="93" t="s">
        <v>78</v>
      </c>
      <c r="L68" s="93" t="s">
        <v>85</v>
      </c>
      <c r="M68" s="90">
        <f t="shared" si="15"/>
        <v>0</v>
      </c>
      <c r="N68" s="47" t="s">
        <v>115</v>
      </c>
      <c r="O68" s="47">
        <f>M68*((IF(N68="Medium",0.15,IF(N68="Low",0.1,IF(N68="High",0.25,IF(N68="No Risk",0)))))+(IF('Assumptions Overview'!$F$7="Conservative",-0.05,IF('Assumptions Overview'!$F$7="Moderate",0,IF('Assumptions Overview'!$F$7="Aggressive",0.05))))*(IF(N68="No Risk",0,1)))</f>
        <v>0</v>
      </c>
      <c r="P68" s="121">
        <f t="shared" si="23"/>
        <v>0</v>
      </c>
      <c r="Q68" s="121" t="str">
        <f t="shared" si="24"/>
        <v>N/A</v>
      </c>
      <c r="S68" s="199" t="s">
        <v>53</v>
      </c>
      <c r="T68" s="29" t="s">
        <v>154</v>
      </c>
      <c r="U68" s="47">
        <f t="shared" si="18"/>
        <v>0</v>
      </c>
      <c r="V68" s="47" t="str">
        <f t="shared" si="19"/>
        <v>No Risk</v>
      </c>
      <c r="W68" s="47">
        <f t="shared" si="20"/>
        <v>0</v>
      </c>
      <c r="X68" s="47">
        <f t="shared" si="21"/>
        <v>0</v>
      </c>
      <c r="Y68" s="47">
        <f t="shared" si="22"/>
        <v>0</v>
      </c>
      <c r="AA68" s="135" t="s">
        <v>99</v>
      </c>
      <c r="AB68" s="47" t="str">
        <f t="shared" si="17"/>
        <v xml:space="preserve"> </v>
      </c>
      <c r="AC68" s="47" t="str">
        <f t="shared" si="17"/>
        <v xml:space="preserve"> </v>
      </c>
      <c r="AD68" s="47" t="str">
        <f t="shared" si="17"/>
        <v xml:space="preserve"> </v>
      </c>
    </row>
    <row r="69" spans="1:37" ht="13">
      <c r="A69" s="122"/>
      <c r="B69" s="174">
        <v>307</v>
      </c>
      <c r="C69" s="93" t="s">
        <v>979</v>
      </c>
      <c r="D69" s="47">
        <f>SUMIFS('Volume Input'!$F$16:$F$1000000,'Volume Input'!$E$16:$E$1000000,'TO HIDE DRG Sum Ref'!B69)</f>
        <v>0</v>
      </c>
      <c r="E69" s="122" t="s">
        <v>5</v>
      </c>
      <c r="F69" s="122" t="s">
        <v>6</v>
      </c>
      <c r="G69" s="93" t="s">
        <v>979</v>
      </c>
      <c r="K69" s="94" t="s">
        <v>78</v>
      </c>
      <c r="L69" s="94" t="s">
        <v>81</v>
      </c>
      <c r="M69" s="90">
        <f t="shared" si="15"/>
        <v>0</v>
      </c>
      <c r="N69" s="47" t="s">
        <v>115</v>
      </c>
      <c r="O69" s="47">
        <f>M69*((IF(N69="Medium",0.15,IF(N69="Low",0.1,IF(N69="High",0.25,IF(N69="No Risk",0)))))+(IF('Assumptions Overview'!$F$7="Conservative",-0.05,IF('Assumptions Overview'!$F$7="Moderate",0,IF('Assumptions Overview'!$F$7="Aggressive",0.05))))*(IF(N69="No Risk",0,1)))</f>
        <v>0</v>
      </c>
      <c r="P69" s="121">
        <f t="shared" si="23"/>
        <v>0</v>
      </c>
      <c r="Q69" s="121" t="str">
        <f t="shared" si="24"/>
        <v>N/A</v>
      </c>
      <c r="S69" s="93" t="s">
        <v>55</v>
      </c>
      <c r="T69" s="93" t="s">
        <v>61</v>
      </c>
      <c r="U69" s="47">
        <f t="shared" si="18"/>
        <v>0</v>
      </c>
      <c r="V69" s="47" t="str">
        <f t="shared" si="19"/>
        <v>Medium</v>
      </c>
      <c r="W69" s="47">
        <f t="shared" si="20"/>
        <v>0</v>
      </c>
      <c r="X69" s="47">
        <f t="shared" si="21"/>
        <v>0</v>
      </c>
      <c r="Y69" s="47">
        <f t="shared" si="22"/>
        <v>0</v>
      </c>
      <c r="AA69" s="136" t="s">
        <v>103</v>
      </c>
      <c r="AB69" s="47" t="str">
        <f t="shared" si="17"/>
        <v xml:space="preserve"> </v>
      </c>
      <c r="AC69" s="47" t="str">
        <f t="shared" si="17"/>
        <v xml:space="preserve"> </v>
      </c>
      <c r="AD69" s="47" t="str">
        <f t="shared" si="17"/>
        <v xml:space="preserve"> </v>
      </c>
    </row>
    <row r="70" spans="1:37" ht="13">
      <c r="A70" s="122"/>
      <c r="B70" s="174">
        <v>308</v>
      </c>
      <c r="C70" s="94" t="s">
        <v>980</v>
      </c>
      <c r="D70" s="47">
        <f>SUMIFS('Volume Input'!$F$16:$F$1000000,'Volume Input'!$E$16:$E$1000000,'TO HIDE DRG Sum Ref'!B70)</f>
        <v>0</v>
      </c>
      <c r="E70" s="122" t="s">
        <v>5</v>
      </c>
      <c r="F70" s="122" t="s">
        <v>6</v>
      </c>
      <c r="G70" s="94" t="s">
        <v>980</v>
      </c>
      <c r="K70" s="94" t="s">
        <v>87</v>
      </c>
      <c r="L70" s="94" t="s">
        <v>88</v>
      </c>
      <c r="M70" s="90">
        <f t="shared" si="15"/>
        <v>0</v>
      </c>
      <c r="N70" s="47" t="s">
        <v>115</v>
      </c>
      <c r="O70" s="47">
        <f>M70*((IF(N70="Medium",0.15,IF(N70="Low",0.1,IF(N70="High",0.25,IF(N70="No Risk",0)))))+(IF('Assumptions Overview'!$F$7="Conservative",-0.05,IF('Assumptions Overview'!$F$7="Moderate",0,IF('Assumptions Overview'!$F$7="Aggressive",0.05))))*(IF(N70="No Risk",0,1)))</f>
        <v>0</v>
      </c>
      <c r="P70" s="121">
        <f t="shared" si="23"/>
        <v>0</v>
      </c>
      <c r="Q70" s="121" t="str">
        <f t="shared" si="24"/>
        <v>N/A</v>
      </c>
      <c r="S70" s="94" t="s">
        <v>55</v>
      </c>
      <c r="T70" s="94" t="s">
        <v>60</v>
      </c>
      <c r="U70" s="47">
        <f t="shared" si="18"/>
        <v>0</v>
      </c>
      <c r="V70" s="47" t="str">
        <f t="shared" si="19"/>
        <v>Low</v>
      </c>
      <c r="W70" s="47">
        <f t="shared" si="20"/>
        <v>0</v>
      </c>
      <c r="X70" s="47">
        <f t="shared" si="21"/>
        <v>0</v>
      </c>
      <c r="Y70" s="47">
        <f t="shared" si="22"/>
        <v>0</v>
      </c>
      <c r="AA70" s="47"/>
      <c r="AB70" s="47"/>
      <c r="AI70" s="95"/>
    </row>
    <row r="71" spans="1:37" ht="13">
      <c r="A71" s="122"/>
      <c r="B71" s="174">
        <v>309</v>
      </c>
      <c r="C71" s="93" t="s">
        <v>981</v>
      </c>
      <c r="D71" s="47">
        <f>SUMIFS('Volume Input'!$F$16:$F$1000000,'Volume Input'!$E$16:$E$1000000,'TO HIDE DRG Sum Ref'!B71)</f>
        <v>0</v>
      </c>
      <c r="E71" s="122" t="s">
        <v>5</v>
      </c>
      <c r="F71" s="122" t="s">
        <v>6</v>
      </c>
      <c r="G71" s="93" t="s">
        <v>981</v>
      </c>
      <c r="K71" s="93" t="s">
        <v>87</v>
      </c>
      <c r="L71" s="93" t="s">
        <v>89</v>
      </c>
      <c r="M71" s="90">
        <f t="shared" si="15"/>
        <v>0</v>
      </c>
      <c r="N71" s="47" t="s">
        <v>115</v>
      </c>
      <c r="O71" s="47">
        <f>M71*((IF(N71="Medium",0.15,IF(N71="Low",0.1,IF(N71="High",0.25,IF(N71="No Risk",0)))))+(IF('Assumptions Overview'!$F$7="Conservative",-0.05,IF('Assumptions Overview'!$F$7="Moderate",0,IF('Assumptions Overview'!$F$7="Aggressive",0.05))))*(IF(N71="No Risk",0,1)))</f>
        <v>0</v>
      </c>
      <c r="P71" s="121">
        <f t="shared" si="23"/>
        <v>0</v>
      </c>
      <c r="Q71" s="121" t="str">
        <f t="shared" si="24"/>
        <v>N/A</v>
      </c>
      <c r="S71" s="94" t="s">
        <v>55</v>
      </c>
      <c r="T71" s="94" t="s">
        <v>58</v>
      </c>
      <c r="U71" s="47">
        <f t="shared" si="18"/>
        <v>0</v>
      </c>
      <c r="V71" s="47" t="str">
        <f t="shared" si="19"/>
        <v>Low</v>
      </c>
      <c r="W71" s="47">
        <f t="shared" si="20"/>
        <v>0</v>
      </c>
      <c r="X71" s="47">
        <f t="shared" si="21"/>
        <v>0</v>
      </c>
      <c r="Y71" s="47">
        <f t="shared" si="22"/>
        <v>0</v>
      </c>
      <c r="AA71" s="47"/>
      <c r="AB71" s="10">
        <f>SUM(AB52:AB69)</f>
        <v>0</v>
      </c>
    </row>
    <row r="72" spans="1:37" ht="13">
      <c r="A72" s="122"/>
      <c r="B72" s="174">
        <v>310</v>
      </c>
      <c r="C72" s="94" t="s">
        <v>982</v>
      </c>
      <c r="D72" s="47">
        <f>SUMIFS('Volume Input'!$F$16:$F$1000000,'Volume Input'!$E$16:$E$1000000,'TO HIDE DRG Sum Ref'!B72)</f>
        <v>0</v>
      </c>
      <c r="E72" s="122" t="s">
        <v>5</v>
      </c>
      <c r="F72" s="122" t="s">
        <v>6</v>
      </c>
      <c r="G72" s="94" t="s">
        <v>982</v>
      </c>
      <c r="K72" s="93" t="s">
        <v>87</v>
      </c>
      <c r="L72" s="93" t="s">
        <v>90</v>
      </c>
      <c r="M72" s="90">
        <f t="shared" si="15"/>
        <v>0</v>
      </c>
      <c r="N72" s="47" t="s">
        <v>115</v>
      </c>
      <c r="O72" s="47">
        <f>M72*((IF(N72="Medium",0.15,IF(N72="Low",0.1,IF(N72="High",0.25,IF(N72="No Risk",0)))))+(IF('Assumptions Overview'!$F$7="Conservative",-0.05,IF('Assumptions Overview'!$F$7="Moderate",0,IF('Assumptions Overview'!$F$7="Aggressive",0.05))))*(IF(N72="No Risk",0,1)))</f>
        <v>0</v>
      </c>
      <c r="P72" s="121">
        <f t="shared" si="23"/>
        <v>0</v>
      </c>
      <c r="Q72" s="121" t="str">
        <f t="shared" si="24"/>
        <v>N/A</v>
      </c>
      <c r="S72" s="94" t="s">
        <v>55</v>
      </c>
      <c r="T72" s="94" t="s">
        <v>56</v>
      </c>
      <c r="U72" s="47">
        <f t="shared" si="18"/>
        <v>0</v>
      </c>
      <c r="V72" s="47" t="str">
        <f t="shared" si="19"/>
        <v>Medium</v>
      </c>
      <c r="W72" s="47">
        <f t="shared" si="20"/>
        <v>0</v>
      </c>
      <c r="X72" s="47">
        <f t="shared" si="21"/>
        <v>0</v>
      </c>
      <c r="Y72" s="47">
        <f t="shared" si="22"/>
        <v>0</v>
      </c>
      <c r="AA72" s="47"/>
      <c r="AB72" s="47"/>
    </row>
    <row r="73" spans="1:37" ht="13">
      <c r="A73" s="122"/>
      <c r="B73" s="174">
        <v>311</v>
      </c>
      <c r="C73" s="93" t="s">
        <v>983</v>
      </c>
      <c r="D73" s="47">
        <f>SUMIFS('Volume Input'!$F$16:$F$1000000,'Volume Input'!$E$16:$E$1000000,'TO HIDE DRG Sum Ref'!B73)</f>
        <v>0</v>
      </c>
      <c r="E73" s="122" t="s">
        <v>5</v>
      </c>
      <c r="F73" s="122" t="s">
        <v>6</v>
      </c>
      <c r="G73" s="93" t="s">
        <v>983</v>
      </c>
      <c r="K73" s="94" t="s">
        <v>91</v>
      </c>
      <c r="L73" s="94" t="s">
        <v>153</v>
      </c>
      <c r="M73" s="90">
        <f t="shared" si="15"/>
        <v>0</v>
      </c>
      <c r="N73" s="47" t="s">
        <v>117</v>
      </c>
      <c r="O73" s="47">
        <f>M73*((IF(N73="Medium",0.15,IF(N73="Low",0.1,IF(N73="High",0.25,IF(N73="No Risk",0)))))+(IF('Assumptions Overview'!$F$7="Conservative",-0.05,IF('Assumptions Overview'!$F$7="Moderate",0,IF('Assumptions Overview'!$F$7="Aggressive",0.05))))*(IF(N73="No Risk",0,1)))</f>
        <v>0</v>
      </c>
      <c r="P73" s="121">
        <f t="shared" si="23"/>
        <v>0</v>
      </c>
      <c r="Q73" s="121" t="str">
        <f>IF(0&lt;O73,(O73/(VLOOKUP(K73,$S$3:$T$20,2,FALSE))),"N/A")</f>
        <v>N/A</v>
      </c>
      <c r="S73" s="94" t="s">
        <v>55</v>
      </c>
      <c r="T73" s="94" t="s">
        <v>57</v>
      </c>
      <c r="U73" s="47">
        <f t="shared" si="18"/>
        <v>0</v>
      </c>
      <c r="V73" s="47" t="str">
        <f t="shared" si="19"/>
        <v>Low</v>
      </c>
      <c r="W73" s="47">
        <f t="shared" si="20"/>
        <v>0</v>
      </c>
      <c r="X73" s="47">
        <f t="shared" si="21"/>
        <v>0</v>
      </c>
      <c r="Y73" s="47">
        <f t="shared" si="22"/>
        <v>0</v>
      </c>
      <c r="AA73" s="47" t="s">
        <v>1672</v>
      </c>
      <c r="AB73" s="47" t="s">
        <v>125</v>
      </c>
      <c r="AC73" t="s">
        <v>120</v>
      </c>
      <c r="AD73" t="s">
        <v>121</v>
      </c>
      <c r="AE73" t="s">
        <v>122</v>
      </c>
      <c r="AH73" s="47"/>
      <c r="AI73" s="47"/>
      <c r="AJ73" s="47"/>
      <c r="AK73" s="47"/>
    </row>
    <row r="74" spans="1:37" ht="13">
      <c r="A74" s="122"/>
      <c r="B74" s="174">
        <v>312</v>
      </c>
      <c r="C74" s="94" t="s">
        <v>984</v>
      </c>
      <c r="D74" s="47">
        <f>SUMIFS('Volume Input'!$F$16:$F$1000000,'Volume Input'!$E$16:$E$1000000,'TO HIDE DRG Sum Ref'!B74)</f>
        <v>0</v>
      </c>
      <c r="E74" s="122" t="s">
        <v>5</v>
      </c>
      <c r="F74" s="122" t="s">
        <v>6</v>
      </c>
      <c r="G74" s="94" t="s">
        <v>984</v>
      </c>
      <c r="K74" s="93" t="s">
        <v>92</v>
      </c>
      <c r="L74" s="93" t="s">
        <v>95</v>
      </c>
      <c r="M74" s="90">
        <f t="shared" si="15"/>
        <v>0</v>
      </c>
      <c r="N74" s="47" t="s">
        <v>118</v>
      </c>
      <c r="O74" s="47">
        <f>M74*((IF(N74="Medium",0.15,IF(N74="Low",0.1,IF(N74="High",0.25,IF(N74="No Risk",0)))))+(IF('Assumptions Overview'!$F$7="Conservative",-0.05,IF('Assumptions Overview'!$F$7="Moderate",0,IF('Assumptions Overview'!$F$7="Aggressive",0.05))))*(IF(N74="No Risk",0,1)))</f>
        <v>0</v>
      </c>
      <c r="P74" s="121">
        <f t="shared" si="23"/>
        <v>0</v>
      </c>
      <c r="Q74" s="121" t="str">
        <f t="shared" si="24"/>
        <v>N/A</v>
      </c>
      <c r="S74" s="93" t="s">
        <v>55</v>
      </c>
      <c r="T74" s="93" t="s">
        <v>59</v>
      </c>
      <c r="U74" s="47">
        <f t="shared" si="18"/>
        <v>0</v>
      </c>
      <c r="V74" s="47" t="str">
        <f t="shared" si="19"/>
        <v>Low</v>
      </c>
      <c r="W74" s="47">
        <f t="shared" si="20"/>
        <v>0</v>
      </c>
      <c r="X74" s="47">
        <f t="shared" si="21"/>
        <v>0</v>
      </c>
      <c r="Y74" s="47">
        <f t="shared" si="22"/>
        <v>0</v>
      </c>
      <c r="AA74" s="47">
        <f>'Volume Input'!E16</f>
        <v>0</v>
      </c>
      <c r="AB74" s="47" t="str">
        <f t="shared" ref="AB74:AB137" si="25">_xlfn.IFNA(VLOOKUP(AA74,$B$2:$F$760,4,FALSE)," ")</f>
        <v xml:space="preserve"> </v>
      </c>
      <c r="AC74" t="str">
        <f>_xlfn.IFNA(VLOOKUP($AB74,$AA$51:$AD$69,2,FALSE)," ")</f>
        <v xml:space="preserve"> </v>
      </c>
      <c r="AD74" s="47" t="str">
        <f>_xlfn.IFNA(VLOOKUP($AB74,$AA$51:$AD$69,3,FALSE)," ")</f>
        <v xml:space="preserve"> </v>
      </c>
      <c r="AE74" s="47" t="str">
        <f>_xlfn.IFNA(VLOOKUP($AB74,$AA$51:$AD$69,4,FALSE)," ")</f>
        <v xml:space="preserve"> </v>
      </c>
      <c r="AH74" s="47"/>
      <c r="AJ74" s="47"/>
      <c r="AK74" s="47"/>
    </row>
    <row r="75" spans="1:37" ht="13">
      <c r="A75" s="122"/>
      <c r="B75" s="174">
        <v>313</v>
      </c>
      <c r="C75" s="93" t="s">
        <v>985</v>
      </c>
      <c r="D75" s="47">
        <f>SUMIFS('Volume Input'!$F$16:$F$1000000,'Volume Input'!$E$16:$E$1000000,'TO HIDE DRG Sum Ref'!B75)</f>
        <v>0</v>
      </c>
      <c r="E75" s="122" t="s">
        <v>5</v>
      </c>
      <c r="F75" s="122" t="s">
        <v>6</v>
      </c>
      <c r="G75" s="93" t="s">
        <v>985</v>
      </c>
      <c r="K75" s="94" t="s">
        <v>92</v>
      </c>
      <c r="L75" s="94" t="s">
        <v>93</v>
      </c>
      <c r="M75" s="90">
        <f t="shared" si="15"/>
        <v>0</v>
      </c>
      <c r="N75" s="47" t="s">
        <v>115</v>
      </c>
      <c r="O75" s="47">
        <f>M75*((IF(N75="Medium",0.15,IF(N75="Low",0.1,IF(N75="High",0.25,IF(N75="No Risk",0)))))+(IF('Assumptions Overview'!$F$7="Conservative",-0.05,IF('Assumptions Overview'!$F$7="Moderate",0,IF('Assumptions Overview'!$F$7="Aggressive",0.05))))*(IF(N75="No Risk",0,1)))</f>
        <v>0</v>
      </c>
      <c r="P75" s="121">
        <f t="shared" si="23"/>
        <v>0</v>
      </c>
      <c r="Q75" s="121" t="str">
        <f t="shared" si="24"/>
        <v>N/A</v>
      </c>
      <c r="S75" s="94" t="s">
        <v>62</v>
      </c>
      <c r="T75" s="94" t="s">
        <v>64</v>
      </c>
      <c r="U75" s="47">
        <f t="shared" si="18"/>
        <v>0</v>
      </c>
      <c r="V75" s="47" t="str">
        <f t="shared" si="19"/>
        <v>Low</v>
      </c>
      <c r="W75" s="47">
        <f t="shared" si="20"/>
        <v>0</v>
      </c>
      <c r="X75" s="47">
        <f t="shared" si="21"/>
        <v>0</v>
      </c>
      <c r="Y75" s="47">
        <f t="shared" si="22"/>
        <v>0</v>
      </c>
      <c r="AA75" s="47">
        <f>'Volume Input'!E17</f>
        <v>0</v>
      </c>
      <c r="AB75" s="47" t="str">
        <f t="shared" si="25"/>
        <v xml:space="preserve"> </v>
      </c>
      <c r="AC75" s="47" t="str">
        <f t="shared" ref="AC75:AC138" si="26">_xlfn.IFNA(VLOOKUP($AB75,$AA$51:$AD$69,2,FALSE)," ")</f>
        <v xml:space="preserve"> </v>
      </c>
      <c r="AD75" s="47" t="str">
        <f t="shared" ref="AD75:AD138" si="27">_xlfn.IFNA(VLOOKUP($AB75,$AA$51:$AD$69,3,FALSE)," ")</f>
        <v xml:space="preserve"> </v>
      </c>
      <c r="AE75" s="47" t="str">
        <f t="shared" ref="AE75:AE138" si="28">_xlfn.IFNA(VLOOKUP($AB75,$AA$51:$AD$69,4,FALSE)," ")</f>
        <v xml:space="preserve"> </v>
      </c>
      <c r="AH75" s="47"/>
      <c r="AI75" s="47"/>
      <c r="AJ75" s="47"/>
      <c r="AK75" s="47"/>
    </row>
    <row r="76" spans="1:37" ht="13">
      <c r="A76" s="122"/>
      <c r="B76" s="174">
        <v>314</v>
      </c>
      <c r="C76" s="94" t="s">
        <v>986</v>
      </c>
      <c r="D76" s="47">
        <f>SUMIFS('Volume Input'!$F$16:$F$1000000,'Volume Input'!$E$16:$E$1000000,'TO HIDE DRG Sum Ref'!B76)</f>
        <v>0</v>
      </c>
      <c r="E76" s="122" t="s">
        <v>5</v>
      </c>
      <c r="F76" s="122" t="s">
        <v>6</v>
      </c>
      <c r="G76" s="94" t="s">
        <v>986</v>
      </c>
      <c r="K76" s="94" t="s">
        <v>92</v>
      </c>
      <c r="L76" s="94" t="s">
        <v>94</v>
      </c>
      <c r="M76" s="90">
        <f t="shared" si="15"/>
        <v>0</v>
      </c>
      <c r="N76" s="47" t="s">
        <v>116</v>
      </c>
      <c r="O76" s="47">
        <f>M76*((IF(N76="Medium",0.15,IF(N76="Low",0.1,IF(N76="High",0.25,IF(N76="No Risk",0)))))+(IF('Assumptions Overview'!$F$7="Conservative",-0.05,IF('Assumptions Overview'!$F$7="Moderate",0,IF('Assumptions Overview'!$F$7="Aggressive",0.05))))*(IF(N76="No Risk",0,1)))</f>
        <v>0</v>
      </c>
      <c r="P76" s="121">
        <f t="shared" si="23"/>
        <v>0</v>
      </c>
      <c r="Q76" s="121" t="str">
        <f t="shared" si="24"/>
        <v>N/A</v>
      </c>
      <c r="S76" s="94" t="s">
        <v>62</v>
      </c>
      <c r="T76" s="94" t="s">
        <v>65</v>
      </c>
      <c r="U76" s="47">
        <f t="shared" si="18"/>
        <v>0</v>
      </c>
      <c r="V76" s="47" t="str">
        <f t="shared" si="19"/>
        <v>Low</v>
      </c>
      <c r="W76" s="47">
        <f t="shared" si="20"/>
        <v>0</v>
      </c>
      <c r="X76" s="47">
        <f t="shared" si="21"/>
        <v>0</v>
      </c>
      <c r="Y76" s="47">
        <f t="shared" si="22"/>
        <v>0</v>
      </c>
      <c r="AA76" s="47">
        <f>'Volume Input'!E18</f>
        <v>0</v>
      </c>
      <c r="AB76" s="47" t="str">
        <f t="shared" si="25"/>
        <v xml:space="preserve"> </v>
      </c>
      <c r="AC76" s="47" t="str">
        <f t="shared" si="26"/>
        <v xml:space="preserve"> </v>
      </c>
      <c r="AD76" s="47" t="str">
        <f t="shared" si="27"/>
        <v xml:space="preserve"> </v>
      </c>
      <c r="AE76" s="47" t="str">
        <f t="shared" si="28"/>
        <v xml:space="preserve"> </v>
      </c>
      <c r="AH76" s="47"/>
      <c r="AI76" s="47"/>
      <c r="AJ76" s="47"/>
      <c r="AK76" s="47"/>
    </row>
    <row r="77" spans="1:37" ht="13">
      <c r="A77" s="122"/>
      <c r="B77" s="174">
        <v>315</v>
      </c>
      <c r="C77" s="93" t="s">
        <v>987</v>
      </c>
      <c r="D77" s="47">
        <f>SUMIFS('Volume Input'!$F$16:$F$1000000,'Volume Input'!$E$16:$E$1000000,'TO HIDE DRG Sum Ref'!B77)</f>
        <v>0</v>
      </c>
      <c r="E77" s="122" t="s">
        <v>5</v>
      </c>
      <c r="F77" s="122" t="s">
        <v>6</v>
      </c>
      <c r="G77" s="93" t="s">
        <v>987</v>
      </c>
      <c r="K77" s="93" t="s">
        <v>96</v>
      </c>
      <c r="L77" s="93" t="s">
        <v>98</v>
      </c>
      <c r="M77" s="90">
        <f t="shared" si="15"/>
        <v>0</v>
      </c>
      <c r="N77" s="47" t="s">
        <v>117</v>
      </c>
      <c r="O77" s="47">
        <f>M77*((IF(N77="Medium",0.15,IF(N77="Low",0.1,IF(N77="High",0.25,IF(N77="No Risk",0)))))+(IF('Assumptions Overview'!$F$7="Conservative",-0.05,IF('Assumptions Overview'!$F$7="Moderate",0,IF('Assumptions Overview'!$F$7="Aggressive",0.05))))*(IF(N77="No Risk",0,1)))</f>
        <v>0</v>
      </c>
      <c r="P77" s="121">
        <f t="shared" si="23"/>
        <v>0</v>
      </c>
      <c r="Q77" s="121" t="str">
        <f t="shared" si="24"/>
        <v>N/A</v>
      </c>
      <c r="S77" s="93" t="s">
        <v>62</v>
      </c>
      <c r="T77" s="93" t="s">
        <v>63</v>
      </c>
      <c r="U77" s="47">
        <f t="shared" si="18"/>
        <v>0</v>
      </c>
      <c r="V77" s="47" t="str">
        <f t="shared" si="19"/>
        <v>Low</v>
      </c>
      <c r="W77" s="47">
        <f t="shared" si="20"/>
        <v>0</v>
      </c>
      <c r="X77" s="47">
        <f t="shared" si="21"/>
        <v>0</v>
      </c>
      <c r="Y77" s="47">
        <f t="shared" si="22"/>
        <v>0</v>
      </c>
      <c r="AA77" s="47">
        <f>'Volume Input'!E19</f>
        <v>0</v>
      </c>
      <c r="AB77" s="47" t="str">
        <f t="shared" si="25"/>
        <v xml:space="preserve"> </v>
      </c>
      <c r="AC77" s="47" t="str">
        <f t="shared" si="26"/>
        <v xml:space="preserve"> </v>
      </c>
      <c r="AD77" s="47" t="str">
        <f t="shared" si="27"/>
        <v xml:space="preserve"> </v>
      </c>
      <c r="AE77" s="47" t="str">
        <f t="shared" si="28"/>
        <v xml:space="preserve"> </v>
      </c>
      <c r="AH77" s="47"/>
      <c r="AI77" s="47"/>
      <c r="AJ77" s="47"/>
      <c r="AK77" s="47"/>
    </row>
    <row r="78" spans="1:37" ht="13">
      <c r="A78" s="122"/>
      <c r="B78" s="174">
        <v>316</v>
      </c>
      <c r="C78" s="94" t="s">
        <v>988</v>
      </c>
      <c r="D78" s="47">
        <f>SUMIFS('Volume Input'!$F$16:$F$1000000,'Volume Input'!$E$16:$E$1000000,'TO HIDE DRG Sum Ref'!B78)</f>
        <v>0</v>
      </c>
      <c r="E78" s="122" t="s">
        <v>5</v>
      </c>
      <c r="F78" s="122" t="s">
        <v>6</v>
      </c>
      <c r="G78" s="94" t="s">
        <v>988</v>
      </c>
      <c r="K78" s="94" t="s">
        <v>96</v>
      </c>
      <c r="L78" s="94" t="s">
        <v>97</v>
      </c>
      <c r="M78" s="90">
        <f t="shared" si="15"/>
        <v>0</v>
      </c>
      <c r="N78" s="47" t="s">
        <v>117</v>
      </c>
      <c r="O78" s="47">
        <f>M78*((IF(N78="Medium",0.15,IF(N78="Low",0.1,IF(N78="High",0.25,IF(N78="No Risk",0)))))+(IF('Assumptions Overview'!$F$7="Conservative",-0.05,IF('Assumptions Overview'!$F$7="Moderate",0,IF('Assumptions Overview'!$F$7="Aggressive",0.05))))*(IF(N78="No Risk",0,1)))</f>
        <v>0</v>
      </c>
      <c r="P78" s="121">
        <f t="shared" si="23"/>
        <v>0</v>
      </c>
      <c r="Q78" s="121" t="str">
        <f t="shared" si="24"/>
        <v>N/A</v>
      </c>
      <c r="S78" s="94" t="s">
        <v>66</v>
      </c>
      <c r="T78" s="94" t="s">
        <v>68</v>
      </c>
      <c r="U78" s="47">
        <f t="shared" si="18"/>
        <v>0</v>
      </c>
      <c r="V78" s="47" t="str">
        <f t="shared" si="19"/>
        <v>Low</v>
      </c>
      <c r="W78" s="47">
        <f t="shared" si="20"/>
        <v>0</v>
      </c>
      <c r="X78" s="47">
        <f t="shared" si="21"/>
        <v>0</v>
      </c>
      <c r="Y78" s="47">
        <f t="shared" si="22"/>
        <v>0</v>
      </c>
      <c r="AA78" s="47">
        <f>'Volume Input'!E20</f>
        <v>0</v>
      </c>
      <c r="AB78" s="47" t="str">
        <f t="shared" si="25"/>
        <v xml:space="preserve"> </v>
      </c>
      <c r="AC78" s="47" t="str">
        <f t="shared" si="26"/>
        <v xml:space="preserve"> </v>
      </c>
      <c r="AD78" s="47" t="str">
        <f t="shared" si="27"/>
        <v xml:space="preserve"> </v>
      </c>
      <c r="AE78" s="47" t="str">
        <f t="shared" si="28"/>
        <v xml:space="preserve"> </v>
      </c>
      <c r="AH78" s="47"/>
      <c r="AI78" s="47"/>
      <c r="AJ78" s="47"/>
      <c r="AK78" s="47"/>
    </row>
    <row r="79" spans="1:37" ht="13">
      <c r="A79" s="122"/>
      <c r="B79" s="174">
        <v>129</v>
      </c>
      <c r="C79" s="93" t="s">
        <v>989</v>
      </c>
      <c r="D79" s="47">
        <f>SUMIFS('Volume Input'!$F$16:$F$1000000,'Volume Input'!$E$16:$E$1000000,'TO HIDE DRG Sum Ref'!B79)</f>
        <v>0</v>
      </c>
      <c r="E79" s="122" t="s">
        <v>14</v>
      </c>
      <c r="F79" s="122" t="s">
        <v>15</v>
      </c>
      <c r="G79" s="93" t="s">
        <v>989</v>
      </c>
      <c r="K79" s="94" t="s">
        <v>99</v>
      </c>
      <c r="L79" s="94" t="s">
        <v>101</v>
      </c>
      <c r="M79" s="90">
        <f t="shared" si="15"/>
        <v>0</v>
      </c>
      <c r="N79" s="47" t="s">
        <v>116</v>
      </c>
      <c r="O79" s="47">
        <f>M79*((IF(N79="Medium",0.15,IF(N79="Low",0.1,IF(N79="High",0.25,IF(N79="No Risk",0)))))+(IF('Assumptions Overview'!$F$7="Conservative",-0.05,IF('Assumptions Overview'!$F$7="Moderate",0,IF('Assumptions Overview'!$F$7="Aggressive",0.05))))*(IF(N79="No Risk",0,1)))</f>
        <v>0</v>
      </c>
      <c r="P79" s="121">
        <f t="shared" si="23"/>
        <v>0</v>
      </c>
      <c r="Q79" s="121" t="str">
        <f t="shared" si="24"/>
        <v>N/A</v>
      </c>
      <c r="S79" s="93" t="s">
        <v>66</v>
      </c>
      <c r="T79" s="93" t="s">
        <v>67</v>
      </c>
      <c r="U79" s="47">
        <f t="shared" si="18"/>
        <v>0</v>
      </c>
      <c r="V79" s="47" t="str">
        <f t="shared" si="19"/>
        <v>Low</v>
      </c>
      <c r="W79" s="47">
        <f t="shared" si="20"/>
        <v>0</v>
      </c>
      <c r="X79" s="47">
        <f t="shared" si="21"/>
        <v>0</v>
      </c>
      <c r="Y79" s="47">
        <f t="shared" si="22"/>
        <v>0</v>
      </c>
      <c r="AA79" s="47">
        <f>'Volume Input'!E21</f>
        <v>0</v>
      </c>
      <c r="AB79" s="47" t="str">
        <f t="shared" si="25"/>
        <v xml:space="preserve"> </v>
      </c>
      <c r="AC79" s="47" t="str">
        <f t="shared" si="26"/>
        <v xml:space="preserve"> </v>
      </c>
      <c r="AD79" s="47" t="str">
        <f t="shared" si="27"/>
        <v xml:space="preserve"> </v>
      </c>
      <c r="AE79" s="47" t="str">
        <f t="shared" si="28"/>
        <v xml:space="preserve"> </v>
      </c>
      <c r="AH79" s="47"/>
      <c r="AI79" s="47"/>
      <c r="AJ79" s="47"/>
      <c r="AK79" s="47"/>
    </row>
    <row r="80" spans="1:37" ht="13">
      <c r="A80" s="122"/>
      <c r="B80" s="174">
        <v>130</v>
      </c>
      <c r="C80" s="94" t="s">
        <v>990</v>
      </c>
      <c r="D80" s="47">
        <f>SUMIFS('Volume Input'!$F$16:$F$1000000,'Volume Input'!$E$16:$E$1000000,'TO HIDE DRG Sum Ref'!B80)</f>
        <v>0</v>
      </c>
      <c r="E80" s="122" t="s">
        <v>14</v>
      </c>
      <c r="F80" s="122" t="s">
        <v>15</v>
      </c>
      <c r="G80" s="94" t="s">
        <v>990</v>
      </c>
      <c r="K80" s="94" t="s">
        <v>99</v>
      </c>
      <c r="L80" s="94" t="s">
        <v>100</v>
      </c>
      <c r="M80" s="90">
        <f t="shared" si="15"/>
        <v>0</v>
      </c>
      <c r="N80" s="47" t="s">
        <v>115</v>
      </c>
      <c r="O80" s="47">
        <f>M80*((IF(N80="Medium",0.15,IF(N80="Low",0.1,IF(N80="High",0.25,IF(N80="No Risk",0)))))+(IF('Assumptions Overview'!$F$7="Conservative",-0.05,IF('Assumptions Overview'!$F$7="Moderate",0,IF('Assumptions Overview'!$F$7="Aggressive",0.05))))*(IF(N80="No Risk",0,1)))</f>
        <v>0</v>
      </c>
      <c r="P80" s="121">
        <f t="shared" si="23"/>
        <v>0</v>
      </c>
      <c r="Q80" s="121" t="str">
        <f t="shared" si="24"/>
        <v>N/A</v>
      </c>
      <c r="S80" s="94" t="s">
        <v>66</v>
      </c>
      <c r="T80" s="94" t="s">
        <v>70</v>
      </c>
      <c r="U80" s="47">
        <f t="shared" si="18"/>
        <v>0</v>
      </c>
      <c r="V80" s="47" t="str">
        <f t="shared" si="19"/>
        <v>No Risk</v>
      </c>
      <c r="W80" s="47">
        <f t="shared" si="20"/>
        <v>0</v>
      </c>
      <c r="X80" s="47">
        <f t="shared" si="21"/>
        <v>0</v>
      </c>
      <c r="Y80" s="47">
        <f t="shared" si="22"/>
        <v>0</v>
      </c>
      <c r="AA80" s="47">
        <f>'Volume Input'!E22</f>
        <v>0</v>
      </c>
      <c r="AB80" s="47" t="str">
        <f t="shared" si="25"/>
        <v xml:space="preserve"> </v>
      </c>
      <c r="AC80" s="47" t="str">
        <f t="shared" si="26"/>
        <v xml:space="preserve"> </v>
      </c>
      <c r="AD80" s="47" t="str">
        <f t="shared" si="27"/>
        <v xml:space="preserve"> </v>
      </c>
      <c r="AE80" s="47" t="str">
        <f t="shared" si="28"/>
        <v xml:space="preserve"> </v>
      </c>
      <c r="AH80" s="47"/>
      <c r="AI80" s="47"/>
      <c r="AJ80" s="47"/>
      <c r="AK80" s="47"/>
    </row>
    <row r="81" spans="1:37" ht="13">
      <c r="A81" s="122"/>
      <c r="B81" s="174">
        <v>625</v>
      </c>
      <c r="C81" s="93" t="s">
        <v>991</v>
      </c>
      <c r="D81" s="47">
        <f>SUMIFS('Volume Input'!$F$16:$F$1000000,'Volume Input'!$E$16:$E$1000000,'TO HIDE DRG Sum Ref'!B81)</f>
        <v>0</v>
      </c>
      <c r="E81" s="122" t="s">
        <v>14</v>
      </c>
      <c r="F81" s="122" t="s">
        <v>15</v>
      </c>
      <c r="G81" s="93" t="s">
        <v>991</v>
      </c>
      <c r="K81" s="93" t="s">
        <v>99</v>
      </c>
      <c r="L81" s="93" t="s">
        <v>102</v>
      </c>
      <c r="M81" s="90">
        <f t="shared" si="15"/>
        <v>0</v>
      </c>
      <c r="N81" s="47" t="s">
        <v>115</v>
      </c>
      <c r="O81" s="47">
        <f>M81*((IF(N81="Medium",0.15,IF(N81="Low",0.1,IF(N81="High",0.25,IF(N81="No Risk",0)))))+(IF('Assumptions Overview'!$F$7="Conservative",-0.05,IF('Assumptions Overview'!$F$7="Moderate",0,IF('Assumptions Overview'!$F$7="Aggressive",0.05))))*(IF(N81="No Risk",0,1)))</f>
        <v>0</v>
      </c>
      <c r="P81" s="121">
        <f t="shared" si="23"/>
        <v>0</v>
      </c>
      <c r="Q81" s="121" t="str">
        <f t="shared" si="24"/>
        <v>N/A</v>
      </c>
      <c r="S81" s="93" t="s">
        <v>66</v>
      </c>
      <c r="T81" s="93" t="s">
        <v>69</v>
      </c>
      <c r="U81" s="47">
        <f t="shared" si="18"/>
        <v>0</v>
      </c>
      <c r="V81" s="47" t="str">
        <f t="shared" si="19"/>
        <v>No Risk</v>
      </c>
      <c r="W81" s="47">
        <f t="shared" si="20"/>
        <v>0</v>
      </c>
      <c r="X81" s="47">
        <f t="shared" si="21"/>
        <v>0</v>
      </c>
      <c r="Y81" s="47">
        <f t="shared" si="22"/>
        <v>0</v>
      </c>
      <c r="AA81" s="47">
        <f>'Volume Input'!E23</f>
        <v>0</v>
      </c>
      <c r="AB81" s="47" t="str">
        <f t="shared" si="25"/>
        <v xml:space="preserve"> </v>
      </c>
      <c r="AC81" s="47" t="str">
        <f t="shared" si="26"/>
        <v xml:space="preserve"> </v>
      </c>
      <c r="AD81" s="47" t="str">
        <f t="shared" si="27"/>
        <v xml:space="preserve"> </v>
      </c>
      <c r="AE81" s="47" t="str">
        <f t="shared" si="28"/>
        <v xml:space="preserve"> </v>
      </c>
      <c r="AH81" s="47"/>
      <c r="AI81" s="47"/>
      <c r="AJ81" s="47"/>
      <c r="AK81" s="47"/>
    </row>
    <row r="82" spans="1:37" ht="13">
      <c r="A82" s="122"/>
      <c r="B82" s="174">
        <v>626</v>
      </c>
      <c r="C82" s="94" t="s">
        <v>992</v>
      </c>
      <c r="D82" s="47">
        <f>SUMIFS('Volume Input'!$F$16:$F$1000000,'Volume Input'!$E$16:$E$1000000,'TO HIDE DRG Sum Ref'!B82)</f>
        <v>0</v>
      </c>
      <c r="E82" s="122" t="s">
        <v>14</v>
      </c>
      <c r="F82" s="122" t="s">
        <v>15</v>
      </c>
      <c r="G82" s="94" t="s">
        <v>992</v>
      </c>
      <c r="K82" s="94" t="s">
        <v>103</v>
      </c>
      <c r="L82" s="94" t="s">
        <v>106</v>
      </c>
      <c r="M82" s="90">
        <f t="shared" si="15"/>
        <v>0</v>
      </c>
      <c r="N82" s="47" t="s">
        <v>115</v>
      </c>
      <c r="O82" s="47">
        <f>M82*((IF(N82="Medium",0.15,IF(N82="Low",0.1,IF(N82="High",0.25,IF(N82="No Risk",0)))))+(IF('Assumptions Overview'!$F$7="Conservative",-0.05,IF('Assumptions Overview'!$F$7="Moderate",0,IF('Assumptions Overview'!$F$7="Aggressive",0.05))))*(IF(N82="No Risk",0,1)))</f>
        <v>0</v>
      </c>
      <c r="P82" s="121">
        <f t="shared" si="23"/>
        <v>0</v>
      </c>
      <c r="Q82" s="121" t="str">
        <f t="shared" si="24"/>
        <v>N/A</v>
      </c>
      <c r="S82" s="94" t="s">
        <v>71</v>
      </c>
      <c r="T82" s="94" t="s">
        <v>74</v>
      </c>
      <c r="U82" s="47">
        <f t="shared" si="18"/>
        <v>0</v>
      </c>
      <c r="V82" s="47" t="str">
        <f t="shared" si="19"/>
        <v>Low</v>
      </c>
      <c r="W82" s="47">
        <f t="shared" si="20"/>
        <v>0</v>
      </c>
      <c r="X82" s="47">
        <f t="shared" si="21"/>
        <v>0</v>
      </c>
      <c r="Y82" s="47">
        <f t="shared" si="22"/>
        <v>0</v>
      </c>
      <c r="AA82" s="47">
        <f>'Volume Input'!E24</f>
        <v>0</v>
      </c>
      <c r="AB82" s="47" t="str">
        <f t="shared" si="25"/>
        <v xml:space="preserve"> </v>
      </c>
      <c r="AC82" s="47" t="str">
        <f t="shared" si="26"/>
        <v xml:space="preserve"> </v>
      </c>
      <c r="AD82" s="47" t="str">
        <f t="shared" si="27"/>
        <v xml:space="preserve"> </v>
      </c>
      <c r="AE82" s="47" t="str">
        <f t="shared" si="28"/>
        <v xml:space="preserve"> </v>
      </c>
      <c r="AH82" s="47"/>
      <c r="AI82" s="47"/>
      <c r="AJ82" s="47"/>
      <c r="AK82" s="47"/>
    </row>
    <row r="83" spans="1:37" ht="13">
      <c r="A83" s="122"/>
      <c r="B83" s="174">
        <v>627</v>
      </c>
      <c r="C83" s="93" t="s">
        <v>993</v>
      </c>
      <c r="D83" s="47">
        <f>SUMIFS('Volume Input'!$F$16:$F$1000000,'Volume Input'!$E$16:$E$1000000,'TO HIDE DRG Sum Ref'!B83)</f>
        <v>0</v>
      </c>
      <c r="E83" s="122" t="s">
        <v>14</v>
      </c>
      <c r="F83" s="122" t="s">
        <v>15</v>
      </c>
      <c r="G83" s="93" t="s">
        <v>993</v>
      </c>
      <c r="K83" s="93" t="s">
        <v>103</v>
      </c>
      <c r="L83" s="93" t="s">
        <v>107</v>
      </c>
      <c r="M83" s="90">
        <f t="shared" si="15"/>
        <v>0</v>
      </c>
      <c r="N83" s="47" t="s">
        <v>116</v>
      </c>
      <c r="O83" s="47">
        <f>M83*((IF(N83="Medium",0.15,IF(N83="Low",0.1,IF(N83="High",0.25,IF(N83="No Risk",0)))))+(IF('Assumptions Overview'!$F$7="Conservative",-0.05,IF('Assumptions Overview'!$F$7="Moderate",0,IF('Assumptions Overview'!$F$7="Aggressive",0.05))))*(IF(N83="No Risk",0,1)))</f>
        <v>0</v>
      </c>
      <c r="P83" s="121">
        <f t="shared" si="23"/>
        <v>0</v>
      </c>
      <c r="Q83" s="121" t="str">
        <f t="shared" si="24"/>
        <v>N/A</v>
      </c>
      <c r="S83" s="93" t="s">
        <v>71</v>
      </c>
      <c r="T83" s="93" t="s">
        <v>73</v>
      </c>
      <c r="U83" s="47">
        <f t="shared" si="18"/>
        <v>0</v>
      </c>
      <c r="V83" s="47" t="str">
        <f t="shared" si="19"/>
        <v>Medium</v>
      </c>
      <c r="W83" s="47">
        <f t="shared" si="20"/>
        <v>0</v>
      </c>
      <c r="X83" s="47">
        <f t="shared" si="21"/>
        <v>0</v>
      </c>
      <c r="Y83" s="47">
        <f t="shared" si="22"/>
        <v>0</v>
      </c>
      <c r="AA83" s="47">
        <f>'Volume Input'!E25</f>
        <v>0</v>
      </c>
      <c r="AB83" s="47" t="str">
        <f t="shared" si="25"/>
        <v xml:space="preserve"> </v>
      </c>
      <c r="AC83" s="47" t="str">
        <f t="shared" si="26"/>
        <v xml:space="preserve"> </v>
      </c>
      <c r="AD83" s="47" t="str">
        <f t="shared" si="27"/>
        <v xml:space="preserve"> </v>
      </c>
      <c r="AE83" s="47" t="str">
        <f t="shared" si="28"/>
        <v xml:space="preserve"> </v>
      </c>
      <c r="AH83" s="47"/>
      <c r="AI83" s="47"/>
      <c r="AJ83" s="47"/>
      <c r="AK83" s="47"/>
    </row>
    <row r="84" spans="1:37" ht="13">
      <c r="A84" s="122"/>
      <c r="B84" s="174">
        <v>137</v>
      </c>
      <c r="C84" s="94" t="s">
        <v>994</v>
      </c>
      <c r="D84" s="47">
        <f>SUMIFS('Volume Input'!$F$16:$F$1000000,'Volume Input'!$E$16:$E$1000000,'TO HIDE DRG Sum Ref'!B84)</f>
        <v>0</v>
      </c>
      <c r="E84" s="122" t="s">
        <v>14</v>
      </c>
      <c r="F84" s="122" t="s">
        <v>16</v>
      </c>
      <c r="G84" s="94" t="s">
        <v>994</v>
      </c>
      <c r="K84" t="s">
        <v>103</v>
      </c>
      <c r="L84" t="s">
        <v>104</v>
      </c>
      <c r="M84" s="90">
        <f t="shared" si="15"/>
        <v>0</v>
      </c>
      <c r="N84" s="47" t="s">
        <v>115</v>
      </c>
      <c r="O84" s="47">
        <f>M84*((IF(N84="Medium",0.15,IF(N84="Low",0.1,IF(N84="High",0.25,IF(N84="No Risk",0)))))+(IF('Assumptions Overview'!$F$7="Conservative",-0.05,IF('Assumptions Overview'!$F$7="Moderate",0,IF('Assumptions Overview'!$F$7="Aggressive",0.05))))*(IF(N84="No Risk",0,1)))</f>
        <v>0</v>
      </c>
      <c r="P84" s="121">
        <f t="shared" si="23"/>
        <v>0</v>
      </c>
      <c r="Q84" s="121" t="str">
        <f t="shared" si="24"/>
        <v>N/A</v>
      </c>
      <c r="S84" s="94" t="s">
        <v>71</v>
      </c>
      <c r="T84" s="94" t="s">
        <v>72</v>
      </c>
      <c r="U84" s="47">
        <f t="shared" si="18"/>
        <v>0</v>
      </c>
      <c r="V84" s="47" t="str">
        <f t="shared" si="19"/>
        <v>Low</v>
      </c>
      <c r="W84" s="47">
        <f t="shared" si="20"/>
        <v>0</v>
      </c>
      <c r="X84" s="47">
        <f t="shared" si="21"/>
        <v>0</v>
      </c>
      <c r="Y84" s="47">
        <f t="shared" si="22"/>
        <v>0</v>
      </c>
      <c r="AA84" s="47">
        <f>'Volume Input'!E26</f>
        <v>0</v>
      </c>
      <c r="AB84" s="47" t="str">
        <f t="shared" si="25"/>
        <v xml:space="preserve"> </v>
      </c>
      <c r="AC84" s="47" t="str">
        <f t="shared" si="26"/>
        <v xml:space="preserve"> </v>
      </c>
      <c r="AD84" s="47" t="str">
        <f t="shared" si="27"/>
        <v xml:space="preserve"> </v>
      </c>
      <c r="AE84" s="47" t="str">
        <f t="shared" si="28"/>
        <v xml:space="preserve"> </v>
      </c>
      <c r="AH84" s="47"/>
      <c r="AI84" s="47"/>
      <c r="AJ84" s="47"/>
      <c r="AK84" s="47"/>
    </row>
    <row r="85" spans="1:37" ht="13">
      <c r="A85" s="122"/>
      <c r="B85" s="174">
        <v>138</v>
      </c>
      <c r="C85" s="93" t="s">
        <v>995</v>
      </c>
      <c r="D85" s="47">
        <f>SUMIFS('Volume Input'!$F$16:$F$1000000,'Volume Input'!$E$16:$E$1000000,'TO HIDE DRG Sum Ref'!B85)</f>
        <v>0</v>
      </c>
      <c r="E85" s="122" t="s">
        <v>14</v>
      </c>
      <c r="F85" s="122" t="s">
        <v>16</v>
      </c>
      <c r="G85" s="93" t="s">
        <v>995</v>
      </c>
      <c r="K85" t="s">
        <v>103</v>
      </c>
      <c r="L85" t="s">
        <v>105</v>
      </c>
      <c r="M85" s="90">
        <f t="shared" si="15"/>
        <v>0</v>
      </c>
      <c r="N85" t="s">
        <v>116</v>
      </c>
      <c r="O85" s="47">
        <f>M85*((IF(N85="Medium",0.15,IF(N85="Low",0.1,IF(N85="High",0.25,IF(N85="No Risk",0)))))+(IF('Assumptions Overview'!$F$7="Conservative",-0.05,IF('Assumptions Overview'!$F$7="Moderate",0,IF('Assumptions Overview'!$F$7="Aggressive",0.05))))*(IF(N85="No Risk",0,1)))</f>
        <v>0</v>
      </c>
      <c r="P85" s="121">
        <f t="shared" si="23"/>
        <v>0</v>
      </c>
      <c r="Q85" s="121" t="str">
        <f t="shared" si="24"/>
        <v>N/A</v>
      </c>
      <c r="S85" s="94" t="s">
        <v>75</v>
      </c>
      <c r="T85" s="94" t="s">
        <v>76</v>
      </c>
      <c r="U85" s="47">
        <f t="shared" si="18"/>
        <v>0</v>
      </c>
      <c r="V85" s="47" t="str">
        <f t="shared" si="19"/>
        <v>Low</v>
      </c>
      <c r="W85" s="47">
        <f t="shared" si="20"/>
        <v>0</v>
      </c>
      <c r="X85" s="47">
        <f t="shared" si="21"/>
        <v>0</v>
      </c>
      <c r="Y85" s="47">
        <f t="shared" si="22"/>
        <v>0</v>
      </c>
      <c r="AA85" s="47">
        <f>'Volume Input'!E27</f>
        <v>0</v>
      </c>
      <c r="AB85" s="47" t="str">
        <f t="shared" si="25"/>
        <v xml:space="preserve"> </v>
      </c>
      <c r="AC85" s="47" t="str">
        <f t="shared" si="26"/>
        <v xml:space="preserve"> </v>
      </c>
      <c r="AD85" s="47" t="str">
        <f t="shared" si="27"/>
        <v xml:space="preserve"> </v>
      </c>
      <c r="AE85" s="47" t="str">
        <f t="shared" si="28"/>
        <v xml:space="preserve"> </v>
      </c>
      <c r="AH85" s="47"/>
      <c r="AI85" s="47" t="str">
        <f t="shared" ref="AI85:AI91" si="29">_xlfn.IFNA(VLOOKUP($AH85,$AB$73:$AE$900,2,FALSE)," ")</f>
        <v xml:space="preserve"> </v>
      </c>
      <c r="AJ85" s="47" t="str">
        <f t="shared" ref="AJ85:AJ91" si="30">_xlfn.IFNA(VLOOKUP($AH85,$AB$73:$AE$900,3,FALSE)," ")</f>
        <v xml:space="preserve"> </v>
      </c>
      <c r="AK85" s="47" t="str">
        <f t="shared" ref="AK85:AK91" si="31">_xlfn.IFNA(VLOOKUP($AH85,$AB$73:$AE$900,4,FALSE)," ")</f>
        <v xml:space="preserve"> </v>
      </c>
    </row>
    <row r="86" spans="1:37" ht="13">
      <c r="A86" s="122"/>
      <c r="B86" s="174">
        <v>139</v>
      </c>
      <c r="C86" s="94" t="s">
        <v>996</v>
      </c>
      <c r="D86" s="47">
        <f>SUMIFS('Volume Input'!$F$16:$F$1000000,'Volume Input'!$E$16:$E$1000000,'TO HIDE DRG Sum Ref'!B86)</f>
        <v>0</v>
      </c>
      <c r="E86" s="122" t="s">
        <v>14</v>
      </c>
      <c r="F86" s="122" t="s">
        <v>16</v>
      </c>
      <c r="G86" s="94" t="s">
        <v>996</v>
      </c>
      <c r="S86" s="93" t="s">
        <v>75</v>
      </c>
      <c r="T86" s="93" t="s">
        <v>77</v>
      </c>
      <c r="U86" s="47">
        <f t="shared" si="18"/>
        <v>0</v>
      </c>
      <c r="V86" s="47" t="str">
        <f t="shared" si="19"/>
        <v>Low</v>
      </c>
      <c r="W86" s="47">
        <f t="shared" si="20"/>
        <v>0</v>
      </c>
      <c r="X86" s="47">
        <f t="shared" si="21"/>
        <v>0</v>
      </c>
      <c r="Y86" s="47">
        <f t="shared" si="22"/>
        <v>0</v>
      </c>
      <c r="AA86" s="47">
        <f>'Volume Input'!E28</f>
        <v>0</v>
      </c>
      <c r="AB86" s="47" t="str">
        <f t="shared" si="25"/>
        <v xml:space="preserve"> </v>
      </c>
      <c r="AC86" s="47" t="str">
        <f t="shared" si="26"/>
        <v xml:space="preserve"> </v>
      </c>
      <c r="AD86" s="47" t="str">
        <f t="shared" si="27"/>
        <v xml:space="preserve"> </v>
      </c>
      <c r="AE86" s="47" t="str">
        <f t="shared" si="28"/>
        <v xml:space="preserve"> </v>
      </c>
      <c r="AH86" s="47"/>
      <c r="AI86" s="47" t="str">
        <f t="shared" si="29"/>
        <v xml:space="preserve"> </v>
      </c>
      <c r="AJ86" s="47" t="str">
        <f t="shared" si="30"/>
        <v xml:space="preserve"> </v>
      </c>
      <c r="AK86" s="47" t="str">
        <f t="shared" si="31"/>
        <v xml:space="preserve"> </v>
      </c>
    </row>
    <row r="87" spans="1:37" ht="13">
      <c r="A87" s="122"/>
      <c r="B87" s="174">
        <v>157</v>
      </c>
      <c r="C87" s="93" t="s">
        <v>997</v>
      </c>
      <c r="D87" s="47">
        <f>SUMIFS('Volume Input'!$F$16:$F$1000000,'Volume Input'!$E$16:$E$1000000,'TO HIDE DRG Sum Ref'!B87)</f>
        <v>0</v>
      </c>
      <c r="E87" s="122" t="s">
        <v>14</v>
      </c>
      <c r="F87" s="122" t="s">
        <v>16</v>
      </c>
      <c r="G87" s="93" t="s">
        <v>997</v>
      </c>
      <c r="S87" s="94" t="s">
        <v>78</v>
      </c>
      <c r="T87" s="94" t="s">
        <v>86</v>
      </c>
      <c r="U87" s="47">
        <f t="shared" si="18"/>
        <v>0</v>
      </c>
      <c r="V87" s="47" t="str">
        <f t="shared" si="19"/>
        <v>Low</v>
      </c>
      <c r="W87" s="47">
        <f t="shared" si="20"/>
        <v>0</v>
      </c>
      <c r="X87" s="47">
        <f t="shared" si="21"/>
        <v>0</v>
      </c>
      <c r="Y87" s="47">
        <f t="shared" si="22"/>
        <v>0</v>
      </c>
      <c r="AA87" s="47">
        <f>'Volume Input'!E29</f>
        <v>0</v>
      </c>
      <c r="AB87" s="47" t="str">
        <f t="shared" si="25"/>
        <v xml:space="preserve"> </v>
      </c>
      <c r="AC87" s="47" t="str">
        <f t="shared" si="26"/>
        <v xml:space="preserve"> </v>
      </c>
      <c r="AD87" s="47" t="str">
        <f t="shared" si="27"/>
        <v xml:space="preserve"> </v>
      </c>
      <c r="AE87" s="47" t="str">
        <f t="shared" si="28"/>
        <v xml:space="preserve"> </v>
      </c>
      <c r="AH87" s="47"/>
      <c r="AI87" s="47" t="str">
        <f t="shared" si="29"/>
        <v xml:space="preserve"> </v>
      </c>
      <c r="AJ87" s="47" t="str">
        <f t="shared" si="30"/>
        <v xml:space="preserve"> </v>
      </c>
      <c r="AK87" s="47" t="str">
        <f t="shared" si="31"/>
        <v xml:space="preserve"> </v>
      </c>
    </row>
    <row r="88" spans="1:37" ht="13">
      <c r="A88" s="122"/>
      <c r="B88" s="174">
        <v>158</v>
      </c>
      <c r="C88" s="94" t="s">
        <v>998</v>
      </c>
      <c r="D88" s="47">
        <f>SUMIFS('Volume Input'!$F$16:$F$1000000,'Volume Input'!$E$16:$E$1000000,'TO HIDE DRG Sum Ref'!B88)</f>
        <v>0</v>
      </c>
      <c r="E88" s="122" t="s">
        <v>14</v>
      </c>
      <c r="F88" s="122" t="s">
        <v>16</v>
      </c>
      <c r="G88" s="94" t="s">
        <v>998</v>
      </c>
      <c r="S88" s="94" t="s">
        <v>78</v>
      </c>
      <c r="T88" s="94" t="s">
        <v>79</v>
      </c>
      <c r="U88" s="47">
        <f t="shared" si="18"/>
        <v>0</v>
      </c>
      <c r="V88" s="47" t="str">
        <f t="shared" si="19"/>
        <v>Low</v>
      </c>
      <c r="W88" s="47">
        <f t="shared" si="20"/>
        <v>0</v>
      </c>
      <c r="X88" s="47">
        <f t="shared" si="21"/>
        <v>0</v>
      </c>
      <c r="Y88" s="47">
        <f t="shared" si="22"/>
        <v>0</v>
      </c>
      <c r="AA88" s="47">
        <f>'Volume Input'!E30</f>
        <v>0</v>
      </c>
      <c r="AB88" s="47" t="str">
        <f t="shared" si="25"/>
        <v xml:space="preserve"> </v>
      </c>
      <c r="AC88" s="47" t="str">
        <f t="shared" si="26"/>
        <v xml:space="preserve"> </v>
      </c>
      <c r="AD88" s="47" t="str">
        <f t="shared" si="27"/>
        <v xml:space="preserve"> </v>
      </c>
      <c r="AE88" s="47" t="str">
        <f t="shared" si="28"/>
        <v xml:space="preserve"> </v>
      </c>
      <c r="AH88" s="47"/>
      <c r="AI88" s="47" t="str">
        <f t="shared" si="29"/>
        <v xml:space="preserve"> </v>
      </c>
      <c r="AJ88" s="47" t="str">
        <f t="shared" si="30"/>
        <v xml:space="preserve"> </v>
      </c>
      <c r="AK88" s="47" t="str">
        <f t="shared" si="31"/>
        <v xml:space="preserve"> </v>
      </c>
    </row>
    <row r="89" spans="1:37" ht="13">
      <c r="A89" s="122"/>
      <c r="B89" s="174">
        <v>159</v>
      </c>
      <c r="C89" s="93" t="s">
        <v>999</v>
      </c>
      <c r="D89" s="47">
        <f>SUMIFS('Volume Input'!$F$16:$F$1000000,'Volume Input'!$E$16:$E$1000000,'TO HIDE DRG Sum Ref'!B89)</f>
        <v>0</v>
      </c>
      <c r="E89" s="122" t="s">
        <v>14</v>
      </c>
      <c r="F89" s="122" t="s">
        <v>16</v>
      </c>
      <c r="G89" s="93" t="s">
        <v>999</v>
      </c>
      <c r="S89" s="93" t="s">
        <v>78</v>
      </c>
      <c r="T89" s="93" t="s">
        <v>84</v>
      </c>
      <c r="U89" s="47">
        <f t="shared" si="18"/>
        <v>0</v>
      </c>
      <c r="V89" s="47" t="str">
        <f t="shared" si="19"/>
        <v>Low</v>
      </c>
      <c r="W89" s="47">
        <f t="shared" si="20"/>
        <v>0</v>
      </c>
      <c r="X89" s="47">
        <f t="shared" si="21"/>
        <v>0</v>
      </c>
      <c r="Y89" s="47">
        <f t="shared" si="22"/>
        <v>0</v>
      </c>
      <c r="AA89" s="47">
        <f>'Volume Input'!E31</f>
        <v>0</v>
      </c>
      <c r="AB89" s="47" t="str">
        <f t="shared" si="25"/>
        <v xml:space="preserve"> </v>
      </c>
      <c r="AC89" s="47" t="str">
        <f t="shared" si="26"/>
        <v xml:space="preserve"> </v>
      </c>
      <c r="AD89" s="47" t="str">
        <f t="shared" si="27"/>
        <v xml:space="preserve"> </v>
      </c>
      <c r="AE89" s="47" t="str">
        <f t="shared" si="28"/>
        <v xml:space="preserve"> </v>
      </c>
      <c r="AH89" s="47"/>
      <c r="AI89" s="47" t="str">
        <f t="shared" si="29"/>
        <v xml:space="preserve"> </v>
      </c>
      <c r="AJ89" s="47" t="str">
        <f t="shared" si="30"/>
        <v xml:space="preserve"> </v>
      </c>
      <c r="AK89" s="47" t="str">
        <f t="shared" si="31"/>
        <v xml:space="preserve"> </v>
      </c>
    </row>
    <row r="90" spans="1:37" ht="13">
      <c r="A90" s="122"/>
      <c r="B90" s="174">
        <v>131</v>
      </c>
      <c r="C90" s="94" t="s">
        <v>1000</v>
      </c>
      <c r="D90" s="47">
        <f>SUMIFS('Volume Input'!$F$16:$F$1000000,'Volume Input'!$E$16:$E$1000000,'TO HIDE DRG Sum Ref'!B90)</f>
        <v>0</v>
      </c>
      <c r="E90" s="122" t="s">
        <v>14</v>
      </c>
      <c r="F90" s="122" t="s">
        <v>17</v>
      </c>
      <c r="G90" s="94" t="s">
        <v>1000</v>
      </c>
      <c r="S90" s="93" t="s">
        <v>78</v>
      </c>
      <c r="T90" s="93" t="s">
        <v>80</v>
      </c>
      <c r="U90" s="47">
        <f t="shared" si="18"/>
        <v>0</v>
      </c>
      <c r="V90" s="47" t="str">
        <f t="shared" si="19"/>
        <v>High</v>
      </c>
      <c r="W90" s="47">
        <f t="shared" si="20"/>
        <v>0</v>
      </c>
      <c r="X90" s="47">
        <f t="shared" si="21"/>
        <v>0</v>
      </c>
      <c r="Y90" s="47">
        <f t="shared" si="22"/>
        <v>0</v>
      </c>
      <c r="AA90" s="47">
        <f>'Volume Input'!E32</f>
        <v>0</v>
      </c>
      <c r="AB90" s="47" t="str">
        <f t="shared" si="25"/>
        <v xml:space="preserve"> </v>
      </c>
      <c r="AC90" s="47" t="str">
        <f t="shared" si="26"/>
        <v xml:space="preserve"> </v>
      </c>
      <c r="AD90" s="47" t="str">
        <f t="shared" si="27"/>
        <v xml:space="preserve"> </v>
      </c>
      <c r="AE90" s="47" t="str">
        <f t="shared" si="28"/>
        <v xml:space="preserve"> </v>
      </c>
      <c r="AH90" s="47"/>
      <c r="AI90" s="47" t="str">
        <f t="shared" si="29"/>
        <v xml:space="preserve"> </v>
      </c>
      <c r="AJ90" s="47" t="str">
        <f t="shared" si="30"/>
        <v xml:space="preserve"> </v>
      </c>
      <c r="AK90" s="47" t="str">
        <f t="shared" si="31"/>
        <v xml:space="preserve"> </v>
      </c>
    </row>
    <row r="91" spans="1:37" ht="13">
      <c r="A91" s="122"/>
      <c r="B91" s="174">
        <v>132</v>
      </c>
      <c r="C91" s="93" t="s">
        <v>1001</v>
      </c>
      <c r="D91" s="47">
        <f>SUMIFS('Volume Input'!$F$16:$F$1000000,'Volume Input'!$E$16:$E$1000000,'TO HIDE DRG Sum Ref'!B91)</f>
        <v>0</v>
      </c>
      <c r="E91" s="122" t="s">
        <v>14</v>
      </c>
      <c r="F91" s="122" t="s">
        <v>17</v>
      </c>
      <c r="G91" s="93" t="s">
        <v>1001</v>
      </c>
      <c r="S91" s="93" t="s">
        <v>78</v>
      </c>
      <c r="T91" s="93" t="s">
        <v>82</v>
      </c>
      <c r="U91" s="47">
        <f t="shared" si="18"/>
        <v>0</v>
      </c>
      <c r="V91" s="47" t="str">
        <f t="shared" si="19"/>
        <v>Low</v>
      </c>
      <c r="W91" s="47">
        <f t="shared" si="20"/>
        <v>0</v>
      </c>
      <c r="X91" s="47">
        <f t="shared" si="21"/>
        <v>0</v>
      </c>
      <c r="Y91" s="47">
        <f t="shared" si="22"/>
        <v>0</v>
      </c>
      <c r="AA91" s="47">
        <f>'Volume Input'!E33</f>
        <v>0</v>
      </c>
      <c r="AB91" s="47" t="str">
        <f t="shared" si="25"/>
        <v xml:space="preserve"> </v>
      </c>
      <c r="AC91" s="47" t="str">
        <f t="shared" si="26"/>
        <v xml:space="preserve"> </v>
      </c>
      <c r="AD91" s="47" t="str">
        <f t="shared" si="27"/>
        <v xml:space="preserve"> </v>
      </c>
      <c r="AE91" s="47" t="str">
        <f t="shared" si="28"/>
        <v xml:space="preserve"> </v>
      </c>
      <c r="AH91" s="47"/>
      <c r="AI91" s="47" t="str">
        <f t="shared" si="29"/>
        <v xml:space="preserve"> </v>
      </c>
      <c r="AJ91" s="47" t="str">
        <f t="shared" si="30"/>
        <v xml:space="preserve"> </v>
      </c>
      <c r="AK91" s="47" t="str">
        <f t="shared" si="31"/>
        <v xml:space="preserve"> </v>
      </c>
    </row>
    <row r="92" spans="1:37" ht="13">
      <c r="A92" s="122"/>
      <c r="B92" s="174">
        <v>133</v>
      </c>
      <c r="C92" s="94" t="s">
        <v>1002</v>
      </c>
      <c r="D92" s="47">
        <f>SUMIFS('Volume Input'!$F$16:$F$1000000,'Volume Input'!$E$16:$E$1000000,'TO HIDE DRG Sum Ref'!B92)</f>
        <v>0</v>
      </c>
      <c r="E92" s="122" t="s">
        <v>14</v>
      </c>
      <c r="F92" s="122" t="s">
        <v>17</v>
      </c>
      <c r="G92" s="94" t="s">
        <v>1002</v>
      </c>
      <c r="S92" s="94" t="s">
        <v>78</v>
      </c>
      <c r="T92" s="94" t="s">
        <v>83</v>
      </c>
      <c r="U92" s="47">
        <f t="shared" ref="U92:U110" si="32">SUMIF($F$3:$F$760,T92,$D$3:$D$760)</f>
        <v>0</v>
      </c>
      <c r="V92" s="47" t="str">
        <f t="shared" ref="V92:V110" si="33">VLOOKUP(T92,$L$3:$N$85,3,FALSE)</f>
        <v>Low</v>
      </c>
      <c r="W92" s="47">
        <f t="shared" ref="W92:W109" si="34">U92*((IF($V92="Medium",0.15,IF($V92="Low",0.1,IF($V92="High",0.25,IF($V92="No Risk",0)))))+((-0.05)*(IF($V92="No Risk",0,1))))</f>
        <v>0</v>
      </c>
      <c r="X92" s="47">
        <f t="shared" ref="X92:X109" si="35">U92*((IF($V92="Medium",0.15,IF($V92="Low",0.1,IF($V92="High",0.25,IF($V92="No Risk",0)))))+((0)*(IF($V92="No Risk",0,1))))</f>
        <v>0</v>
      </c>
      <c r="Y92" s="47">
        <f t="shared" ref="Y92:Y109" si="36">U92*((IF($V92="Medium",0.15,IF($V92="Low",0.1,IF($V92="High",0.25,IF($V92="No Risk",0)))))+((0.05)*(IF($V92="No Risk",0,1))))</f>
        <v>0</v>
      </c>
      <c r="AA92" s="47">
        <f>'Volume Input'!E34</f>
        <v>0</v>
      </c>
      <c r="AB92" s="47" t="str">
        <f t="shared" si="25"/>
        <v xml:space="preserve"> </v>
      </c>
      <c r="AC92" s="47" t="str">
        <f t="shared" si="26"/>
        <v xml:space="preserve"> </v>
      </c>
      <c r="AD92" s="47" t="str">
        <f t="shared" si="27"/>
        <v xml:space="preserve"> </v>
      </c>
      <c r="AE92" s="47" t="str">
        <f t="shared" si="28"/>
        <v xml:space="preserve"> </v>
      </c>
      <c r="AH92" s="47"/>
    </row>
    <row r="93" spans="1:37" ht="13">
      <c r="A93" s="122"/>
      <c r="B93" s="174">
        <v>134</v>
      </c>
      <c r="C93" s="93" t="s">
        <v>1003</v>
      </c>
      <c r="D93" s="47">
        <f>SUMIFS('Volume Input'!$F$16:$F$1000000,'Volume Input'!$E$16:$E$1000000,'TO HIDE DRG Sum Ref'!B93)</f>
        <v>0</v>
      </c>
      <c r="E93" s="122" t="s">
        <v>14</v>
      </c>
      <c r="F93" s="122" t="s">
        <v>17</v>
      </c>
      <c r="G93" s="93" t="s">
        <v>1003</v>
      </c>
      <c r="S93" s="93" t="s">
        <v>78</v>
      </c>
      <c r="T93" s="93" t="s">
        <v>85</v>
      </c>
      <c r="U93" s="47">
        <f t="shared" si="32"/>
        <v>0</v>
      </c>
      <c r="V93" s="47" t="str">
        <f t="shared" si="33"/>
        <v>Low</v>
      </c>
      <c r="W93" s="47">
        <f t="shared" si="34"/>
        <v>0</v>
      </c>
      <c r="X93" s="47">
        <f t="shared" si="35"/>
        <v>0</v>
      </c>
      <c r="Y93" s="47">
        <f t="shared" si="36"/>
        <v>0</v>
      </c>
      <c r="AA93" s="47">
        <f>'Volume Input'!E35</f>
        <v>0</v>
      </c>
      <c r="AB93" s="47" t="str">
        <f t="shared" si="25"/>
        <v xml:space="preserve"> </v>
      </c>
      <c r="AC93" s="47" t="str">
        <f t="shared" si="26"/>
        <v xml:space="preserve"> </v>
      </c>
      <c r="AD93" s="47" t="str">
        <f t="shared" si="27"/>
        <v xml:space="preserve"> </v>
      </c>
      <c r="AE93" s="47" t="str">
        <f t="shared" si="28"/>
        <v xml:space="preserve"> </v>
      </c>
    </row>
    <row r="94" spans="1:37" ht="13">
      <c r="A94" s="122"/>
      <c r="B94" s="174">
        <v>135</v>
      </c>
      <c r="C94" s="94" t="s">
        <v>1004</v>
      </c>
      <c r="D94" s="47">
        <f>SUMIFS('Volume Input'!$F$16:$F$1000000,'Volume Input'!$E$16:$E$1000000,'TO HIDE DRG Sum Ref'!B94)</f>
        <v>0</v>
      </c>
      <c r="E94" s="122" t="s">
        <v>14</v>
      </c>
      <c r="F94" s="122" t="s">
        <v>17</v>
      </c>
      <c r="G94" s="94" t="s">
        <v>1004</v>
      </c>
      <c r="S94" s="93" t="s">
        <v>78</v>
      </c>
      <c r="T94" s="93" t="s">
        <v>81</v>
      </c>
      <c r="U94" s="47">
        <f t="shared" si="32"/>
        <v>0</v>
      </c>
      <c r="V94" s="47" t="str">
        <f t="shared" si="33"/>
        <v>Low</v>
      </c>
      <c r="W94" s="47">
        <f t="shared" si="34"/>
        <v>0</v>
      </c>
      <c r="X94" s="47">
        <f t="shared" si="35"/>
        <v>0</v>
      </c>
      <c r="Y94" s="47">
        <f t="shared" si="36"/>
        <v>0</v>
      </c>
      <c r="AA94" s="47">
        <f>'Volume Input'!E36</f>
        <v>0</v>
      </c>
      <c r="AB94" s="47" t="str">
        <f t="shared" si="25"/>
        <v xml:space="preserve"> </v>
      </c>
      <c r="AC94" s="47" t="str">
        <f t="shared" si="26"/>
        <v xml:space="preserve"> </v>
      </c>
      <c r="AD94" s="47" t="str">
        <f t="shared" si="27"/>
        <v xml:space="preserve"> </v>
      </c>
      <c r="AE94" s="47" t="str">
        <f t="shared" si="28"/>
        <v xml:space="preserve"> </v>
      </c>
    </row>
    <row r="95" spans="1:37" ht="13">
      <c r="A95" s="122"/>
      <c r="B95" s="174">
        <v>136</v>
      </c>
      <c r="C95" s="93" t="s">
        <v>1005</v>
      </c>
      <c r="D95" s="47">
        <f>SUMIFS('Volume Input'!$F$16:$F$1000000,'Volume Input'!$E$16:$E$1000000,'TO HIDE DRG Sum Ref'!B95)</f>
        <v>0</v>
      </c>
      <c r="E95" s="122" t="s">
        <v>14</v>
      </c>
      <c r="F95" s="122" t="s">
        <v>17</v>
      </c>
      <c r="G95" s="93" t="s">
        <v>1005</v>
      </c>
      <c r="S95" s="93" t="s">
        <v>87</v>
      </c>
      <c r="T95" s="93" t="s">
        <v>88</v>
      </c>
      <c r="U95" s="47">
        <f t="shared" si="32"/>
        <v>0</v>
      </c>
      <c r="V95" s="47" t="str">
        <f t="shared" si="33"/>
        <v>Low</v>
      </c>
      <c r="W95" s="47">
        <f t="shared" si="34"/>
        <v>0</v>
      </c>
      <c r="X95" s="47">
        <f t="shared" si="35"/>
        <v>0</v>
      </c>
      <c r="Y95" s="47">
        <f t="shared" si="36"/>
        <v>0</v>
      </c>
      <c r="AA95" s="47">
        <f>'Volume Input'!E37</f>
        <v>0</v>
      </c>
      <c r="AB95" s="47" t="str">
        <f t="shared" si="25"/>
        <v xml:space="preserve"> </v>
      </c>
      <c r="AC95" s="47" t="str">
        <f t="shared" si="26"/>
        <v xml:space="preserve"> </v>
      </c>
      <c r="AD95" s="47" t="str">
        <f t="shared" si="27"/>
        <v xml:space="preserve"> </v>
      </c>
      <c r="AE95" s="47" t="str">
        <f t="shared" si="28"/>
        <v xml:space="preserve"> </v>
      </c>
    </row>
    <row r="96" spans="1:37" ht="13">
      <c r="A96" s="122"/>
      <c r="B96" s="174">
        <v>150</v>
      </c>
      <c r="C96" s="94" t="s">
        <v>1006</v>
      </c>
      <c r="D96" s="47">
        <f>SUMIFS('Volume Input'!$F$16:$F$1000000,'Volume Input'!$E$16:$E$1000000,'TO HIDE DRG Sum Ref'!B96)</f>
        <v>0</v>
      </c>
      <c r="E96" s="122" t="s">
        <v>14</v>
      </c>
      <c r="F96" s="122" t="s">
        <v>17</v>
      </c>
      <c r="G96" s="94" t="s">
        <v>1006</v>
      </c>
      <c r="S96" s="94" t="s">
        <v>87</v>
      </c>
      <c r="T96" s="94" t="s">
        <v>89</v>
      </c>
      <c r="U96" s="47">
        <f t="shared" si="32"/>
        <v>0</v>
      </c>
      <c r="V96" s="47" t="str">
        <f t="shared" si="33"/>
        <v>Low</v>
      </c>
      <c r="W96" s="47">
        <f t="shared" si="34"/>
        <v>0</v>
      </c>
      <c r="X96" s="47">
        <f t="shared" si="35"/>
        <v>0</v>
      </c>
      <c r="Y96" s="47">
        <f t="shared" si="36"/>
        <v>0</v>
      </c>
      <c r="AA96" s="47">
        <f>'Volume Input'!E38</f>
        <v>0</v>
      </c>
      <c r="AB96" s="47" t="str">
        <f t="shared" si="25"/>
        <v xml:space="preserve"> </v>
      </c>
      <c r="AC96" s="47" t="str">
        <f t="shared" si="26"/>
        <v xml:space="preserve"> </v>
      </c>
      <c r="AD96" s="47" t="str">
        <f t="shared" si="27"/>
        <v xml:space="preserve"> </v>
      </c>
      <c r="AE96" s="47" t="str">
        <f t="shared" si="28"/>
        <v xml:space="preserve"> </v>
      </c>
    </row>
    <row r="97" spans="1:31" ht="13">
      <c r="A97" s="122"/>
      <c r="B97" s="174">
        <v>151</v>
      </c>
      <c r="C97" s="93" t="s">
        <v>1007</v>
      </c>
      <c r="D97" s="47">
        <f>SUMIFS('Volume Input'!$F$16:$F$1000000,'Volume Input'!$E$16:$E$1000000,'TO HIDE DRG Sum Ref'!B97)</f>
        <v>0</v>
      </c>
      <c r="E97" s="122" t="s">
        <v>14</v>
      </c>
      <c r="F97" s="122" t="s">
        <v>17</v>
      </c>
      <c r="G97" s="93" t="s">
        <v>1007</v>
      </c>
      <c r="S97" s="94" t="s">
        <v>87</v>
      </c>
      <c r="T97" s="94" t="s">
        <v>90</v>
      </c>
      <c r="U97" s="47">
        <f t="shared" si="32"/>
        <v>0</v>
      </c>
      <c r="V97" s="47" t="str">
        <f t="shared" si="33"/>
        <v>Low</v>
      </c>
      <c r="W97" s="47">
        <f t="shared" si="34"/>
        <v>0</v>
      </c>
      <c r="X97" s="47">
        <f t="shared" si="35"/>
        <v>0</v>
      </c>
      <c r="Y97" s="47">
        <f t="shared" si="36"/>
        <v>0</v>
      </c>
      <c r="AA97" s="47">
        <f>'Volume Input'!E39</f>
        <v>0</v>
      </c>
      <c r="AB97" s="47" t="str">
        <f t="shared" si="25"/>
        <v xml:space="preserve"> </v>
      </c>
      <c r="AC97" s="47" t="str">
        <f t="shared" si="26"/>
        <v xml:space="preserve"> </v>
      </c>
      <c r="AD97" s="47" t="str">
        <f t="shared" si="27"/>
        <v xml:space="preserve"> </v>
      </c>
      <c r="AE97" s="47" t="str">
        <f t="shared" si="28"/>
        <v xml:space="preserve"> </v>
      </c>
    </row>
    <row r="98" spans="1:31" ht="13">
      <c r="A98" s="122"/>
      <c r="B98" s="174">
        <v>154</v>
      </c>
      <c r="C98" s="94" t="s">
        <v>1008</v>
      </c>
      <c r="D98" s="47">
        <f>SUMIFS('Volume Input'!$F$16:$F$1000000,'Volume Input'!$E$16:$E$1000000,'TO HIDE DRG Sum Ref'!B98)</f>
        <v>0</v>
      </c>
      <c r="E98" s="122" t="s">
        <v>14</v>
      </c>
      <c r="F98" s="122" t="s">
        <v>17</v>
      </c>
      <c r="G98" s="94" t="s">
        <v>1008</v>
      </c>
      <c r="S98" s="93" t="s">
        <v>91</v>
      </c>
      <c r="T98" s="93" t="s">
        <v>153</v>
      </c>
      <c r="U98" s="47">
        <f t="shared" si="32"/>
        <v>0</v>
      </c>
      <c r="V98" s="47" t="str">
        <f t="shared" si="33"/>
        <v>No Risk</v>
      </c>
      <c r="W98" s="47">
        <f t="shared" si="34"/>
        <v>0</v>
      </c>
      <c r="X98" s="47">
        <f t="shared" si="35"/>
        <v>0</v>
      </c>
      <c r="Y98" s="47">
        <f t="shared" si="36"/>
        <v>0</v>
      </c>
      <c r="AA98" s="47">
        <f>'Volume Input'!E40</f>
        <v>0</v>
      </c>
      <c r="AB98" s="47" t="str">
        <f t="shared" si="25"/>
        <v xml:space="preserve"> </v>
      </c>
      <c r="AC98" s="47" t="str">
        <f t="shared" si="26"/>
        <v xml:space="preserve"> </v>
      </c>
      <c r="AD98" s="47" t="str">
        <f t="shared" si="27"/>
        <v xml:space="preserve"> </v>
      </c>
      <c r="AE98" s="47" t="str">
        <f t="shared" si="28"/>
        <v xml:space="preserve"> </v>
      </c>
    </row>
    <row r="99" spans="1:31" ht="13">
      <c r="A99" s="122"/>
      <c r="B99" s="174">
        <v>155</v>
      </c>
      <c r="C99" s="93" t="s">
        <v>1009</v>
      </c>
      <c r="D99" s="47">
        <f>SUMIFS('Volume Input'!$F$16:$F$1000000,'Volume Input'!$E$16:$E$1000000,'TO HIDE DRG Sum Ref'!B99)</f>
        <v>0</v>
      </c>
      <c r="E99" s="122" t="s">
        <v>14</v>
      </c>
      <c r="F99" s="122" t="s">
        <v>17</v>
      </c>
      <c r="G99" s="93" t="s">
        <v>1009</v>
      </c>
      <c r="S99" s="93" t="s">
        <v>92</v>
      </c>
      <c r="T99" s="93" t="s">
        <v>95</v>
      </c>
      <c r="U99" s="47">
        <f t="shared" si="32"/>
        <v>0</v>
      </c>
      <c r="V99" s="47" t="str">
        <f t="shared" si="33"/>
        <v>High</v>
      </c>
      <c r="W99" s="47">
        <f t="shared" si="34"/>
        <v>0</v>
      </c>
      <c r="X99" s="47">
        <f t="shared" si="35"/>
        <v>0</v>
      </c>
      <c r="Y99" s="47">
        <f t="shared" si="36"/>
        <v>0</v>
      </c>
      <c r="AA99" s="47">
        <f>'Volume Input'!E41</f>
        <v>0</v>
      </c>
      <c r="AB99" s="47" t="str">
        <f t="shared" si="25"/>
        <v xml:space="preserve"> </v>
      </c>
      <c r="AC99" s="47" t="str">
        <f t="shared" si="26"/>
        <v xml:space="preserve"> </v>
      </c>
      <c r="AD99" s="47" t="str">
        <f t="shared" si="27"/>
        <v xml:space="preserve"> </v>
      </c>
      <c r="AE99" s="47" t="str">
        <f t="shared" si="28"/>
        <v xml:space="preserve"> </v>
      </c>
    </row>
    <row r="100" spans="1:31" ht="13">
      <c r="A100" s="122"/>
      <c r="B100" s="174">
        <v>156</v>
      </c>
      <c r="C100" s="94" t="s">
        <v>1010</v>
      </c>
      <c r="D100" s="47">
        <f>SUMIFS('Volume Input'!$F$16:$F$1000000,'Volume Input'!$E$16:$E$1000000,'TO HIDE DRG Sum Ref'!B100)</f>
        <v>0</v>
      </c>
      <c r="E100" s="122" t="s">
        <v>14</v>
      </c>
      <c r="F100" s="122" t="s">
        <v>17</v>
      </c>
      <c r="G100" s="94" t="s">
        <v>1010</v>
      </c>
      <c r="S100" s="93" t="s">
        <v>92</v>
      </c>
      <c r="T100" s="93" t="s">
        <v>93</v>
      </c>
      <c r="U100" s="47">
        <f t="shared" si="32"/>
        <v>0</v>
      </c>
      <c r="V100" s="47" t="str">
        <f t="shared" si="33"/>
        <v>Low</v>
      </c>
      <c r="W100" s="47">
        <f t="shared" si="34"/>
        <v>0</v>
      </c>
      <c r="X100" s="47">
        <f t="shared" si="35"/>
        <v>0</v>
      </c>
      <c r="Y100" s="47">
        <f t="shared" si="36"/>
        <v>0</v>
      </c>
      <c r="AA100" s="47">
        <f>'Volume Input'!E42</f>
        <v>0</v>
      </c>
      <c r="AB100" s="47" t="str">
        <f t="shared" si="25"/>
        <v xml:space="preserve"> </v>
      </c>
      <c r="AC100" s="47" t="str">
        <f t="shared" si="26"/>
        <v xml:space="preserve"> </v>
      </c>
      <c r="AD100" s="47" t="str">
        <f t="shared" si="27"/>
        <v xml:space="preserve"> </v>
      </c>
      <c r="AE100" s="47" t="str">
        <f t="shared" si="28"/>
        <v xml:space="preserve"> </v>
      </c>
    </row>
    <row r="101" spans="1:31" ht="13">
      <c r="A101" s="122"/>
      <c r="B101" s="174">
        <v>149</v>
      </c>
      <c r="C101" s="93" t="s">
        <v>1011</v>
      </c>
      <c r="D101" s="47">
        <f>SUMIFS('Volume Input'!$F$16:$F$1000000,'Volume Input'!$E$16:$E$1000000,'TO HIDE DRG Sum Ref'!B101)</f>
        <v>0</v>
      </c>
      <c r="E101" s="122" t="s">
        <v>14</v>
      </c>
      <c r="F101" s="122" t="s">
        <v>18</v>
      </c>
      <c r="G101" s="93" t="s">
        <v>1011</v>
      </c>
      <c r="S101" s="94" t="s">
        <v>92</v>
      </c>
      <c r="T101" s="94" t="s">
        <v>94</v>
      </c>
      <c r="U101" s="47">
        <f t="shared" si="32"/>
        <v>0</v>
      </c>
      <c r="V101" s="47" t="str">
        <f t="shared" si="33"/>
        <v>Medium</v>
      </c>
      <c r="W101" s="47">
        <f t="shared" si="34"/>
        <v>0</v>
      </c>
      <c r="X101" s="47">
        <f t="shared" si="35"/>
        <v>0</v>
      </c>
      <c r="Y101" s="47">
        <f t="shared" si="36"/>
        <v>0</v>
      </c>
      <c r="AA101" s="47">
        <f>'Volume Input'!E43</f>
        <v>0</v>
      </c>
      <c r="AB101" s="47" t="str">
        <f t="shared" si="25"/>
        <v xml:space="preserve"> </v>
      </c>
      <c r="AC101" s="47" t="str">
        <f t="shared" si="26"/>
        <v xml:space="preserve"> </v>
      </c>
      <c r="AD101" s="47" t="str">
        <f t="shared" si="27"/>
        <v xml:space="preserve"> </v>
      </c>
      <c r="AE101" s="47" t="str">
        <f t="shared" si="28"/>
        <v xml:space="preserve"> </v>
      </c>
    </row>
    <row r="102" spans="1:31" ht="13">
      <c r="A102" s="122"/>
      <c r="B102" s="174">
        <v>152</v>
      </c>
      <c r="C102" s="94" t="s">
        <v>1012</v>
      </c>
      <c r="D102" s="47">
        <f>SUMIFS('Volume Input'!$F$16:$F$1000000,'Volume Input'!$E$16:$E$1000000,'TO HIDE DRG Sum Ref'!B102)</f>
        <v>0</v>
      </c>
      <c r="E102" s="122" t="s">
        <v>14</v>
      </c>
      <c r="F102" s="122" t="s">
        <v>18</v>
      </c>
      <c r="G102" s="94" t="s">
        <v>1012</v>
      </c>
      <c r="S102" s="94" t="s">
        <v>96</v>
      </c>
      <c r="T102" s="94" t="s">
        <v>98</v>
      </c>
      <c r="U102" s="47">
        <f t="shared" si="32"/>
        <v>0</v>
      </c>
      <c r="V102" s="47" t="str">
        <f t="shared" si="33"/>
        <v>No Risk</v>
      </c>
      <c r="W102" s="47">
        <f t="shared" si="34"/>
        <v>0</v>
      </c>
      <c r="X102" s="47">
        <f t="shared" si="35"/>
        <v>0</v>
      </c>
      <c r="Y102" s="47">
        <f t="shared" si="36"/>
        <v>0</v>
      </c>
      <c r="AA102" s="47">
        <f>'Volume Input'!E44</f>
        <v>0</v>
      </c>
      <c r="AB102" s="47" t="str">
        <f t="shared" si="25"/>
        <v xml:space="preserve"> </v>
      </c>
      <c r="AC102" s="47" t="str">
        <f t="shared" si="26"/>
        <v xml:space="preserve"> </v>
      </c>
      <c r="AD102" s="47" t="str">
        <f t="shared" si="27"/>
        <v xml:space="preserve"> </v>
      </c>
      <c r="AE102" s="47" t="str">
        <f t="shared" si="28"/>
        <v xml:space="preserve"> </v>
      </c>
    </row>
    <row r="103" spans="1:31" ht="13">
      <c r="A103" s="122"/>
      <c r="B103" s="174">
        <v>153</v>
      </c>
      <c r="C103" s="93" t="s">
        <v>1013</v>
      </c>
      <c r="D103" s="47">
        <f>SUMIFS('Volume Input'!$F$16:$F$1000000,'Volume Input'!$E$16:$E$1000000,'TO HIDE DRG Sum Ref'!B103)</f>
        <v>0</v>
      </c>
      <c r="E103" s="122" t="s">
        <v>14</v>
      </c>
      <c r="F103" s="122" t="s">
        <v>18</v>
      </c>
      <c r="G103" s="93" t="s">
        <v>1013</v>
      </c>
      <c r="S103" s="94" t="s">
        <v>96</v>
      </c>
      <c r="T103" s="94" t="s">
        <v>97</v>
      </c>
      <c r="U103" s="47">
        <f t="shared" si="32"/>
        <v>0</v>
      </c>
      <c r="V103" s="47" t="str">
        <f t="shared" si="33"/>
        <v>No Risk</v>
      </c>
      <c r="W103" s="47">
        <f t="shared" si="34"/>
        <v>0</v>
      </c>
      <c r="X103" s="47">
        <f t="shared" si="35"/>
        <v>0</v>
      </c>
      <c r="Y103" s="47">
        <f t="shared" si="36"/>
        <v>0</v>
      </c>
      <c r="AA103" s="47">
        <f>'Volume Input'!E45</f>
        <v>0</v>
      </c>
      <c r="AB103" s="47" t="str">
        <f t="shared" si="25"/>
        <v xml:space="preserve"> </v>
      </c>
      <c r="AC103" s="47" t="str">
        <f t="shared" si="26"/>
        <v xml:space="preserve"> </v>
      </c>
      <c r="AD103" s="47" t="str">
        <f t="shared" si="27"/>
        <v xml:space="preserve"> </v>
      </c>
      <c r="AE103" s="47" t="str">
        <f t="shared" si="28"/>
        <v xml:space="preserve"> </v>
      </c>
    </row>
    <row r="104" spans="1:31" ht="13">
      <c r="A104" s="122"/>
      <c r="B104" s="174">
        <v>11</v>
      </c>
      <c r="C104" s="94" t="s">
        <v>1014</v>
      </c>
      <c r="D104" s="47">
        <f>SUMIFS('Volume Input'!$F$16:$F$1000000,'Volume Input'!$E$16:$E$1000000,'TO HIDE DRG Sum Ref'!B104)</f>
        <v>0</v>
      </c>
      <c r="E104" s="122" t="s">
        <v>14</v>
      </c>
      <c r="F104" s="122" t="s">
        <v>19</v>
      </c>
      <c r="G104" s="94" t="s">
        <v>1014</v>
      </c>
      <c r="S104" s="94" t="s">
        <v>99</v>
      </c>
      <c r="T104" s="94" t="s">
        <v>101</v>
      </c>
      <c r="U104" s="47">
        <f t="shared" si="32"/>
        <v>0</v>
      </c>
      <c r="V104" s="47" t="str">
        <f t="shared" si="33"/>
        <v>Medium</v>
      </c>
      <c r="W104" s="47">
        <f t="shared" si="34"/>
        <v>0</v>
      </c>
      <c r="X104" s="47">
        <f t="shared" si="35"/>
        <v>0</v>
      </c>
      <c r="Y104" s="47">
        <f t="shared" si="36"/>
        <v>0</v>
      </c>
      <c r="AA104" s="47">
        <f>'Volume Input'!E46</f>
        <v>0</v>
      </c>
      <c r="AB104" s="47" t="str">
        <f t="shared" si="25"/>
        <v xml:space="preserve"> </v>
      </c>
      <c r="AC104" s="47" t="str">
        <f t="shared" si="26"/>
        <v xml:space="preserve"> </v>
      </c>
      <c r="AD104" s="47" t="str">
        <f t="shared" si="27"/>
        <v xml:space="preserve"> </v>
      </c>
      <c r="AE104" s="47" t="str">
        <f t="shared" si="28"/>
        <v xml:space="preserve"> </v>
      </c>
    </row>
    <row r="105" spans="1:31" ht="13">
      <c r="A105" s="122"/>
      <c r="B105" s="174">
        <v>12</v>
      </c>
      <c r="C105" s="93" t="s">
        <v>1015</v>
      </c>
      <c r="D105" s="47">
        <f>SUMIFS('Volume Input'!$F$16:$F$1000000,'Volume Input'!$E$16:$E$1000000,'TO HIDE DRG Sum Ref'!B105)</f>
        <v>0</v>
      </c>
      <c r="E105" s="122" t="s">
        <v>14</v>
      </c>
      <c r="F105" s="122" t="s">
        <v>19</v>
      </c>
      <c r="G105" s="93" t="s">
        <v>1015</v>
      </c>
      <c r="S105" s="93" t="s">
        <v>99</v>
      </c>
      <c r="T105" s="93" t="s">
        <v>100</v>
      </c>
      <c r="U105" s="47">
        <f t="shared" si="32"/>
        <v>0</v>
      </c>
      <c r="V105" s="47" t="str">
        <f t="shared" si="33"/>
        <v>Low</v>
      </c>
      <c r="W105" s="47">
        <f t="shared" si="34"/>
        <v>0</v>
      </c>
      <c r="X105" s="47">
        <f t="shared" si="35"/>
        <v>0</v>
      </c>
      <c r="Y105" s="47">
        <f t="shared" si="36"/>
        <v>0</v>
      </c>
      <c r="AA105" s="47">
        <f>'Volume Input'!E47</f>
        <v>0</v>
      </c>
      <c r="AB105" s="47" t="str">
        <f t="shared" si="25"/>
        <v xml:space="preserve"> </v>
      </c>
      <c r="AC105" s="47" t="str">
        <f t="shared" si="26"/>
        <v xml:space="preserve"> </v>
      </c>
      <c r="AD105" s="47" t="str">
        <f t="shared" si="27"/>
        <v xml:space="preserve"> </v>
      </c>
      <c r="AE105" s="47" t="str">
        <f t="shared" si="28"/>
        <v xml:space="preserve"> </v>
      </c>
    </row>
    <row r="106" spans="1:31" ht="13">
      <c r="A106" s="122"/>
      <c r="B106" s="174">
        <v>13</v>
      </c>
      <c r="C106" s="94" t="s">
        <v>1016</v>
      </c>
      <c r="D106" s="47">
        <f>SUMIFS('Volume Input'!$F$16:$F$1000000,'Volume Input'!$E$16:$E$1000000,'TO HIDE DRG Sum Ref'!B106)</f>
        <v>0</v>
      </c>
      <c r="E106" s="122" t="s">
        <v>14</v>
      </c>
      <c r="F106" s="122" t="s">
        <v>19</v>
      </c>
      <c r="G106" s="94" t="s">
        <v>1016</v>
      </c>
      <c r="S106" s="94" t="s">
        <v>99</v>
      </c>
      <c r="T106" s="94" t="s">
        <v>102</v>
      </c>
      <c r="U106" s="47">
        <f t="shared" si="32"/>
        <v>0</v>
      </c>
      <c r="V106" s="47" t="str">
        <f t="shared" si="33"/>
        <v>Low</v>
      </c>
      <c r="W106" s="47">
        <f t="shared" si="34"/>
        <v>0</v>
      </c>
      <c r="X106" s="47">
        <f t="shared" si="35"/>
        <v>0</v>
      </c>
      <c r="Y106" s="47">
        <f t="shared" si="36"/>
        <v>0</v>
      </c>
      <c r="AA106" s="47">
        <f>'Volume Input'!E48</f>
        <v>0</v>
      </c>
      <c r="AB106" s="47" t="str">
        <f t="shared" si="25"/>
        <v xml:space="preserve"> </v>
      </c>
      <c r="AC106" s="47" t="str">
        <f t="shared" si="26"/>
        <v xml:space="preserve"> </v>
      </c>
      <c r="AD106" s="47" t="str">
        <f t="shared" si="27"/>
        <v xml:space="preserve"> </v>
      </c>
      <c r="AE106" s="47" t="str">
        <f t="shared" si="28"/>
        <v xml:space="preserve"> </v>
      </c>
    </row>
    <row r="107" spans="1:31" ht="13">
      <c r="A107" s="122"/>
      <c r="B107" s="174">
        <v>592</v>
      </c>
      <c r="C107" s="93" t="s">
        <v>1017</v>
      </c>
      <c r="D107" s="47">
        <f>SUMIFS('Volume Input'!$F$16:$F$1000000,'Volume Input'!$E$16:$E$1000000,'TO HIDE DRG Sum Ref'!B107)</f>
        <v>0</v>
      </c>
      <c r="E107" s="122" t="s">
        <v>20</v>
      </c>
      <c r="F107" s="122" t="s">
        <v>27</v>
      </c>
      <c r="G107" s="93" t="s">
        <v>1017</v>
      </c>
      <c r="S107" s="94" t="s">
        <v>103</v>
      </c>
      <c r="T107" s="94" t="s">
        <v>106</v>
      </c>
      <c r="U107" s="47">
        <f t="shared" si="32"/>
        <v>0</v>
      </c>
      <c r="V107" s="47" t="str">
        <f t="shared" si="33"/>
        <v>Low</v>
      </c>
      <c r="W107" s="47">
        <f t="shared" si="34"/>
        <v>0</v>
      </c>
      <c r="X107" s="47">
        <f t="shared" si="35"/>
        <v>0</v>
      </c>
      <c r="Y107" s="47">
        <f t="shared" si="36"/>
        <v>0</v>
      </c>
      <c r="AA107" s="47">
        <f>'Volume Input'!E49</f>
        <v>0</v>
      </c>
      <c r="AB107" s="47" t="str">
        <f t="shared" si="25"/>
        <v xml:space="preserve"> </v>
      </c>
      <c r="AC107" s="47" t="str">
        <f t="shared" si="26"/>
        <v xml:space="preserve"> </v>
      </c>
      <c r="AD107" s="47" t="str">
        <f t="shared" si="27"/>
        <v xml:space="preserve"> </v>
      </c>
      <c r="AE107" s="47" t="str">
        <f t="shared" si="28"/>
        <v xml:space="preserve"> </v>
      </c>
    </row>
    <row r="108" spans="1:31" ht="13">
      <c r="A108" s="122"/>
      <c r="B108" s="174">
        <v>593</v>
      </c>
      <c r="C108" s="94" t="s">
        <v>1018</v>
      </c>
      <c r="D108" s="47">
        <f>SUMIFS('Volume Input'!$F$16:$F$1000000,'Volume Input'!$E$16:$E$1000000,'TO HIDE DRG Sum Ref'!B108)</f>
        <v>0</v>
      </c>
      <c r="E108" s="122" t="s">
        <v>20</v>
      </c>
      <c r="F108" s="122" t="s">
        <v>27</v>
      </c>
      <c r="G108" s="94" t="s">
        <v>1018</v>
      </c>
      <c r="S108" s="93" t="s">
        <v>103</v>
      </c>
      <c r="T108" s="93" t="s">
        <v>107</v>
      </c>
      <c r="U108" s="47">
        <f t="shared" si="32"/>
        <v>0</v>
      </c>
      <c r="V108" s="47" t="str">
        <f t="shared" si="33"/>
        <v>Medium</v>
      </c>
      <c r="W108" s="47">
        <f t="shared" si="34"/>
        <v>0</v>
      </c>
      <c r="X108" s="47">
        <f t="shared" si="35"/>
        <v>0</v>
      </c>
      <c r="Y108" s="47">
        <f t="shared" si="36"/>
        <v>0</v>
      </c>
      <c r="AA108" s="47">
        <f>'Volume Input'!E50</f>
        <v>0</v>
      </c>
      <c r="AB108" s="47" t="str">
        <f t="shared" si="25"/>
        <v xml:space="preserve"> </v>
      </c>
      <c r="AC108" s="47" t="str">
        <f t="shared" si="26"/>
        <v xml:space="preserve"> </v>
      </c>
      <c r="AD108" s="47" t="str">
        <f t="shared" si="27"/>
        <v xml:space="preserve"> </v>
      </c>
      <c r="AE108" s="47" t="str">
        <f t="shared" si="28"/>
        <v xml:space="preserve"> </v>
      </c>
    </row>
    <row r="109" spans="1:31" ht="13">
      <c r="A109" s="122"/>
      <c r="B109" s="174">
        <v>594</v>
      </c>
      <c r="C109" s="93" t="s">
        <v>1019</v>
      </c>
      <c r="D109" s="47">
        <f>SUMIFS('Volume Input'!$F$16:$F$1000000,'Volume Input'!$E$16:$E$1000000,'TO HIDE DRG Sum Ref'!B109)</f>
        <v>0</v>
      </c>
      <c r="E109" s="122" t="s">
        <v>20</v>
      </c>
      <c r="F109" s="122" t="s">
        <v>27</v>
      </c>
      <c r="G109" s="93" t="s">
        <v>1019</v>
      </c>
      <c r="S109" s="94" t="s">
        <v>103</v>
      </c>
      <c r="T109" s="94" t="s">
        <v>104</v>
      </c>
      <c r="U109" s="47">
        <f t="shared" si="32"/>
        <v>0</v>
      </c>
      <c r="V109" s="47" t="str">
        <f t="shared" si="33"/>
        <v>Low</v>
      </c>
      <c r="W109" s="47">
        <f t="shared" si="34"/>
        <v>0</v>
      </c>
      <c r="X109" s="47">
        <f t="shared" si="35"/>
        <v>0</v>
      </c>
      <c r="Y109" s="47">
        <f t="shared" si="36"/>
        <v>0</v>
      </c>
      <c r="AA109" s="47">
        <f>'Volume Input'!E51</f>
        <v>0</v>
      </c>
      <c r="AB109" s="47" t="str">
        <f t="shared" si="25"/>
        <v xml:space="preserve"> </v>
      </c>
      <c r="AC109" s="47" t="str">
        <f t="shared" si="26"/>
        <v xml:space="preserve"> </v>
      </c>
      <c r="AD109" s="47" t="str">
        <f t="shared" si="27"/>
        <v xml:space="preserve"> </v>
      </c>
      <c r="AE109" s="47" t="str">
        <f t="shared" si="28"/>
        <v xml:space="preserve"> </v>
      </c>
    </row>
    <row r="110" spans="1:31" ht="13">
      <c r="A110" s="122"/>
      <c r="B110" s="174">
        <v>595</v>
      </c>
      <c r="C110" s="94" t="s">
        <v>1020</v>
      </c>
      <c r="D110" s="47">
        <f>SUMIFS('Volume Input'!$F$16:$F$1000000,'Volume Input'!$E$16:$E$1000000,'TO HIDE DRG Sum Ref'!B110)</f>
        <v>0</v>
      </c>
      <c r="E110" s="122" t="s">
        <v>20</v>
      </c>
      <c r="F110" s="122" t="s">
        <v>27</v>
      </c>
      <c r="G110" s="94" t="s">
        <v>1020</v>
      </c>
      <c r="S110" s="93" t="s">
        <v>103</v>
      </c>
      <c r="T110" s="93" t="s">
        <v>105</v>
      </c>
      <c r="U110" s="47">
        <f t="shared" si="32"/>
        <v>0</v>
      </c>
      <c r="V110" s="47" t="str">
        <f t="shared" si="33"/>
        <v>Medium</v>
      </c>
      <c r="W110" s="47">
        <f>U110*((IF($V110="Medium",0.15,IF($V110="Low",0.1,IF($V110="High",0.25,IF($V110="No Risk",0)))))+((-0.05)*(IF($V110="No Risk",0,1))))</f>
        <v>0</v>
      </c>
      <c r="X110" s="47">
        <f>U110*((IF($V110="Medium",0.15,IF($V110="Low",0.1,IF($V110="High",0.25,IF($V110="No Risk",0)))))+((0)*(IF($V110="No Risk",0,1))))</f>
        <v>0</v>
      </c>
      <c r="Y110" s="47">
        <f>U110*((IF($V110="Medium",0.15,IF($V110="Low",0.1,IF($V110="High",0.25,IF($V110="No Risk",0)))))+((0.05)*(IF($V110="No Risk",0,1))))</f>
        <v>0</v>
      </c>
      <c r="AA110" s="47">
        <f>'Volume Input'!E52</f>
        <v>0</v>
      </c>
      <c r="AB110" s="47" t="str">
        <f t="shared" si="25"/>
        <v xml:space="preserve"> </v>
      </c>
      <c r="AC110" s="47" t="str">
        <f t="shared" si="26"/>
        <v xml:space="preserve"> </v>
      </c>
      <c r="AD110" s="47" t="str">
        <f t="shared" si="27"/>
        <v xml:space="preserve"> </v>
      </c>
      <c r="AE110" s="47" t="str">
        <f t="shared" si="28"/>
        <v xml:space="preserve"> </v>
      </c>
    </row>
    <row r="111" spans="1:31" ht="13">
      <c r="A111" s="122"/>
      <c r="B111" s="174">
        <v>596</v>
      </c>
      <c r="C111" s="93" t="s">
        <v>1021</v>
      </c>
      <c r="D111" s="47">
        <f>SUMIFS('Volume Input'!$F$16:$F$1000000,'Volume Input'!$E$16:$E$1000000,'TO HIDE DRG Sum Ref'!B111)</f>
        <v>0</v>
      </c>
      <c r="E111" s="122" t="s">
        <v>20</v>
      </c>
      <c r="F111" s="122" t="s">
        <v>27</v>
      </c>
      <c r="G111" s="93" t="s">
        <v>1021</v>
      </c>
      <c r="U111">
        <f>SUM(U28:U110)</f>
        <v>0</v>
      </c>
      <c r="V111" s="47"/>
      <c r="W111">
        <f>SUM(W28:W110)</f>
        <v>0</v>
      </c>
      <c r="X111" s="47">
        <f>SUM(X28:X110)</f>
        <v>0</v>
      </c>
      <c r="Y111" s="47">
        <f>SUM(Y28:Y110)</f>
        <v>0</v>
      </c>
      <c r="AA111" s="47">
        <f>'Volume Input'!E53</f>
        <v>0</v>
      </c>
      <c r="AB111" s="47" t="str">
        <f t="shared" si="25"/>
        <v xml:space="preserve"> </v>
      </c>
      <c r="AC111" s="47" t="str">
        <f t="shared" si="26"/>
        <v xml:space="preserve"> </v>
      </c>
      <c r="AD111" s="47" t="str">
        <f t="shared" si="27"/>
        <v xml:space="preserve"> </v>
      </c>
      <c r="AE111" s="47" t="str">
        <f t="shared" si="28"/>
        <v xml:space="preserve"> </v>
      </c>
    </row>
    <row r="112" spans="1:31" ht="13">
      <c r="A112" s="122"/>
      <c r="B112" s="174">
        <v>602</v>
      </c>
      <c r="C112" s="94" t="s">
        <v>1022</v>
      </c>
      <c r="D112" s="47">
        <f>SUMIFS('Volume Input'!$F$16:$F$1000000,'Volume Input'!$E$16:$E$1000000,'TO HIDE DRG Sum Ref'!B112)</f>
        <v>0</v>
      </c>
      <c r="E112" s="122" t="s">
        <v>20</v>
      </c>
      <c r="F112" s="122" t="s">
        <v>27</v>
      </c>
      <c r="G112" s="94" t="s">
        <v>1022</v>
      </c>
      <c r="W112">
        <f>SUM(W28:W110)</f>
        <v>0</v>
      </c>
      <c r="AA112" s="47">
        <f>'Volume Input'!E54</f>
        <v>0</v>
      </c>
      <c r="AB112" s="47" t="str">
        <f t="shared" si="25"/>
        <v xml:space="preserve"> </v>
      </c>
      <c r="AC112" s="47" t="str">
        <f t="shared" si="26"/>
        <v xml:space="preserve"> </v>
      </c>
      <c r="AD112" s="47" t="str">
        <f t="shared" si="27"/>
        <v xml:space="preserve"> </v>
      </c>
      <c r="AE112" s="47" t="str">
        <f t="shared" si="28"/>
        <v xml:space="preserve"> </v>
      </c>
    </row>
    <row r="113" spans="1:31" ht="13">
      <c r="A113" s="122"/>
      <c r="B113" s="174">
        <v>603</v>
      </c>
      <c r="C113" s="93" t="s">
        <v>1023</v>
      </c>
      <c r="D113" s="47">
        <f>SUMIFS('Volume Input'!$F$16:$F$1000000,'Volume Input'!$E$16:$E$1000000,'TO HIDE DRG Sum Ref'!B113)</f>
        <v>0</v>
      </c>
      <c r="E113" s="122" t="s">
        <v>20</v>
      </c>
      <c r="F113" s="122" t="s">
        <v>27</v>
      </c>
      <c r="G113" s="93" t="s">
        <v>1023</v>
      </c>
      <c r="AA113" s="47">
        <f>'Volume Input'!E55</f>
        <v>0</v>
      </c>
      <c r="AB113" s="47" t="str">
        <f t="shared" si="25"/>
        <v xml:space="preserve"> </v>
      </c>
      <c r="AC113" s="47" t="str">
        <f t="shared" si="26"/>
        <v xml:space="preserve"> </v>
      </c>
      <c r="AD113" s="47" t="str">
        <f t="shared" si="27"/>
        <v xml:space="preserve"> </v>
      </c>
      <c r="AE113" s="47" t="str">
        <f t="shared" si="28"/>
        <v xml:space="preserve"> </v>
      </c>
    </row>
    <row r="114" spans="1:31" ht="13">
      <c r="A114" s="122"/>
      <c r="B114" s="174">
        <v>606</v>
      </c>
      <c r="C114" s="94" t="s">
        <v>1024</v>
      </c>
      <c r="D114" s="47">
        <f>SUMIFS('Volume Input'!$F$16:$F$1000000,'Volume Input'!$E$16:$E$1000000,'TO HIDE DRG Sum Ref'!B114)</f>
        <v>0</v>
      </c>
      <c r="E114" s="122" t="s">
        <v>20</v>
      </c>
      <c r="F114" s="122" t="s">
        <v>27</v>
      </c>
      <c r="G114" s="94" t="s">
        <v>1024</v>
      </c>
      <c r="AA114" s="47">
        <f>'Volume Input'!E56</f>
        <v>0</v>
      </c>
      <c r="AB114" s="47" t="str">
        <f t="shared" si="25"/>
        <v xml:space="preserve"> </v>
      </c>
      <c r="AC114" s="47" t="str">
        <f t="shared" si="26"/>
        <v xml:space="preserve"> </v>
      </c>
      <c r="AD114" s="47" t="str">
        <f t="shared" si="27"/>
        <v xml:space="preserve"> </v>
      </c>
      <c r="AE114" s="47" t="str">
        <f t="shared" si="28"/>
        <v xml:space="preserve"> </v>
      </c>
    </row>
    <row r="115" spans="1:31" ht="13">
      <c r="A115" s="122"/>
      <c r="B115" s="174">
        <v>607</v>
      </c>
      <c r="C115" s="93" t="s">
        <v>1025</v>
      </c>
      <c r="D115" s="47">
        <f>SUMIFS('Volume Input'!$F$16:$F$1000000,'Volume Input'!$E$16:$E$1000000,'TO HIDE DRG Sum Ref'!B115)</f>
        <v>0</v>
      </c>
      <c r="E115" s="122" t="s">
        <v>20</v>
      </c>
      <c r="F115" s="122" t="s">
        <v>27</v>
      </c>
      <c r="G115" s="93" t="s">
        <v>1025</v>
      </c>
      <c r="AA115" s="47">
        <f>'Volume Input'!E57</f>
        <v>0</v>
      </c>
      <c r="AB115" s="47" t="str">
        <f t="shared" si="25"/>
        <v xml:space="preserve"> </v>
      </c>
      <c r="AC115" s="47" t="str">
        <f t="shared" si="26"/>
        <v xml:space="preserve"> </v>
      </c>
      <c r="AD115" s="47" t="str">
        <f t="shared" si="27"/>
        <v xml:space="preserve"> </v>
      </c>
      <c r="AE115" s="47" t="str">
        <f t="shared" si="28"/>
        <v xml:space="preserve"> </v>
      </c>
    </row>
    <row r="116" spans="1:31" ht="13">
      <c r="A116" s="122"/>
      <c r="B116" s="174">
        <v>637</v>
      </c>
      <c r="C116" s="94" t="s">
        <v>1026</v>
      </c>
      <c r="D116" s="47">
        <f>SUMIFS('Volume Input'!$F$16:$F$1000000,'Volume Input'!$E$16:$E$1000000,'TO HIDE DRG Sum Ref'!B116)</f>
        <v>0</v>
      </c>
      <c r="E116" s="122" t="s">
        <v>20</v>
      </c>
      <c r="F116" s="122" t="s">
        <v>26</v>
      </c>
      <c r="G116" s="94" t="s">
        <v>1026</v>
      </c>
      <c r="AA116" s="47">
        <f>'Volume Input'!E58</f>
        <v>0</v>
      </c>
      <c r="AB116" s="47" t="str">
        <f t="shared" si="25"/>
        <v xml:space="preserve"> </v>
      </c>
      <c r="AC116" s="47" t="str">
        <f t="shared" si="26"/>
        <v xml:space="preserve"> </v>
      </c>
      <c r="AD116" s="47" t="str">
        <f t="shared" si="27"/>
        <v xml:space="preserve"> </v>
      </c>
      <c r="AE116" s="47" t="str">
        <f t="shared" si="28"/>
        <v xml:space="preserve"> </v>
      </c>
    </row>
    <row r="117" spans="1:31" ht="13">
      <c r="A117" s="122"/>
      <c r="B117" s="174">
        <v>638</v>
      </c>
      <c r="C117" s="93" t="s">
        <v>1027</v>
      </c>
      <c r="D117" s="47">
        <f>SUMIFS('Volume Input'!$F$16:$F$1000000,'Volume Input'!$E$16:$E$1000000,'TO HIDE DRG Sum Ref'!B117)</f>
        <v>0</v>
      </c>
      <c r="E117" s="122" t="s">
        <v>20</v>
      </c>
      <c r="F117" s="122" t="s">
        <v>26</v>
      </c>
      <c r="G117" s="93" t="s">
        <v>1027</v>
      </c>
      <c r="AA117" s="47">
        <f>'Volume Input'!E59</f>
        <v>0</v>
      </c>
      <c r="AB117" s="47" t="str">
        <f t="shared" si="25"/>
        <v xml:space="preserve"> </v>
      </c>
      <c r="AC117" s="47" t="str">
        <f t="shared" si="26"/>
        <v xml:space="preserve"> </v>
      </c>
      <c r="AD117" s="47" t="str">
        <f t="shared" si="27"/>
        <v xml:space="preserve"> </v>
      </c>
      <c r="AE117" s="47" t="str">
        <f t="shared" si="28"/>
        <v xml:space="preserve"> </v>
      </c>
    </row>
    <row r="118" spans="1:31" ht="13">
      <c r="A118" s="122"/>
      <c r="B118" s="174">
        <v>639</v>
      </c>
      <c r="C118" s="94" t="s">
        <v>1028</v>
      </c>
      <c r="D118" s="47">
        <f>SUMIFS('Volume Input'!$F$16:$F$1000000,'Volume Input'!$E$16:$E$1000000,'TO HIDE DRG Sum Ref'!B118)</f>
        <v>0</v>
      </c>
      <c r="E118" s="122" t="s">
        <v>20</v>
      </c>
      <c r="F118" s="122" t="s">
        <v>26</v>
      </c>
      <c r="G118" s="94" t="s">
        <v>1028</v>
      </c>
      <c r="AA118" s="47">
        <f>'Volume Input'!E60</f>
        <v>0</v>
      </c>
      <c r="AB118" s="47" t="str">
        <f t="shared" si="25"/>
        <v xml:space="preserve"> </v>
      </c>
      <c r="AC118" s="47" t="str">
        <f t="shared" si="26"/>
        <v xml:space="preserve"> </v>
      </c>
      <c r="AD118" s="47" t="str">
        <f t="shared" si="27"/>
        <v xml:space="preserve"> </v>
      </c>
      <c r="AE118" s="47" t="str">
        <f t="shared" si="28"/>
        <v xml:space="preserve"> </v>
      </c>
    </row>
    <row r="119" spans="1:31" ht="13">
      <c r="A119" s="122"/>
      <c r="B119" s="174">
        <v>640</v>
      </c>
      <c r="C119" s="93" t="s">
        <v>1029</v>
      </c>
      <c r="D119" s="47">
        <f>SUMIFS('Volume Input'!$F$16:$F$1000000,'Volume Input'!$E$16:$E$1000000,'TO HIDE DRG Sum Ref'!B119)</f>
        <v>0</v>
      </c>
      <c r="E119" s="122" t="s">
        <v>20</v>
      </c>
      <c r="F119" s="122" t="s">
        <v>26</v>
      </c>
      <c r="G119" s="93" t="s">
        <v>1029</v>
      </c>
      <c r="AA119" s="47">
        <f>'Volume Input'!E61</f>
        <v>0</v>
      </c>
      <c r="AB119" s="47" t="str">
        <f t="shared" si="25"/>
        <v xml:space="preserve"> </v>
      </c>
      <c r="AC119" s="47" t="str">
        <f t="shared" si="26"/>
        <v xml:space="preserve"> </v>
      </c>
      <c r="AD119" s="47" t="str">
        <f t="shared" si="27"/>
        <v xml:space="preserve"> </v>
      </c>
      <c r="AE119" s="47" t="str">
        <f t="shared" si="28"/>
        <v xml:space="preserve"> </v>
      </c>
    </row>
    <row r="120" spans="1:31" ht="13">
      <c r="A120" s="122"/>
      <c r="B120" s="174">
        <v>641</v>
      </c>
      <c r="C120" s="94" t="s">
        <v>1030</v>
      </c>
      <c r="D120" s="47">
        <f>SUMIFS('Volume Input'!$F$16:$F$1000000,'Volume Input'!$E$16:$E$1000000,'TO HIDE DRG Sum Ref'!B120)</f>
        <v>0</v>
      </c>
      <c r="E120" s="122" t="s">
        <v>20</v>
      </c>
      <c r="F120" s="122" t="s">
        <v>26</v>
      </c>
      <c r="G120" s="94" t="s">
        <v>1030</v>
      </c>
      <c r="AA120" s="47">
        <f>'Volume Input'!E62</f>
        <v>0</v>
      </c>
      <c r="AB120" s="47" t="str">
        <f t="shared" si="25"/>
        <v xml:space="preserve"> </v>
      </c>
      <c r="AC120" s="47" t="str">
        <f t="shared" si="26"/>
        <v xml:space="preserve"> </v>
      </c>
      <c r="AD120" s="47" t="str">
        <f t="shared" si="27"/>
        <v xml:space="preserve"> </v>
      </c>
      <c r="AE120" s="47" t="str">
        <f t="shared" si="28"/>
        <v xml:space="preserve"> </v>
      </c>
    </row>
    <row r="121" spans="1:31" ht="13">
      <c r="A121" s="122"/>
      <c r="B121" s="174">
        <v>642</v>
      </c>
      <c r="C121" s="93" t="s">
        <v>1031</v>
      </c>
      <c r="D121" s="47">
        <f>SUMIFS('Volume Input'!$F$16:$F$1000000,'Volume Input'!$E$16:$E$1000000,'TO HIDE DRG Sum Ref'!B121)</f>
        <v>0</v>
      </c>
      <c r="E121" s="122" t="s">
        <v>20</v>
      </c>
      <c r="F121" s="122" t="s">
        <v>26</v>
      </c>
      <c r="G121" s="93" t="s">
        <v>1031</v>
      </c>
      <c r="AA121" s="47">
        <f>'Volume Input'!E63</f>
        <v>0</v>
      </c>
      <c r="AB121" s="47" t="str">
        <f t="shared" si="25"/>
        <v xml:space="preserve"> </v>
      </c>
      <c r="AC121" s="47" t="str">
        <f t="shared" si="26"/>
        <v xml:space="preserve"> </v>
      </c>
      <c r="AD121" s="47" t="str">
        <f t="shared" si="27"/>
        <v xml:space="preserve"> </v>
      </c>
      <c r="AE121" s="47" t="str">
        <f t="shared" si="28"/>
        <v xml:space="preserve"> </v>
      </c>
    </row>
    <row r="122" spans="1:31" ht="13">
      <c r="A122" s="122"/>
      <c r="B122" s="174">
        <v>643</v>
      </c>
      <c r="C122" s="94" t="s">
        <v>1032</v>
      </c>
      <c r="D122" s="47">
        <f>SUMIFS('Volume Input'!$F$16:$F$1000000,'Volume Input'!$E$16:$E$1000000,'TO HIDE DRG Sum Ref'!B122)</f>
        <v>0</v>
      </c>
      <c r="E122" s="122" t="s">
        <v>20</v>
      </c>
      <c r="F122" s="122" t="s">
        <v>26</v>
      </c>
      <c r="G122" s="94" t="s">
        <v>1032</v>
      </c>
      <c r="AA122" s="47">
        <f>'Volume Input'!E64</f>
        <v>0</v>
      </c>
      <c r="AB122" s="47" t="str">
        <f t="shared" si="25"/>
        <v xml:space="preserve"> </v>
      </c>
      <c r="AC122" s="47" t="str">
        <f t="shared" si="26"/>
        <v xml:space="preserve"> </v>
      </c>
      <c r="AD122" s="47" t="str">
        <f t="shared" si="27"/>
        <v xml:space="preserve"> </v>
      </c>
      <c r="AE122" s="47" t="str">
        <f t="shared" si="28"/>
        <v xml:space="preserve"> </v>
      </c>
    </row>
    <row r="123" spans="1:31" ht="13">
      <c r="A123" s="122"/>
      <c r="B123" s="174">
        <v>644</v>
      </c>
      <c r="C123" s="93" t="s">
        <v>1033</v>
      </c>
      <c r="D123" s="47">
        <f>SUMIFS('Volume Input'!$F$16:$F$1000000,'Volume Input'!$E$16:$E$1000000,'TO HIDE DRG Sum Ref'!B123)</f>
        <v>0</v>
      </c>
      <c r="E123" s="122" t="s">
        <v>20</v>
      </c>
      <c r="F123" s="122" t="s">
        <v>26</v>
      </c>
      <c r="G123" s="93" t="s">
        <v>1033</v>
      </c>
      <c r="AA123" s="47">
        <f>'Volume Input'!E65</f>
        <v>0</v>
      </c>
      <c r="AB123" s="47" t="str">
        <f t="shared" si="25"/>
        <v xml:space="preserve"> </v>
      </c>
      <c r="AC123" s="47" t="str">
        <f t="shared" si="26"/>
        <v xml:space="preserve"> </v>
      </c>
      <c r="AD123" s="47" t="str">
        <f t="shared" si="27"/>
        <v xml:space="preserve"> </v>
      </c>
      <c r="AE123" s="47" t="str">
        <f t="shared" si="28"/>
        <v xml:space="preserve"> </v>
      </c>
    </row>
    <row r="124" spans="1:31" ht="13">
      <c r="A124" s="122"/>
      <c r="B124" s="174">
        <v>645</v>
      </c>
      <c r="C124" s="94" t="s">
        <v>1034</v>
      </c>
      <c r="D124" s="47">
        <f>SUMIFS('Volume Input'!$F$16:$F$1000000,'Volume Input'!$E$16:$E$1000000,'TO HIDE DRG Sum Ref'!B124)</f>
        <v>0</v>
      </c>
      <c r="E124" s="122" t="s">
        <v>20</v>
      </c>
      <c r="F124" s="122" t="s">
        <v>26</v>
      </c>
      <c r="G124" s="94" t="s">
        <v>1034</v>
      </c>
      <c r="AA124" s="47">
        <f>'Volume Input'!E66</f>
        <v>0</v>
      </c>
      <c r="AB124" s="47" t="str">
        <f t="shared" si="25"/>
        <v xml:space="preserve"> </v>
      </c>
      <c r="AC124" s="47" t="str">
        <f t="shared" si="26"/>
        <v xml:space="preserve"> </v>
      </c>
      <c r="AD124" s="47" t="str">
        <f t="shared" si="27"/>
        <v xml:space="preserve"> </v>
      </c>
      <c r="AE124" s="47" t="str">
        <f t="shared" si="28"/>
        <v xml:space="preserve"> </v>
      </c>
    </row>
    <row r="125" spans="1:31" ht="13">
      <c r="A125" s="122"/>
      <c r="B125" s="174">
        <v>368</v>
      </c>
      <c r="C125" s="93" t="s">
        <v>1035</v>
      </c>
      <c r="D125" s="47">
        <f>SUMIFS('Volume Input'!$F$16:$F$1000000,'Volume Input'!$E$16:$E$1000000,'TO HIDE DRG Sum Ref'!B125)</f>
        <v>0</v>
      </c>
      <c r="E125" s="122" t="s">
        <v>20</v>
      </c>
      <c r="F125" s="122" t="s">
        <v>29</v>
      </c>
      <c r="G125" s="93" t="s">
        <v>1035</v>
      </c>
      <c r="AA125" s="47">
        <f>'Volume Input'!E67</f>
        <v>0</v>
      </c>
      <c r="AB125" s="47" t="str">
        <f t="shared" si="25"/>
        <v xml:space="preserve"> </v>
      </c>
      <c r="AC125" s="47" t="str">
        <f t="shared" si="26"/>
        <v xml:space="preserve"> </v>
      </c>
      <c r="AD125" s="47" t="str">
        <f t="shared" si="27"/>
        <v xml:space="preserve"> </v>
      </c>
      <c r="AE125" s="47" t="str">
        <f t="shared" si="28"/>
        <v xml:space="preserve"> </v>
      </c>
    </row>
    <row r="126" spans="1:31" ht="13">
      <c r="A126" s="122"/>
      <c r="B126" s="174">
        <v>369</v>
      </c>
      <c r="C126" s="94" t="s">
        <v>1036</v>
      </c>
      <c r="D126" s="47">
        <f>SUMIFS('Volume Input'!$F$16:$F$1000000,'Volume Input'!$E$16:$E$1000000,'TO HIDE DRG Sum Ref'!B126)</f>
        <v>0</v>
      </c>
      <c r="E126" s="122" t="s">
        <v>20</v>
      </c>
      <c r="F126" s="122" t="s">
        <v>29</v>
      </c>
      <c r="G126" s="94" t="s">
        <v>1036</v>
      </c>
      <c r="AA126" s="47">
        <f>'Volume Input'!E68</f>
        <v>0</v>
      </c>
      <c r="AB126" s="47" t="str">
        <f t="shared" si="25"/>
        <v xml:space="preserve"> </v>
      </c>
      <c r="AC126" s="47" t="str">
        <f t="shared" si="26"/>
        <v xml:space="preserve"> </v>
      </c>
      <c r="AD126" s="47" t="str">
        <f t="shared" si="27"/>
        <v xml:space="preserve"> </v>
      </c>
      <c r="AE126" s="47" t="str">
        <f t="shared" si="28"/>
        <v xml:space="preserve"> </v>
      </c>
    </row>
    <row r="127" spans="1:31" ht="13">
      <c r="A127" s="122"/>
      <c r="B127" s="174">
        <v>370</v>
      </c>
      <c r="C127" s="93" t="s">
        <v>1037</v>
      </c>
      <c r="D127" s="47">
        <f>SUMIFS('Volume Input'!$F$16:$F$1000000,'Volume Input'!$E$16:$E$1000000,'TO HIDE DRG Sum Ref'!B127)</f>
        <v>0</v>
      </c>
      <c r="E127" s="122" t="s">
        <v>20</v>
      </c>
      <c r="F127" s="122" t="s">
        <v>29</v>
      </c>
      <c r="G127" s="93" t="s">
        <v>1037</v>
      </c>
      <c r="AA127" s="47">
        <f>'Volume Input'!E69</f>
        <v>0</v>
      </c>
      <c r="AB127" s="47" t="str">
        <f t="shared" si="25"/>
        <v xml:space="preserve"> </v>
      </c>
      <c r="AC127" s="47" t="str">
        <f t="shared" si="26"/>
        <v xml:space="preserve"> </v>
      </c>
      <c r="AD127" s="47" t="str">
        <f t="shared" si="27"/>
        <v xml:space="preserve"> </v>
      </c>
      <c r="AE127" s="47" t="str">
        <f t="shared" si="28"/>
        <v xml:space="preserve"> </v>
      </c>
    </row>
    <row r="128" spans="1:31" ht="13">
      <c r="A128" s="122"/>
      <c r="B128" s="174">
        <v>371</v>
      </c>
      <c r="C128" s="94" t="s">
        <v>1038</v>
      </c>
      <c r="D128" s="47">
        <f>SUMIFS('Volume Input'!$F$16:$F$1000000,'Volume Input'!$E$16:$E$1000000,'TO HIDE DRG Sum Ref'!B128)</f>
        <v>0</v>
      </c>
      <c r="E128" s="122" t="s">
        <v>20</v>
      </c>
      <c r="F128" s="122" t="s">
        <v>29</v>
      </c>
      <c r="G128" s="94" t="s">
        <v>1038</v>
      </c>
      <c r="AA128" s="47">
        <f>'Volume Input'!E70</f>
        <v>0</v>
      </c>
      <c r="AB128" s="47" t="str">
        <f t="shared" si="25"/>
        <v xml:space="preserve"> </v>
      </c>
      <c r="AC128" s="47" t="str">
        <f t="shared" si="26"/>
        <v xml:space="preserve"> </v>
      </c>
      <c r="AD128" s="47" t="str">
        <f t="shared" si="27"/>
        <v xml:space="preserve"> </v>
      </c>
      <c r="AE128" s="47" t="str">
        <f t="shared" si="28"/>
        <v xml:space="preserve"> </v>
      </c>
    </row>
    <row r="129" spans="1:31" ht="13">
      <c r="A129" s="122"/>
      <c r="B129" s="174">
        <v>372</v>
      </c>
      <c r="C129" s="93" t="s">
        <v>1039</v>
      </c>
      <c r="D129" s="47">
        <f>SUMIFS('Volume Input'!$F$16:$F$1000000,'Volume Input'!$E$16:$E$1000000,'TO HIDE DRG Sum Ref'!B129)</f>
        <v>0</v>
      </c>
      <c r="E129" s="122" t="s">
        <v>20</v>
      </c>
      <c r="F129" s="122" t="s">
        <v>29</v>
      </c>
      <c r="G129" s="93" t="s">
        <v>1039</v>
      </c>
      <c r="AA129" s="47">
        <f>'Volume Input'!E71</f>
        <v>0</v>
      </c>
      <c r="AB129" s="47" t="str">
        <f t="shared" si="25"/>
        <v xml:space="preserve"> </v>
      </c>
      <c r="AC129" s="47" t="str">
        <f t="shared" si="26"/>
        <v xml:space="preserve"> </v>
      </c>
      <c r="AD129" s="47" t="str">
        <f t="shared" si="27"/>
        <v xml:space="preserve"> </v>
      </c>
      <c r="AE129" s="47" t="str">
        <f t="shared" si="28"/>
        <v xml:space="preserve"> </v>
      </c>
    </row>
    <row r="130" spans="1:31" ht="13">
      <c r="A130" s="122"/>
      <c r="B130" s="174">
        <v>373</v>
      </c>
      <c r="C130" s="94" t="s">
        <v>1040</v>
      </c>
      <c r="D130" s="47">
        <f>SUMIFS('Volume Input'!$F$16:$F$1000000,'Volume Input'!$E$16:$E$1000000,'TO HIDE DRG Sum Ref'!B130)</f>
        <v>0</v>
      </c>
      <c r="E130" s="122" t="s">
        <v>20</v>
      </c>
      <c r="F130" s="122" t="s">
        <v>29</v>
      </c>
      <c r="G130" s="94" t="s">
        <v>1040</v>
      </c>
      <c r="AA130" s="47">
        <f>'Volume Input'!E72</f>
        <v>0</v>
      </c>
      <c r="AB130" s="47" t="str">
        <f t="shared" si="25"/>
        <v xml:space="preserve"> </v>
      </c>
      <c r="AC130" s="47" t="str">
        <f t="shared" si="26"/>
        <v xml:space="preserve"> </v>
      </c>
      <c r="AD130" s="47" t="str">
        <f t="shared" si="27"/>
        <v xml:space="preserve"> </v>
      </c>
      <c r="AE130" s="47" t="str">
        <f t="shared" si="28"/>
        <v xml:space="preserve"> </v>
      </c>
    </row>
    <row r="131" spans="1:31" ht="13">
      <c r="A131" s="122"/>
      <c r="B131" s="174">
        <v>377</v>
      </c>
      <c r="C131" s="93" t="s">
        <v>1041</v>
      </c>
      <c r="D131" s="47">
        <f>SUMIFS('Volume Input'!$F$16:$F$1000000,'Volume Input'!$E$16:$E$1000000,'TO HIDE DRG Sum Ref'!B131)</f>
        <v>0</v>
      </c>
      <c r="E131" s="122" t="s">
        <v>20</v>
      </c>
      <c r="F131" s="122" t="s">
        <v>29</v>
      </c>
      <c r="G131" s="93" t="s">
        <v>1041</v>
      </c>
      <c r="AA131" s="47">
        <f>'Volume Input'!E73</f>
        <v>0</v>
      </c>
      <c r="AB131" s="47" t="str">
        <f t="shared" si="25"/>
        <v xml:space="preserve"> </v>
      </c>
      <c r="AC131" s="47" t="str">
        <f t="shared" si="26"/>
        <v xml:space="preserve"> </v>
      </c>
      <c r="AD131" s="47" t="str">
        <f t="shared" si="27"/>
        <v xml:space="preserve"> </v>
      </c>
      <c r="AE131" s="47" t="str">
        <f t="shared" si="28"/>
        <v xml:space="preserve"> </v>
      </c>
    </row>
    <row r="132" spans="1:31" ht="13">
      <c r="A132" s="122"/>
      <c r="B132" s="174">
        <v>378</v>
      </c>
      <c r="C132" s="94" t="s">
        <v>1042</v>
      </c>
      <c r="D132" s="47">
        <f>SUMIFS('Volume Input'!$F$16:$F$1000000,'Volume Input'!$E$16:$E$1000000,'TO HIDE DRG Sum Ref'!B132)</f>
        <v>0</v>
      </c>
      <c r="E132" s="122" t="s">
        <v>20</v>
      </c>
      <c r="F132" s="122" t="s">
        <v>29</v>
      </c>
      <c r="G132" s="94" t="s">
        <v>1042</v>
      </c>
      <c r="AA132" s="47">
        <f>'Volume Input'!E74</f>
        <v>0</v>
      </c>
      <c r="AB132" s="47" t="str">
        <f t="shared" si="25"/>
        <v xml:space="preserve"> </v>
      </c>
      <c r="AC132" s="47" t="str">
        <f t="shared" si="26"/>
        <v xml:space="preserve"> </v>
      </c>
      <c r="AD132" s="47" t="str">
        <f t="shared" si="27"/>
        <v xml:space="preserve"> </v>
      </c>
      <c r="AE132" s="47" t="str">
        <f t="shared" si="28"/>
        <v xml:space="preserve"> </v>
      </c>
    </row>
    <row r="133" spans="1:31" ht="13">
      <c r="A133" s="122"/>
      <c r="B133" s="174">
        <v>379</v>
      </c>
      <c r="C133" s="93" t="s">
        <v>1043</v>
      </c>
      <c r="D133" s="47">
        <f>SUMIFS('Volume Input'!$F$16:$F$1000000,'Volume Input'!$E$16:$E$1000000,'TO HIDE DRG Sum Ref'!B133)</f>
        <v>0</v>
      </c>
      <c r="E133" s="122" t="s">
        <v>20</v>
      </c>
      <c r="F133" s="122" t="s">
        <v>29</v>
      </c>
      <c r="G133" s="93" t="s">
        <v>1043</v>
      </c>
      <c r="AA133" s="47">
        <f>'Volume Input'!E75</f>
        <v>0</v>
      </c>
      <c r="AB133" s="47" t="str">
        <f t="shared" si="25"/>
        <v xml:space="preserve"> </v>
      </c>
      <c r="AC133" s="47" t="str">
        <f t="shared" si="26"/>
        <v xml:space="preserve"> </v>
      </c>
      <c r="AD133" s="47" t="str">
        <f t="shared" si="27"/>
        <v xml:space="preserve"> </v>
      </c>
      <c r="AE133" s="47" t="str">
        <f t="shared" si="28"/>
        <v xml:space="preserve"> </v>
      </c>
    </row>
    <row r="134" spans="1:31" ht="13">
      <c r="A134" s="122"/>
      <c r="B134" s="174">
        <v>380</v>
      </c>
      <c r="C134" s="94" t="s">
        <v>1044</v>
      </c>
      <c r="D134" s="47">
        <f>SUMIFS('Volume Input'!$F$16:$F$1000000,'Volume Input'!$E$16:$E$1000000,'TO HIDE DRG Sum Ref'!B134)</f>
        <v>0</v>
      </c>
      <c r="E134" s="122" t="s">
        <v>20</v>
      </c>
      <c r="F134" s="122" t="s">
        <v>29</v>
      </c>
      <c r="G134" s="94" t="s">
        <v>1044</v>
      </c>
      <c r="AA134" s="47">
        <f>'Volume Input'!E76</f>
        <v>0</v>
      </c>
      <c r="AB134" s="47" t="str">
        <f t="shared" si="25"/>
        <v xml:space="preserve"> </v>
      </c>
      <c r="AC134" s="47" t="str">
        <f t="shared" si="26"/>
        <v xml:space="preserve"> </v>
      </c>
      <c r="AD134" s="47" t="str">
        <f t="shared" si="27"/>
        <v xml:space="preserve"> </v>
      </c>
      <c r="AE134" s="47" t="str">
        <f t="shared" si="28"/>
        <v xml:space="preserve"> </v>
      </c>
    </row>
    <row r="135" spans="1:31" ht="13">
      <c r="A135" s="122"/>
      <c r="B135" s="174">
        <v>381</v>
      </c>
      <c r="C135" s="93" t="s">
        <v>1045</v>
      </c>
      <c r="D135" s="47">
        <f>SUMIFS('Volume Input'!$F$16:$F$1000000,'Volume Input'!$E$16:$E$1000000,'TO HIDE DRG Sum Ref'!B135)</f>
        <v>0</v>
      </c>
      <c r="E135" s="122" t="s">
        <v>20</v>
      </c>
      <c r="F135" s="122" t="s">
        <v>29</v>
      </c>
      <c r="G135" s="93" t="s">
        <v>1045</v>
      </c>
      <c r="AA135" s="47">
        <f>'Volume Input'!E77</f>
        <v>0</v>
      </c>
      <c r="AB135" s="47" t="str">
        <f t="shared" si="25"/>
        <v xml:space="preserve"> </v>
      </c>
      <c r="AC135" s="47" t="str">
        <f t="shared" si="26"/>
        <v xml:space="preserve"> </v>
      </c>
      <c r="AD135" s="47" t="str">
        <f t="shared" si="27"/>
        <v xml:space="preserve"> </v>
      </c>
      <c r="AE135" s="47" t="str">
        <f t="shared" si="28"/>
        <v xml:space="preserve"> </v>
      </c>
    </row>
    <row r="136" spans="1:31" ht="13">
      <c r="A136" s="122"/>
      <c r="B136" s="174">
        <v>382</v>
      </c>
      <c r="C136" s="94" t="s">
        <v>1046</v>
      </c>
      <c r="D136" s="47">
        <f>SUMIFS('Volume Input'!$F$16:$F$1000000,'Volume Input'!$E$16:$E$1000000,'TO HIDE DRG Sum Ref'!B136)</f>
        <v>0</v>
      </c>
      <c r="E136" s="122" t="s">
        <v>20</v>
      </c>
      <c r="F136" s="122" t="s">
        <v>29</v>
      </c>
      <c r="G136" s="94" t="s">
        <v>1046</v>
      </c>
      <c r="AA136" s="47">
        <f>'Volume Input'!E78</f>
        <v>0</v>
      </c>
      <c r="AB136" s="47" t="str">
        <f t="shared" si="25"/>
        <v xml:space="preserve"> </v>
      </c>
      <c r="AC136" s="47" t="str">
        <f t="shared" si="26"/>
        <v xml:space="preserve"> </v>
      </c>
      <c r="AD136" s="47" t="str">
        <f t="shared" si="27"/>
        <v xml:space="preserve"> </v>
      </c>
      <c r="AE136" s="47" t="str">
        <f t="shared" si="28"/>
        <v xml:space="preserve"> </v>
      </c>
    </row>
    <row r="137" spans="1:31" ht="13">
      <c r="A137" s="122"/>
      <c r="B137" s="174">
        <v>383</v>
      </c>
      <c r="C137" s="93" t="s">
        <v>1047</v>
      </c>
      <c r="D137" s="47">
        <f>SUMIFS('Volume Input'!$F$16:$F$1000000,'Volume Input'!$E$16:$E$1000000,'TO HIDE DRG Sum Ref'!B137)</f>
        <v>0</v>
      </c>
      <c r="E137" s="122" t="s">
        <v>20</v>
      </c>
      <c r="F137" s="122" t="s">
        <v>29</v>
      </c>
      <c r="G137" s="93" t="s">
        <v>1047</v>
      </c>
      <c r="AA137" s="47">
        <f>'Volume Input'!E79</f>
        <v>0</v>
      </c>
      <c r="AB137" s="47" t="str">
        <f t="shared" si="25"/>
        <v xml:space="preserve"> </v>
      </c>
      <c r="AC137" s="47" t="str">
        <f t="shared" si="26"/>
        <v xml:space="preserve"> </v>
      </c>
      <c r="AD137" s="47" t="str">
        <f t="shared" si="27"/>
        <v xml:space="preserve"> </v>
      </c>
      <c r="AE137" s="47" t="str">
        <f t="shared" si="28"/>
        <v xml:space="preserve"> </v>
      </c>
    </row>
    <row r="138" spans="1:31" ht="13">
      <c r="A138" s="122"/>
      <c r="B138" s="174">
        <v>384</v>
      </c>
      <c r="C138" s="94" t="s">
        <v>1048</v>
      </c>
      <c r="D138" s="47">
        <f>SUMIFS('Volume Input'!$F$16:$F$1000000,'Volume Input'!$E$16:$E$1000000,'TO HIDE DRG Sum Ref'!B138)</f>
        <v>0</v>
      </c>
      <c r="E138" s="122" t="s">
        <v>20</v>
      </c>
      <c r="F138" s="122" t="s">
        <v>29</v>
      </c>
      <c r="G138" s="94" t="s">
        <v>1048</v>
      </c>
      <c r="AA138" s="47">
        <f>'Volume Input'!E80</f>
        <v>0</v>
      </c>
      <c r="AB138" s="47" t="str">
        <f t="shared" ref="AB138:AB201" si="37">_xlfn.IFNA(VLOOKUP(AA138,$B$2:$F$760,4,FALSE)," ")</f>
        <v xml:space="preserve"> </v>
      </c>
      <c r="AC138" s="47" t="str">
        <f t="shared" si="26"/>
        <v xml:space="preserve"> </v>
      </c>
      <c r="AD138" s="47" t="str">
        <f t="shared" si="27"/>
        <v xml:space="preserve"> </v>
      </c>
      <c r="AE138" s="47" t="str">
        <f t="shared" si="28"/>
        <v xml:space="preserve"> </v>
      </c>
    </row>
    <row r="139" spans="1:31" ht="13">
      <c r="A139" s="122"/>
      <c r="B139" s="174">
        <v>385</v>
      </c>
      <c r="C139" s="93" t="s">
        <v>1049</v>
      </c>
      <c r="D139" s="47">
        <f>SUMIFS('Volume Input'!$F$16:$F$1000000,'Volume Input'!$E$16:$E$1000000,'TO HIDE DRG Sum Ref'!B139)</f>
        <v>0</v>
      </c>
      <c r="E139" s="122" t="s">
        <v>20</v>
      </c>
      <c r="F139" s="122" t="s">
        <v>29</v>
      </c>
      <c r="G139" s="93" t="s">
        <v>1049</v>
      </c>
      <c r="AA139" s="47">
        <f>'Volume Input'!E81</f>
        <v>0</v>
      </c>
      <c r="AB139" s="47" t="str">
        <f t="shared" si="37"/>
        <v xml:space="preserve"> </v>
      </c>
      <c r="AC139" s="47" t="str">
        <f t="shared" ref="AC139:AC202" si="38">_xlfn.IFNA(VLOOKUP($AB139,$AA$51:$AD$69,2,FALSE)," ")</f>
        <v xml:space="preserve"> </v>
      </c>
      <c r="AD139" s="47" t="str">
        <f t="shared" ref="AD139:AD202" si="39">_xlfn.IFNA(VLOOKUP($AB139,$AA$51:$AD$69,3,FALSE)," ")</f>
        <v xml:space="preserve"> </v>
      </c>
      <c r="AE139" s="47" t="str">
        <f t="shared" ref="AE139:AE202" si="40">_xlfn.IFNA(VLOOKUP($AB139,$AA$51:$AD$69,4,FALSE)," ")</f>
        <v xml:space="preserve"> </v>
      </c>
    </row>
    <row r="140" spans="1:31" ht="13">
      <c r="A140" s="122"/>
      <c r="B140" s="174">
        <v>386</v>
      </c>
      <c r="C140" s="94" t="s">
        <v>1050</v>
      </c>
      <c r="D140" s="47">
        <f>SUMIFS('Volume Input'!$F$16:$F$1000000,'Volume Input'!$E$16:$E$1000000,'TO HIDE DRG Sum Ref'!B140)</f>
        <v>0</v>
      </c>
      <c r="E140" s="122" t="s">
        <v>20</v>
      </c>
      <c r="F140" s="122" t="s">
        <v>29</v>
      </c>
      <c r="G140" s="94" t="s">
        <v>1050</v>
      </c>
      <c r="AA140" s="47">
        <f>'Volume Input'!E82</f>
        <v>0</v>
      </c>
      <c r="AB140" s="47" t="str">
        <f t="shared" si="37"/>
        <v xml:space="preserve"> </v>
      </c>
      <c r="AC140" s="47" t="str">
        <f t="shared" si="38"/>
        <v xml:space="preserve"> </v>
      </c>
      <c r="AD140" s="47" t="str">
        <f t="shared" si="39"/>
        <v xml:space="preserve"> </v>
      </c>
      <c r="AE140" s="47" t="str">
        <f t="shared" si="40"/>
        <v xml:space="preserve"> </v>
      </c>
    </row>
    <row r="141" spans="1:31" ht="13">
      <c r="A141" s="122"/>
      <c r="B141" s="174">
        <v>387</v>
      </c>
      <c r="C141" s="93" t="s">
        <v>1051</v>
      </c>
      <c r="D141" s="47">
        <f>SUMIFS('Volume Input'!$F$16:$F$1000000,'Volume Input'!$E$16:$E$1000000,'TO HIDE DRG Sum Ref'!B141)</f>
        <v>0</v>
      </c>
      <c r="E141" s="122" t="s">
        <v>20</v>
      </c>
      <c r="F141" s="122" t="s">
        <v>29</v>
      </c>
      <c r="G141" s="93" t="s">
        <v>1051</v>
      </c>
      <c r="AA141" s="47">
        <f>'Volume Input'!E83</f>
        <v>0</v>
      </c>
      <c r="AB141" s="47" t="str">
        <f t="shared" si="37"/>
        <v xml:space="preserve"> </v>
      </c>
      <c r="AC141" s="47" t="str">
        <f t="shared" si="38"/>
        <v xml:space="preserve"> </v>
      </c>
      <c r="AD141" s="47" t="str">
        <f t="shared" si="39"/>
        <v xml:space="preserve"> </v>
      </c>
      <c r="AE141" s="47" t="str">
        <f t="shared" si="40"/>
        <v xml:space="preserve"> </v>
      </c>
    </row>
    <row r="142" spans="1:31" ht="13">
      <c r="A142" s="122"/>
      <c r="B142" s="174">
        <v>388</v>
      </c>
      <c r="C142" s="94" t="s">
        <v>1052</v>
      </c>
      <c r="D142" s="47">
        <f>SUMIFS('Volume Input'!$F$16:$F$1000000,'Volume Input'!$E$16:$E$1000000,'TO HIDE DRG Sum Ref'!B142)</f>
        <v>0</v>
      </c>
      <c r="E142" s="122" t="s">
        <v>20</v>
      </c>
      <c r="F142" s="122" t="s">
        <v>29</v>
      </c>
      <c r="G142" s="94" t="s">
        <v>1052</v>
      </c>
      <c r="AA142" s="47">
        <f>'Volume Input'!E84</f>
        <v>0</v>
      </c>
      <c r="AB142" s="47" t="str">
        <f t="shared" si="37"/>
        <v xml:space="preserve"> </v>
      </c>
      <c r="AC142" s="47" t="str">
        <f t="shared" si="38"/>
        <v xml:space="preserve"> </v>
      </c>
      <c r="AD142" s="47" t="str">
        <f t="shared" si="39"/>
        <v xml:space="preserve"> </v>
      </c>
      <c r="AE142" s="47" t="str">
        <f t="shared" si="40"/>
        <v xml:space="preserve"> </v>
      </c>
    </row>
    <row r="143" spans="1:31" ht="13">
      <c r="A143" s="122"/>
      <c r="B143" s="174">
        <v>389</v>
      </c>
      <c r="C143" s="93" t="s">
        <v>1053</v>
      </c>
      <c r="D143" s="47">
        <f>SUMIFS('Volume Input'!$F$16:$F$1000000,'Volume Input'!$E$16:$E$1000000,'TO HIDE DRG Sum Ref'!B143)</f>
        <v>0</v>
      </c>
      <c r="E143" s="122" t="s">
        <v>20</v>
      </c>
      <c r="F143" s="122" t="s">
        <v>29</v>
      </c>
      <c r="G143" s="93" t="s">
        <v>1053</v>
      </c>
      <c r="AA143" s="47">
        <f>'Volume Input'!E85</f>
        <v>0</v>
      </c>
      <c r="AB143" s="47" t="str">
        <f t="shared" si="37"/>
        <v xml:space="preserve"> </v>
      </c>
      <c r="AC143" s="47" t="str">
        <f t="shared" si="38"/>
        <v xml:space="preserve"> </v>
      </c>
      <c r="AD143" s="47" t="str">
        <f t="shared" si="39"/>
        <v xml:space="preserve"> </v>
      </c>
      <c r="AE143" s="47" t="str">
        <f t="shared" si="40"/>
        <v xml:space="preserve"> </v>
      </c>
    </row>
    <row r="144" spans="1:31" ht="13">
      <c r="A144" s="122"/>
      <c r="B144" s="174">
        <v>390</v>
      </c>
      <c r="C144" s="94" t="s">
        <v>1054</v>
      </c>
      <c r="D144" s="47">
        <f>SUMIFS('Volume Input'!$F$16:$F$1000000,'Volume Input'!$E$16:$E$1000000,'TO HIDE DRG Sum Ref'!B144)</f>
        <v>0</v>
      </c>
      <c r="E144" s="122" t="s">
        <v>20</v>
      </c>
      <c r="F144" s="122" t="s">
        <v>29</v>
      </c>
      <c r="G144" s="94" t="s">
        <v>1054</v>
      </c>
      <c r="AA144" s="47">
        <f>'Volume Input'!E86</f>
        <v>0</v>
      </c>
      <c r="AB144" s="47" t="str">
        <f t="shared" si="37"/>
        <v xml:space="preserve"> </v>
      </c>
      <c r="AC144" s="47" t="str">
        <f t="shared" si="38"/>
        <v xml:space="preserve"> </v>
      </c>
      <c r="AD144" s="47" t="str">
        <f t="shared" si="39"/>
        <v xml:space="preserve"> </v>
      </c>
      <c r="AE144" s="47" t="str">
        <f t="shared" si="40"/>
        <v xml:space="preserve"> </v>
      </c>
    </row>
    <row r="145" spans="1:31" ht="13">
      <c r="A145" s="122"/>
      <c r="B145" s="174">
        <v>391</v>
      </c>
      <c r="C145" s="93" t="s">
        <v>1055</v>
      </c>
      <c r="D145" s="47">
        <f>SUMIFS('Volume Input'!$F$16:$F$1000000,'Volume Input'!$E$16:$E$1000000,'TO HIDE DRG Sum Ref'!B145)</f>
        <v>0</v>
      </c>
      <c r="E145" s="122" t="s">
        <v>20</v>
      </c>
      <c r="F145" s="122" t="s">
        <v>29</v>
      </c>
      <c r="G145" s="93" t="s">
        <v>1055</v>
      </c>
      <c r="AA145" s="47">
        <f>'Volume Input'!E87</f>
        <v>0</v>
      </c>
      <c r="AB145" s="47" t="str">
        <f t="shared" si="37"/>
        <v xml:space="preserve"> </v>
      </c>
      <c r="AC145" s="47" t="str">
        <f t="shared" si="38"/>
        <v xml:space="preserve"> </v>
      </c>
      <c r="AD145" s="47" t="str">
        <f t="shared" si="39"/>
        <v xml:space="preserve"> </v>
      </c>
      <c r="AE145" s="47" t="str">
        <f t="shared" si="40"/>
        <v xml:space="preserve"> </v>
      </c>
    </row>
    <row r="146" spans="1:31" ht="13">
      <c r="A146" s="122"/>
      <c r="B146" s="174">
        <v>392</v>
      </c>
      <c r="C146" s="94" t="s">
        <v>1056</v>
      </c>
      <c r="D146" s="47">
        <f>SUMIFS('Volume Input'!$F$16:$F$1000000,'Volume Input'!$E$16:$E$1000000,'TO HIDE DRG Sum Ref'!B146)</f>
        <v>0</v>
      </c>
      <c r="E146" s="122" t="s">
        <v>20</v>
      </c>
      <c r="F146" s="122" t="s">
        <v>29</v>
      </c>
      <c r="G146" s="94" t="s">
        <v>1056</v>
      </c>
      <c r="AA146" s="47">
        <f>'Volume Input'!E88</f>
        <v>0</v>
      </c>
      <c r="AB146" s="47" t="str">
        <f t="shared" si="37"/>
        <v xml:space="preserve"> </v>
      </c>
      <c r="AC146" s="47" t="str">
        <f t="shared" si="38"/>
        <v xml:space="preserve"> </v>
      </c>
      <c r="AD146" s="47" t="str">
        <f t="shared" si="39"/>
        <v xml:space="preserve"> </v>
      </c>
      <c r="AE146" s="47" t="str">
        <f t="shared" si="40"/>
        <v xml:space="preserve"> </v>
      </c>
    </row>
    <row r="147" spans="1:31" ht="13">
      <c r="A147" s="122"/>
      <c r="B147" s="174">
        <v>393</v>
      </c>
      <c r="C147" s="93" t="s">
        <v>1057</v>
      </c>
      <c r="D147" s="47">
        <f>SUMIFS('Volume Input'!$F$16:$F$1000000,'Volume Input'!$E$16:$E$1000000,'TO HIDE DRG Sum Ref'!B147)</f>
        <v>0</v>
      </c>
      <c r="E147" s="122" t="s">
        <v>20</v>
      </c>
      <c r="F147" s="122" t="s">
        <v>29</v>
      </c>
      <c r="G147" s="93" t="s">
        <v>1057</v>
      </c>
      <c r="AA147" s="47">
        <f>'Volume Input'!E89</f>
        <v>0</v>
      </c>
      <c r="AB147" s="47" t="str">
        <f t="shared" si="37"/>
        <v xml:space="preserve"> </v>
      </c>
      <c r="AC147" s="47" t="str">
        <f t="shared" si="38"/>
        <v xml:space="preserve"> </v>
      </c>
      <c r="AD147" s="47" t="str">
        <f t="shared" si="39"/>
        <v xml:space="preserve"> </v>
      </c>
      <c r="AE147" s="47" t="str">
        <f t="shared" si="40"/>
        <v xml:space="preserve"> </v>
      </c>
    </row>
    <row r="148" spans="1:31" ht="13">
      <c r="A148" s="122"/>
      <c r="B148" s="174">
        <v>394</v>
      </c>
      <c r="C148" s="94" t="s">
        <v>1058</v>
      </c>
      <c r="D148" s="47">
        <f>SUMIFS('Volume Input'!$F$16:$F$1000000,'Volume Input'!$E$16:$E$1000000,'TO HIDE DRG Sum Ref'!B148)</f>
        <v>0</v>
      </c>
      <c r="E148" s="122" t="s">
        <v>20</v>
      </c>
      <c r="F148" s="122" t="s">
        <v>29</v>
      </c>
      <c r="G148" s="94" t="s">
        <v>1058</v>
      </c>
      <c r="AA148" s="47">
        <f>'Volume Input'!E90</f>
        <v>0</v>
      </c>
      <c r="AB148" s="47" t="str">
        <f t="shared" si="37"/>
        <v xml:space="preserve"> </v>
      </c>
      <c r="AC148" s="47" t="str">
        <f t="shared" si="38"/>
        <v xml:space="preserve"> </v>
      </c>
      <c r="AD148" s="47" t="str">
        <f t="shared" si="39"/>
        <v xml:space="preserve"> </v>
      </c>
      <c r="AE148" s="47" t="str">
        <f t="shared" si="40"/>
        <v xml:space="preserve"> </v>
      </c>
    </row>
    <row r="149" spans="1:31" ht="13">
      <c r="A149" s="122"/>
      <c r="B149" s="174">
        <v>395</v>
      </c>
      <c r="C149" s="93" t="s">
        <v>1059</v>
      </c>
      <c r="D149" s="47">
        <f>SUMIFS('Volume Input'!$F$16:$F$1000000,'Volume Input'!$E$16:$E$1000000,'TO HIDE DRG Sum Ref'!B149)</f>
        <v>0</v>
      </c>
      <c r="E149" s="122" t="s">
        <v>20</v>
      </c>
      <c r="F149" s="122" t="s">
        <v>29</v>
      </c>
      <c r="G149" s="93" t="s">
        <v>1059</v>
      </c>
      <c r="AA149" s="47">
        <f>'Volume Input'!E91</f>
        <v>0</v>
      </c>
      <c r="AB149" s="47" t="str">
        <f t="shared" si="37"/>
        <v xml:space="preserve"> </v>
      </c>
      <c r="AC149" s="47" t="str">
        <f t="shared" si="38"/>
        <v xml:space="preserve"> </v>
      </c>
      <c r="AD149" s="47" t="str">
        <f t="shared" si="39"/>
        <v xml:space="preserve"> </v>
      </c>
      <c r="AE149" s="47" t="str">
        <f t="shared" si="40"/>
        <v xml:space="preserve"> </v>
      </c>
    </row>
    <row r="150" spans="1:31" ht="13">
      <c r="A150" s="122"/>
      <c r="B150" s="174">
        <v>432</v>
      </c>
      <c r="C150" s="94" t="s">
        <v>1060</v>
      </c>
      <c r="D150" s="47">
        <f>SUMIFS('Volume Input'!$F$16:$F$1000000,'Volume Input'!$E$16:$E$1000000,'TO HIDE DRG Sum Ref'!B150)</f>
        <v>0</v>
      </c>
      <c r="E150" s="122" t="s">
        <v>20</v>
      </c>
      <c r="F150" s="122" t="s">
        <v>29</v>
      </c>
      <c r="G150" s="94" t="s">
        <v>1060</v>
      </c>
      <c r="AA150" s="47">
        <f>'Volume Input'!E92</f>
        <v>0</v>
      </c>
      <c r="AB150" s="47" t="str">
        <f t="shared" si="37"/>
        <v xml:space="preserve"> </v>
      </c>
      <c r="AC150" s="47" t="str">
        <f t="shared" si="38"/>
        <v xml:space="preserve"> </v>
      </c>
      <c r="AD150" s="47" t="str">
        <f t="shared" si="39"/>
        <v xml:space="preserve"> </v>
      </c>
      <c r="AE150" s="47" t="str">
        <f t="shared" si="40"/>
        <v xml:space="preserve"> </v>
      </c>
    </row>
    <row r="151" spans="1:31" ht="13">
      <c r="A151" s="122"/>
      <c r="B151" s="174">
        <v>433</v>
      </c>
      <c r="C151" s="93" t="s">
        <v>1061</v>
      </c>
      <c r="D151" s="47">
        <f>SUMIFS('Volume Input'!$F$16:$F$1000000,'Volume Input'!$E$16:$E$1000000,'TO HIDE DRG Sum Ref'!B151)</f>
        <v>0</v>
      </c>
      <c r="E151" s="122" t="s">
        <v>20</v>
      </c>
      <c r="F151" s="122" t="s">
        <v>29</v>
      </c>
      <c r="G151" s="93" t="s">
        <v>1061</v>
      </c>
      <c r="AA151" s="47">
        <f>'Volume Input'!E93</f>
        <v>0</v>
      </c>
      <c r="AB151" s="47" t="str">
        <f t="shared" si="37"/>
        <v xml:space="preserve"> </v>
      </c>
      <c r="AC151" s="47" t="str">
        <f t="shared" si="38"/>
        <v xml:space="preserve"> </v>
      </c>
      <c r="AD151" s="47" t="str">
        <f t="shared" si="39"/>
        <v xml:space="preserve"> </v>
      </c>
      <c r="AE151" s="47" t="str">
        <f t="shared" si="40"/>
        <v xml:space="preserve"> </v>
      </c>
    </row>
    <row r="152" spans="1:31" ht="13">
      <c r="A152" s="122"/>
      <c r="B152" s="174">
        <v>434</v>
      </c>
      <c r="C152" s="94" t="s">
        <v>1062</v>
      </c>
      <c r="D152" s="47">
        <f>SUMIFS('Volume Input'!$F$16:$F$1000000,'Volume Input'!$E$16:$E$1000000,'TO HIDE DRG Sum Ref'!B152)</f>
        <v>0</v>
      </c>
      <c r="E152" s="122" t="s">
        <v>20</v>
      </c>
      <c r="F152" s="122" t="s">
        <v>29</v>
      </c>
      <c r="G152" s="94" t="s">
        <v>1062</v>
      </c>
      <c r="AA152" s="47">
        <f>'Volume Input'!E94</f>
        <v>0</v>
      </c>
      <c r="AB152" s="47" t="str">
        <f t="shared" si="37"/>
        <v xml:space="preserve"> </v>
      </c>
      <c r="AC152" s="47" t="str">
        <f t="shared" si="38"/>
        <v xml:space="preserve"> </v>
      </c>
      <c r="AD152" s="47" t="str">
        <f t="shared" si="39"/>
        <v xml:space="preserve"> </v>
      </c>
      <c r="AE152" s="47" t="str">
        <f t="shared" si="40"/>
        <v xml:space="preserve"> </v>
      </c>
    </row>
    <row r="153" spans="1:31" ht="13">
      <c r="A153" s="122"/>
      <c r="B153" s="174">
        <v>438</v>
      </c>
      <c r="C153" s="93" t="s">
        <v>1063</v>
      </c>
      <c r="D153" s="47">
        <f>SUMIFS('Volume Input'!$F$16:$F$1000000,'Volume Input'!$E$16:$E$1000000,'TO HIDE DRG Sum Ref'!B153)</f>
        <v>0</v>
      </c>
      <c r="E153" s="122" t="s">
        <v>20</v>
      </c>
      <c r="F153" s="122" t="s">
        <v>29</v>
      </c>
      <c r="G153" s="93" t="s">
        <v>1063</v>
      </c>
      <c r="AA153" s="47">
        <f>'Volume Input'!E95</f>
        <v>0</v>
      </c>
      <c r="AB153" s="47" t="str">
        <f t="shared" si="37"/>
        <v xml:space="preserve"> </v>
      </c>
      <c r="AC153" s="47" t="str">
        <f t="shared" si="38"/>
        <v xml:space="preserve"> </v>
      </c>
      <c r="AD153" s="47" t="str">
        <f t="shared" si="39"/>
        <v xml:space="preserve"> </v>
      </c>
      <c r="AE153" s="47" t="str">
        <f t="shared" si="40"/>
        <v xml:space="preserve"> </v>
      </c>
    </row>
    <row r="154" spans="1:31" ht="13">
      <c r="A154" s="122"/>
      <c r="B154" s="174">
        <v>439</v>
      </c>
      <c r="C154" s="94" t="s">
        <v>1064</v>
      </c>
      <c r="D154" s="47">
        <f>SUMIFS('Volume Input'!$F$16:$F$1000000,'Volume Input'!$E$16:$E$1000000,'TO HIDE DRG Sum Ref'!B154)</f>
        <v>0</v>
      </c>
      <c r="E154" s="122" t="s">
        <v>20</v>
      </c>
      <c r="F154" s="122" t="s">
        <v>29</v>
      </c>
      <c r="G154" s="94" t="s">
        <v>1064</v>
      </c>
      <c r="AA154" s="47">
        <f>'Volume Input'!E96</f>
        <v>0</v>
      </c>
      <c r="AB154" s="47" t="str">
        <f t="shared" si="37"/>
        <v xml:space="preserve"> </v>
      </c>
      <c r="AC154" s="47" t="str">
        <f t="shared" si="38"/>
        <v xml:space="preserve"> </v>
      </c>
      <c r="AD154" s="47" t="str">
        <f t="shared" si="39"/>
        <v xml:space="preserve"> </v>
      </c>
      <c r="AE154" s="47" t="str">
        <f t="shared" si="40"/>
        <v xml:space="preserve"> </v>
      </c>
    </row>
    <row r="155" spans="1:31" ht="13">
      <c r="A155" s="122"/>
      <c r="B155" s="174">
        <v>440</v>
      </c>
      <c r="C155" s="93" t="s">
        <v>1065</v>
      </c>
      <c r="D155" s="47">
        <f>SUMIFS('Volume Input'!$F$16:$F$1000000,'Volume Input'!$E$16:$E$1000000,'TO HIDE DRG Sum Ref'!B155)</f>
        <v>0</v>
      </c>
      <c r="E155" s="122" t="s">
        <v>20</v>
      </c>
      <c r="F155" s="122" t="s">
        <v>29</v>
      </c>
      <c r="G155" s="93" t="s">
        <v>1065</v>
      </c>
      <c r="AA155" s="47">
        <f>'Volume Input'!E97</f>
        <v>0</v>
      </c>
      <c r="AB155" s="47" t="str">
        <f t="shared" si="37"/>
        <v xml:space="preserve"> </v>
      </c>
      <c r="AC155" s="47" t="str">
        <f t="shared" si="38"/>
        <v xml:space="preserve"> </v>
      </c>
      <c r="AD155" s="47" t="str">
        <f t="shared" si="39"/>
        <v xml:space="preserve"> </v>
      </c>
      <c r="AE155" s="47" t="str">
        <f t="shared" si="40"/>
        <v xml:space="preserve"> </v>
      </c>
    </row>
    <row r="156" spans="1:31" ht="13">
      <c r="A156" s="122"/>
      <c r="B156" s="174">
        <v>441</v>
      </c>
      <c r="C156" s="94" t="s">
        <v>1066</v>
      </c>
      <c r="D156" s="47">
        <f>SUMIFS('Volume Input'!$F$16:$F$1000000,'Volume Input'!$E$16:$E$1000000,'TO HIDE DRG Sum Ref'!B156)</f>
        <v>0</v>
      </c>
      <c r="E156" s="122" t="s">
        <v>20</v>
      </c>
      <c r="F156" s="122" t="s">
        <v>29</v>
      </c>
      <c r="G156" s="94" t="s">
        <v>1066</v>
      </c>
      <c r="AA156" s="47">
        <f>'Volume Input'!E98</f>
        <v>0</v>
      </c>
      <c r="AB156" s="47" t="str">
        <f t="shared" si="37"/>
        <v xml:space="preserve"> </v>
      </c>
      <c r="AC156" s="47" t="str">
        <f t="shared" si="38"/>
        <v xml:space="preserve"> </v>
      </c>
      <c r="AD156" s="47" t="str">
        <f t="shared" si="39"/>
        <v xml:space="preserve"> </v>
      </c>
      <c r="AE156" s="47" t="str">
        <f t="shared" si="40"/>
        <v xml:space="preserve"> </v>
      </c>
    </row>
    <row r="157" spans="1:31" ht="13">
      <c r="A157" s="122"/>
      <c r="B157" s="174">
        <v>442</v>
      </c>
      <c r="C157" s="93" t="s">
        <v>1067</v>
      </c>
      <c r="D157" s="47">
        <f>SUMIFS('Volume Input'!$F$16:$F$1000000,'Volume Input'!$E$16:$E$1000000,'TO HIDE DRG Sum Ref'!B157)</f>
        <v>0</v>
      </c>
      <c r="E157" s="122" t="s">
        <v>20</v>
      </c>
      <c r="F157" s="122" t="s">
        <v>29</v>
      </c>
      <c r="G157" s="93" t="s">
        <v>1067</v>
      </c>
      <c r="AA157" s="47">
        <f>'Volume Input'!E99</f>
        <v>0</v>
      </c>
      <c r="AB157" s="47" t="str">
        <f t="shared" si="37"/>
        <v xml:space="preserve"> </v>
      </c>
      <c r="AC157" s="47" t="str">
        <f t="shared" si="38"/>
        <v xml:space="preserve"> </v>
      </c>
      <c r="AD157" s="47" t="str">
        <f t="shared" si="39"/>
        <v xml:space="preserve"> </v>
      </c>
      <c r="AE157" s="47" t="str">
        <f t="shared" si="40"/>
        <v xml:space="preserve"> </v>
      </c>
    </row>
    <row r="158" spans="1:31" ht="13">
      <c r="A158" s="122"/>
      <c r="B158" s="174">
        <v>443</v>
      </c>
      <c r="C158" s="94" t="s">
        <v>1068</v>
      </c>
      <c r="D158" s="47">
        <f>SUMIFS('Volume Input'!$F$16:$F$1000000,'Volume Input'!$E$16:$E$1000000,'TO HIDE DRG Sum Ref'!B158)</f>
        <v>0</v>
      </c>
      <c r="E158" s="122" t="s">
        <v>20</v>
      </c>
      <c r="F158" s="122" t="s">
        <v>29</v>
      </c>
      <c r="G158" s="94" t="s">
        <v>1068</v>
      </c>
      <c r="AA158" s="47">
        <f>'Volume Input'!E100</f>
        <v>0</v>
      </c>
      <c r="AB158" s="47" t="str">
        <f t="shared" si="37"/>
        <v xml:space="preserve"> </v>
      </c>
      <c r="AC158" s="47" t="str">
        <f t="shared" si="38"/>
        <v xml:space="preserve"> </v>
      </c>
      <c r="AD158" s="47" t="str">
        <f t="shared" si="39"/>
        <v xml:space="preserve"> </v>
      </c>
      <c r="AE158" s="47" t="str">
        <f t="shared" si="40"/>
        <v xml:space="preserve"> </v>
      </c>
    </row>
    <row r="159" spans="1:31" ht="13">
      <c r="A159" s="122"/>
      <c r="B159" s="174">
        <v>444</v>
      </c>
      <c r="C159" s="93" t="s">
        <v>1069</v>
      </c>
      <c r="D159" s="47">
        <f>SUMIFS('Volume Input'!$F$16:$F$1000000,'Volume Input'!$E$16:$E$1000000,'TO HIDE DRG Sum Ref'!B159)</f>
        <v>0</v>
      </c>
      <c r="E159" s="122" t="s">
        <v>20</v>
      </c>
      <c r="F159" s="122" t="s">
        <v>29</v>
      </c>
      <c r="G159" s="93" t="s">
        <v>1069</v>
      </c>
      <c r="AA159" s="47">
        <f>'Volume Input'!E101</f>
        <v>0</v>
      </c>
      <c r="AB159" s="47" t="str">
        <f t="shared" si="37"/>
        <v xml:space="preserve"> </v>
      </c>
      <c r="AC159" s="47" t="str">
        <f t="shared" si="38"/>
        <v xml:space="preserve"> </v>
      </c>
      <c r="AD159" s="47" t="str">
        <f t="shared" si="39"/>
        <v xml:space="preserve"> </v>
      </c>
      <c r="AE159" s="47" t="str">
        <f t="shared" si="40"/>
        <v xml:space="preserve"> </v>
      </c>
    </row>
    <row r="160" spans="1:31" ht="13">
      <c r="A160" s="122"/>
      <c r="B160" s="174">
        <v>445</v>
      </c>
      <c r="C160" s="94" t="s">
        <v>1070</v>
      </c>
      <c r="D160" s="47">
        <f>SUMIFS('Volume Input'!$F$16:$F$1000000,'Volume Input'!$E$16:$E$1000000,'TO HIDE DRG Sum Ref'!B160)</f>
        <v>0</v>
      </c>
      <c r="E160" s="122" t="s">
        <v>20</v>
      </c>
      <c r="F160" s="122" t="s">
        <v>29</v>
      </c>
      <c r="G160" s="94" t="s">
        <v>1070</v>
      </c>
      <c r="AA160" s="47">
        <f>'Volume Input'!E102</f>
        <v>0</v>
      </c>
      <c r="AB160" s="47" t="str">
        <f t="shared" si="37"/>
        <v xml:space="preserve"> </v>
      </c>
      <c r="AC160" s="47" t="str">
        <f t="shared" si="38"/>
        <v xml:space="preserve"> </v>
      </c>
      <c r="AD160" s="47" t="str">
        <f t="shared" si="39"/>
        <v xml:space="preserve"> </v>
      </c>
      <c r="AE160" s="47" t="str">
        <f t="shared" si="40"/>
        <v xml:space="preserve"> </v>
      </c>
    </row>
    <row r="161" spans="1:31" ht="13">
      <c r="A161" s="122"/>
      <c r="B161" s="174">
        <v>446</v>
      </c>
      <c r="C161" s="93" t="s">
        <v>1071</v>
      </c>
      <c r="D161" s="47">
        <f>SUMIFS('Volume Input'!$F$16:$F$1000000,'Volume Input'!$E$16:$E$1000000,'TO HIDE DRG Sum Ref'!B161)</f>
        <v>0</v>
      </c>
      <c r="E161" s="122" t="s">
        <v>20</v>
      </c>
      <c r="F161" s="122" t="s">
        <v>29</v>
      </c>
      <c r="G161" s="93" t="s">
        <v>1071</v>
      </c>
      <c r="AA161" s="47">
        <f>'Volume Input'!E103</f>
        <v>0</v>
      </c>
      <c r="AB161" s="47" t="str">
        <f t="shared" si="37"/>
        <v xml:space="preserve"> </v>
      </c>
      <c r="AC161" s="47" t="str">
        <f t="shared" si="38"/>
        <v xml:space="preserve"> </v>
      </c>
      <c r="AD161" s="47" t="str">
        <f t="shared" si="39"/>
        <v xml:space="preserve"> </v>
      </c>
      <c r="AE161" s="47" t="str">
        <f t="shared" si="40"/>
        <v xml:space="preserve"> </v>
      </c>
    </row>
    <row r="162" spans="1:31" ht="13">
      <c r="A162" s="122"/>
      <c r="B162" s="174">
        <v>862</v>
      </c>
      <c r="C162" s="94" t="s">
        <v>1072</v>
      </c>
      <c r="D162" s="47">
        <f>SUMIFS('Volume Input'!$F$16:$F$1000000,'Volume Input'!$E$16:$E$1000000,'TO HIDE DRG Sum Ref'!B162)</f>
        <v>0</v>
      </c>
      <c r="E162" s="122" t="s">
        <v>20</v>
      </c>
      <c r="F162" s="122" t="s">
        <v>21</v>
      </c>
      <c r="G162" s="94" t="s">
        <v>1072</v>
      </c>
      <c r="AA162" s="47">
        <f>'Volume Input'!E104</f>
        <v>0</v>
      </c>
      <c r="AB162" s="47" t="str">
        <f t="shared" si="37"/>
        <v xml:space="preserve"> </v>
      </c>
      <c r="AC162" s="47" t="str">
        <f t="shared" si="38"/>
        <v xml:space="preserve"> </v>
      </c>
      <c r="AD162" s="47" t="str">
        <f t="shared" si="39"/>
        <v xml:space="preserve"> </v>
      </c>
      <c r="AE162" s="47" t="str">
        <f t="shared" si="40"/>
        <v xml:space="preserve"> </v>
      </c>
    </row>
    <row r="163" spans="1:31" ht="13">
      <c r="A163" s="122"/>
      <c r="B163" s="174">
        <v>863</v>
      </c>
      <c r="C163" s="93" t="s">
        <v>1073</v>
      </c>
      <c r="D163" s="47">
        <f>SUMIFS('Volume Input'!$F$16:$F$1000000,'Volume Input'!$E$16:$E$1000000,'TO HIDE DRG Sum Ref'!B163)</f>
        <v>0</v>
      </c>
      <c r="E163" s="122" t="s">
        <v>20</v>
      </c>
      <c r="F163" s="122" t="s">
        <v>21</v>
      </c>
      <c r="G163" s="93" t="s">
        <v>1073</v>
      </c>
      <c r="AA163" s="47">
        <f>'Volume Input'!E105</f>
        <v>0</v>
      </c>
      <c r="AB163" s="47" t="str">
        <f t="shared" si="37"/>
        <v xml:space="preserve"> </v>
      </c>
      <c r="AC163" s="47" t="str">
        <f t="shared" si="38"/>
        <v xml:space="preserve"> </v>
      </c>
      <c r="AD163" s="47" t="str">
        <f t="shared" si="39"/>
        <v xml:space="preserve"> </v>
      </c>
      <c r="AE163" s="47" t="str">
        <f t="shared" si="40"/>
        <v xml:space="preserve"> </v>
      </c>
    </row>
    <row r="164" spans="1:31" ht="13">
      <c r="A164" s="122"/>
      <c r="B164" s="174">
        <v>864</v>
      </c>
      <c r="C164" s="94" t="s">
        <v>1074</v>
      </c>
      <c r="D164" s="47">
        <f>SUMIFS('Volume Input'!$F$16:$F$1000000,'Volume Input'!$E$16:$E$1000000,'TO HIDE DRG Sum Ref'!B164)</f>
        <v>0</v>
      </c>
      <c r="E164" s="122" t="s">
        <v>20</v>
      </c>
      <c r="F164" s="122" t="s">
        <v>21</v>
      </c>
      <c r="G164" s="94" t="s">
        <v>1074</v>
      </c>
      <c r="AA164" s="47">
        <f>'Volume Input'!E106</f>
        <v>0</v>
      </c>
      <c r="AB164" s="47" t="str">
        <f t="shared" si="37"/>
        <v xml:space="preserve"> </v>
      </c>
      <c r="AC164" s="47" t="str">
        <f t="shared" si="38"/>
        <v xml:space="preserve"> </v>
      </c>
      <c r="AD164" s="47" t="str">
        <f t="shared" si="39"/>
        <v xml:space="preserve"> </v>
      </c>
      <c r="AE164" s="47" t="str">
        <f t="shared" si="40"/>
        <v xml:space="preserve"> </v>
      </c>
    </row>
    <row r="165" spans="1:31" ht="13">
      <c r="A165" s="122"/>
      <c r="B165" s="174">
        <v>865</v>
      </c>
      <c r="C165" s="93" t="s">
        <v>1075</v>
      </c>
      <c r="D165" s="47">
        <f>SUMIFS('Volume Input'!$F$16:$F$1000000,'Volume Input'!$E$16:$E$1000000,'TO HIDE DRG Sum Ref'!B165)</f>
        <v>0</v>
      </c>
      <c r="E165" s="122" t="s">
        <v>20</v>
      </c>
      <c r="F165" s="122" t="s">
        <v>21</v>
      </c>
      <c r="G165" s="93" t="s">
        <v>1075</v>
      </c>
      <c r="AA165" s="47">
        <f>'Volume Input'!E107</f>
        <v>0</v>
      </c>
      <c r="AB165" s="47" t="str">
        <f t="shared" si="37"/>
        <v xml:space="preserve"> </v>
      </c>
      <c r="AC165" s="47" t="str">
        <f t="shared" si="38"/>
        <v xml:space="preserve"> </v>
      </c>
      <c r="AD165" s="47" t="str">
        <f t="shared" si="39"/>
        <v xml:space="preserve"> </v>
      </c>
      <c r="AE165" s="47" t="str">
        <f t="shared" si="40"/>
        <v xml:space="preserve"> </v>
      </c>
    </row>
    <row r="166" spans="1:31" ht="13">
      <c r="A166" s="122"/>
      <c r="B166" s="174">
        <v>866</v>
      </c>
      <c r="C166" s="94" t="s">
        <v>1076</v>
      </c>
      <c r="D166" s="47">
        <f>SUMIFS('Volume Input'!$F$16:$F$1000000,'Volume Input'!$E$16:$E$1000000,'TO HIDE DRG Sum Ref'!B166)</f>
        <v>0</v>
      </c>
      <c r="E166" s="122" t="s">
        <v>20</v>
      </c>
      <c r="F166" s="122" t="s">
        <v>21</v>
      </c>
      <c r="G166" s="94" t="s">
        <v>1076</v>
      </c>
      <c r="AA166" s="47">
        <f>'Volume Input'!E108</f>
        <v>0</v>
      </c>
      <c r="AB166" s="47" t="str">
        <f t="shared" si="37"/>
        <v xml:space="preserve"> </v>
      </c>
      <c r="AC166" s="47" t="str">
        <f t="shared" si="38"/>
        <v xml:space="preserve"> </v>
      </c>
      <c r="AD166" s="47" t="str">
        <f t="shared" si="39"/>
        <v xml:space="preserve"> </v>
      </c>
      <c r="AE166" s="47" t="str">
        <f t="shared" si="40"/>
        <v xml:space="preserve"> </v>
      </c>
    </row>
    <row r="167" spans="1:31" ht="13">
      <c r="A167" s="122"/>
      <c r="B167" s="174">
        <v>867</v>
      </c>
      <c r="C167" s="93" t="s">
        <v>1077</v>
      </c>
      <c r="D167" s="47">
        <f>SUMIFS('Volume Input'!$F$16:$F$1000000,'Volume Input'!$E$16:$E$1000000,'TO HIDE DRG Sum Ref'!B167)</f>
        <v>0</v>
      </c>
      <c r="E167" s="122" t="s">
        <v>20</v>
      </c>
      <c r="F167" s="122" t="s">
        <v>21</v>
      </c>
      <c r="G167" s="93" t="s">
        <v>1077</v>
      </c>
      <c r="AA167" s="47">
        <f>'Volume Input'!E109</f>
        <v>0</v>
      </c>
      <c r="AB167" s="47" t="str">
        <f t="shared" si="37"/>
        <v xml:space="preserve"> </v>
      </c>
      <c r="AC167" s="47" t="str">
        <f t="shared" si="38"/>
        <v xml:space="preserve"> </v>
      </c>
      <c r="AD167" s="47" t="str">
        <f t="shared" si="39"/>
        <v xml:space="preserve"> </v>
      </c>
      <c r="AE167" s="47" t="str">
        <f t="shared" si="40"/>
        <v xml:space="preserve"> </v>
      </c>
    </row>
    <row r="168" spans="1:31" ht="13">
      <c r="A168" s="122"/>
      <c r="B168" s="174">
        <v>868</v>
      </c>
      <c r="C168" s="94" t="s">
        <v>1078</v>
      </c>
      <c r="D168" s="47">
        <f>SUMIFS('Volume Input'!$F$16:$F$1000000,'Volume Input'!$E$16:$E$1000000,'TO HIDE DRG Sum Ref'!B168)</f>
        <v>0</v>
      </c>
      <c r="E168" s="122" t="s">
        <v>20</v>
      </c>
      <c r="F168" s="122" t="s">
        <v>21</v>
      </c>
      <c r="G168" s="94" t="s">
        <v>1078</v>
      </c>
      <c r="AA168" s="47">
        <f>'Volume Input'!E110</f>
        <v>0</v>
      </c>
      <c r="AB168" s="47" t="str">
        <f t="shared" si="37"/>
        <v xml:space="preserve"> </v>
      </c>
      <c r="AC168" s="47" t="str">
        <f t="shared" si="38"/>
        <v xml:space="preserve"> </v>
      </c>
      <c r="AD168" s="47" t="str">
        <f t="shared" si="39"/>
        <v xml:space="preserve"> </v>
      </c>
      <c r="AE168" s="47" t="str">
        <f t="shared" si="40"/>
        <v xml:space="preserve"> </v>
      </c>
    </row>
    <row r="169" spans="1:31" ht="13">
      <c r="A169" s="122"/>
      <c r="B169" s="174">
        <v>869</v>
      </c>
      <c r="C169" s="93" t="s">
        <v>1079</v>
      </c>
      <c r="D169" s="47">
        <f>SUMIFS('Volume Input'!$F$16:$F$1000000,'Volume Input'!$E$16:$E$1000000,'TO HIDE DRG Sum Ref'!B169)</f>
        <v>0</v>
      </c>
      <c r="E169" s="122" t="s">
        <v>20</v>
      </c>
      <c r="F169" s="122" t="s">
        <v>21</v>
      </c>
      <c r="G169" s="93" t="s">
        <v>1079</v>
      </c>
      <c r="AA169" s="47">
        <f>'Volume Input'!E111</f>
        <v>0</v>
      </c>
      <c r="AB169" s="47" t="str">
        <f t="shared" si="37"/>
        <v xml:space="preserve"> </v>
      </c>
      <c r="AC169" s="47" t="str">
        <f t="shared" si="38"/>
        <v xml:space="preserve"> </v>
      </c>
      <c r="AD169" s="47" t="str">
        <f t="shared" si="39"/>
        <v xml:space="preserve"> </v>
      </c>
      <c r="AE169" s="47" t="str">
        <f t="shared" si="40"/>
        <v xml:space="preserve"> </v>
      </c>
    </row>
    <row r="170" spans="1:31" ht="13">
      <c r="A170" s="122"/>
      <c r="B170" s="174">
        <v>870</v>
      </c>
      <c r="C170" s="94" t="s">
        <v>1080</v>
      </c>
      <c r="D170" s="47">
        <f>SUMIFS('Volume Input'!$F$16:$F$1000000,'Volume Input'!$E$16:$E$1000000,'TO HIDE DRG Sum Ref'!B170)</f>
        <v>0</v>
      </c>
      <c r="E170" s="122" t="s">
        <v>20</v>
      </c>
      <c r="F170" s="122" t="s">
        <v>21</v>
      </c>
      <c r="G170" s="94" t="s">
        <v>1080</v>
      </c>
      <c r="AA170" s="47">
        <f>'Volume Input'!E112</f>
        <v>0</v>
      </c>
      <c r="AB170" s="47" t="str">
        <f t="shared" si="37"/>
        <v xml:space="preserve"> </v>
      </c>
      <c r="AC170" s="47" t="str">
        <f t="shared" si="38"/>
        <v xml:space="preserve"> </v>
      </c>
      <c r="AD170" s="47" t="str">
        <f t="shared" si="39"/>
        <v xml:space="preserve"> </v>
      </c>
      <c r="AE170" s="47" t="str">
        <f t="shared" si="40"/>
        <v xml:space="preserve"> </v>
      </c>
    </row>
    <row r="171" spans="1:31" ht="13">
      <c r="A171" s="122"/>
      <c r="B171" s="174">
        <v>871</v>
      </c>
      <c r="C171" s="93" t="s">
        <v>1081</v>
      </c>
      <c r="D171" s="47">
        <f>SUMIFS('Volume Input'!$F$16:$F$1000000,'Volume Input'!$E$16:$E$1000000,'TO HIDE DRG Sum Ref'!B171)</f>
        <v>0</v>
      </c>
      <c r="E171" s="122" t="s">
        <v>20</v>
      </c>
      <c r="F171" s="122" t="s">
        <v>21</v>
      </c>
      <c r="G171" s="93" t="s">
        <v>1081</v>
      </c>
      <c r="AA171" s="47">
        <f>'Volume Input'!E113</f>
        <v>0</v>
      </c>
      <c r="AB171" s="47" t="str">
        <f t="shared" si="37"/>
        <v xml:space="preserve"> </v>
      </c>
      <c r="AC171" s="47" t="str">
        <f t="shared" si="38"/>
        <v xml:space="preserve"> </v>
      </c>
      <c r="AD171" s="47" t="str">
        <f t="shared" si="39"/>
        <v xml:space="preserve"> </v>
      </c>
      <c r="AE171" s="47" t="str">
        <f t="shared" si="40"/>
        <v xml:space="preserve"> </v>
      </c>
    </row>
    <row r="172" spans="1:31" ht="13">
      <c r="A172" s="122"/>
      <c r="B172" s="174">
        <v>872</v>
      </c>
      <c r="C172" s="94" t="s">
        <v>1082</v>
      </c>
      <c r="D172" s="47">
        <f>SUMIFS('Volume Input'!$F$16:$F$1000000,'Volume Input'!$E$16:$E$1000000,'TO HIDE DRG Sum Ref'!B172)</f>
        <v>0</v>
      </c>
      <c r="E172" s="122" t="s">
        <v>20</v>
      </c>
      <c r="F172" s="122" t="s">
        <v>21</v>
      </c>
      <c r="G172" s="94" t="s">
        <v>1082</v>
      </c>
      <c r="AA172" s="47">
        <f>'Volume Input'!E114</f>
        <v>0</v>
      </c>
      <c r="AB172" s="47" t="str">
        <f t="shared" si="37"/>
        <v xml:space="preserve"> </v>
      </c>
      <c r="AC172" s="47" t="str">
        <f t="shared" si="38"/>
        <v xml:space="preserve"> </v>
      </c>
      <c r="AD172" s="47" t="str">
        <f t="shared" si="39"/>
        <v xml:space="preserve"> </v>
      </c>
      <c r="AE172" s="47" t="str">
        <f t="shared" si="40"/>
        <v xml:space="preserve"> </v>
      </c>
    </row>
    <row r="173" spans="1:31" ht="13">
      <c r="A173" s="122"/>
      <c r="B173" s="174">
        <v>974</v>
      </c>
      <c r="C173" s="93" t="s">
        <v>1083</v>
      </c>
      <c r="D173" s="47">
        <f>SUMIFS('Volume Input'!$F$16:$F$1000000,'Volume Input'!$E$16:$E$1000000,'TO HIDE DRG Sum Ref'!B173)</f>
        <v>0</v>
      </c>
      <c r="E173" s="122" t="s">
        <v>20</v>
      </c>
      <c r="F173" s="122" t="s">
        <v>21</v>
      </c>
      <c r="G173" s="93" t="s">
        <v>1083</v>
      </c>
      <c r="AA173" s="47">
        <f>'Volume Input'!E115</f>
        <v>0</v>
      </c>
      <c r="AB173" s="47" t="str">
        <f t="shared" si="37"/>
        <v xml:space="preserve"> </v>
      </c>
      <c r="AC173" s="47" t="str">
        <f t="shared" si="38"/>
        <v xml:space="preserve"> </v>
      </c>
      <c r="AD173" s="47" t="str">
        <f t="shared" si="39"/>
        <v xml:space="preserve"> </v>
      </c>
      <c r="AE173" s="47" t="str">
        <f t="shared" si="40"/>
        <v xml:space="preserve"> </v>
      </c>
    </row>
    <row r="174" spans="1:31" ht="13">
      <c r="A174" s="122"/>
      <c r="B174" s="174">
        <v>975</v>
      </c>
      <c r="C174" s="94" t="s">
        <v>1084</v>
      </c>
      <c r="D174" s="47">
        <f>SUMIFS('Volume Input'!$F$16:$F$1000000,'Volume Input'!$E$16:$E$1000000,'TO HIDE DRG Sum Ref'!B174)</f>
        <v>0</v>
      </c>
      <c r="E174" s="122" t="s">
        <v>20</v>
      </c>
      <c r="F174" s="122" t="s">
        <v>21</v>
      </c>
      <c r="G174" s="94" t="s">
        <v>1084</v>
      </c>
      <c r="AA174" s="47">
        <f>'Volume Input'!E116</f>
        <v>0</v>
      </c>
      <c r="AB174" s="47" t="str">
        <f t="shared" si="37"/>
        <v xml:space="preserve"> </v>
      </c>
      <c r="AC174" s="47" t="str">
        <f t="shared" si="38"/>
        <v xml:space="preserve"> </v>
      </c>
      <c r="AD174" s="47" t="str">
        <f t="shared" si="39"/>
        <v xml:space="preserve"> </v>
      </c>
      <c r="AE174" s="47" t="str">
        <f t="shared" si="40"/>
        <v xml:space="preserve"> </v>
      </c>
    </row>
    <row r="175" spans="1:31" ht="13">
      <c r="A175" s="122"/>
      <c r="B175" s="174">
        <v>976</v>
      </c>
      <c r="C175" s="93" t="s">
        <v>1085</v>
      </c>
      <c r="D175" s="47">
        <f>SUMIFS('Volume Input'!$F$16:$F$1000000,'Volume Input'!$E$16:$E$1000000,'TO HIDE DRG Sum Ref'!B175)</f>
        <v>0</v>
      </c>
      <c r="E175" s="122" t="s">
        <v>20</v>
      </c>
      <c r="F175" s="122" t="s">
        <v>21</v>
      </c>
      <c r="G175" s="93" t="s">
        <v>1085</v>
      </c>
      <c r="AA175" s="47">
        <f>'Volume Input'!E117</f>
        <v>0</v>
      </c>
      <c r="AB175" s="47" t="str">
        <f t="shared" si="37"/>
        <v xml:space="preserve"> </v>
      </c>
      <c r="AC175" s="47" t="str">
        <f t="shared" si="38"/>
        <v xml:space="preserve"> </v>
      </c>
      <c r="AD175" s="47" t="str">
        <f t="shared" si="39"/>
        <v xml:space="preserve"> </v>
      </c>
      <c r="AE175" s="47" t="str">
        <f t="shared" si="40"/>
        <v xml:space="preserve"> </v>
      </c>
    </row>
    <row r="176" spans="1:31" ht="13">
      <c r="A176" s="122"/>
      <c r="B176" s="174">
        <v>977</v>
      </c>
      <c r="C176" s="94" t="s">
        <v>1086</v>
      </c>
      <c r="D176" s="47">
        <f>SUMIFS('Volume Input'!$F$16:$F$1000000,'Volume Input'!$E$16:$E$1000000,'TO HIDE DRG Sum Ref'!B176)</f>
        <v>0</v>
      </c>
      <c r="E176" s="122" t="s">
        <v>20</v>
      </c>
      <c r="F176" s="122" t="s">
        <v>21</v>
      </c>
      <c r="G176" s="94" t="s">
        <v>1086</v>
      </c>
      <c r="AA176" s="47">
        <f>'Volume Input'!E118</f>
        <v>0</v>
      </c>
      <c r="AB176" s="47" t="str">
        <f t="shared" si="37"/>
        <v xml:space="preserve"> </v>
      </c>
      <c r="AC176" s="47" t="str">
        <f t="shared" si="38"/>
        <v xml:space="preserve"> </v>
      </c>
      <c r="AD176" s="47" t="str">
        <f t="shared" si="39"/>
        <v xml:space="preserve"> </v>
      </c>
      <c r="AE176" s="47" t="str">
        <f t="shared" si="40"/>
        <v xml:space="preserve"> </v>
      </c>
    </row>
    <row r="177" spans="1:31" ht="13">
      <c r="A177" s="122"/>
      <c r="B177" s="174">
        <v>682</v>
      </c>
      <c r="C177" s="93" t="s">
        <v>1087</v>
      </c>
      <c r="D177" s="47">
        <f>SUMIFS('Volume Input'!$F$16:$F$1000000,'Volume Input'!$E$16:$E$1000000,'TO HIDE DRG Sum Ref'!B177)</f>
        <v>0</v>
      </c>
      <c r="E177" s="122" t="s">
        <v>20</v>
      </c>
      <c r="F177" s="122" t="s">
        <v>25</v>
      </c>
      <c r="G177" s="93" t="s">
        <v>1087</v>
      </c>
      <c r="AA177" s="47">
        <f>'Volume Input'!E119</f>
        <v>0</v>
      </c>
      <c r="AB177" s="47" t="str">
        <f t="shared" si="37"/>
        <v xml:space="preserve"> </v>
      </c>
      <c r="AC177" s="47" t="str">
        <f t="shared" si="38"/>
        <v xml:space="preserve"> </v>
      </c>
      <c r="AD177" s="47" t="str">
        <f t="shared" si="39"/>
        <v xml:space="preserve"> </v>
      </c>
      <c r="AE177" s="47" t="str">
        <f t="shared" si="40"/>
        <v xml:space="preserve"> </v>
      </c>
    </row>
    <row r="178" spans="1:31" ht="13">
      <c r="A178" s="122"/>
      <c r="B178" s="174">
        <v>683</v>
      </c>
      <c r="C178" s="94" t="s">
        <v>1088</v>
      </c>
      <c r="D178" s="47">
        <f>SUMIFS('Volume Input'!$F$16:$F$1000000,'Volume Input'!$E$16:$E$1000000,'TO HIDE DRG Sum Ref'!B178)</f>
        <v>0</v>
      </c>
      <c r="E178" s="122" t="s">
        <v>20</v>
      </c>
      <c r="F178" s="122" t="s">
        <v>25</v>
      </c>
      <c r="G178" s="94" t="s">
        <v>1088</v>
      </c>
      <c r="AA178" s="47">
        <f>'Volume Input'!E120</f>
        <v>0</v>
      </c>
      <c r="AB178" s="47" t="str">
        <f t="shared" si="37"/>
        <v xml:space="preserve"> </v>
      </c>
      <c r="AC178" s="47" t="str">
        <f t="shared" si="38"/>
        <v xml:space="preserve"> </v>
      </c>
      <c r="AD178" s="47" t="str">
        <f t="shared" si="39"/>
        <v xml:space="preserve"> </v>
      </c>
      <c r="AE178" s="47" t="str">
        <f t="shared" si="40"/>
        <v xml:space="preserve"> </v>
      </c>
    </row>
    <row r="179" spans="1:31" ht="13">
      <c r="A179" s="122"/>
      <c r="B179" s="174">
        <v>684</v>
      </c>
      <c r="C179" s="93" t="s">
        <v>1089</v>
      </c>
      <c r="D179" s="47">
        <f>SUMIFS('Volume Input'!$F$16:$F$1000000,'Volume Input'!$E$16:$E$1000000,'TO HIDE DRG Sum Ref'!B179)</f>
        <v>0</v>
      </c>
      <c r="E179" s="122" t="s">
        <v>20</v>
      </c>
      <c r="F179" s="122" t="s">
        <v>25</v>
      </c>
      <c r="G179" s="93" t="s">
        <v>1089</v>
      </c>
      <c r="AA179" s="47">
        <f>'Volume Input'!E121</f>
        <v>0</v>
      </c>
      <c r="AB179" s="47" t="str">
        <f t="shared" si="37"/>
        <v xml:space="preserve"> </v>
      </c>
      <c r="AC179" s="47" t="str">
        <f t="shared" si="38"/>
        <v xml:space="preserve"> </v>
      </c>
      <c r="AD179" s="47" t="str">
        <f t="shared" si="39"/>
        <v xml:space="preserve"> </v>
      </c>
      <c r="AE179" s="47" t="str">
        <f t="shared" si="40"/>
        <v xml:space="preserve"> </v>
      </c>
    </row>
    <row r="180" spans="1:31" ht="13">
      <c r="A180" s="122"/>
      <c r="B180" s="174">
        <v>685</v>
      </c>
      <c r="C180" s="94" t="s">
        <v>1090</v>
      </c>
      <c r="D180" s="47">
        <f>SUMIFS('Volume Input'!$F$16:$F$1000000,'Volume Input'!$E$16:$E$1000000,'TO HIDE DRG Sum Ref'!B180)</f>
        <v>0</v>
      </c>
      <c r="E180" s="122" t="s">
        <v>20</v>
      </c>
      <c r="F180" s="122" t="s">
        <v>25</v>
      </c>
      <c r="G180" s="94" t="s">
        <v>1090</v>
      </c>
      <c r="AA180" s="47">
        <f>'Volume Input'!E122</f>
        <v>0</v>
      </c>
      <c r="AB180" s="47" t="str">
        <f t="shared" si="37"/>
        <v xml:space="preserve"> </v>
      </c>
      <c r="AC180" s="47" t="str">
        <f t="shared" si="38"/>
        <v xml:space="preserve"> </v>
      </c>
      <c r="AD180" s="47" t="str">
        <f t="shared" si="39"/>
        <v xml:space="preserve"> </v>
      </c>
      <c r="AE180" s="47" t="str">
        <f t="shared" si="40"/>
        <v xml:space="preserve"> </v>
      </c>
    </row>
    <row r="181" spans="1:31" ht="13">
      <c r="A181" s="122"/>
      <c r="B181" s="174">
        <v>689</v>
      </c>
      <c r="C181" s="93" t="s">
        <v>1091</v>
      </c>
      <c r="D181" s="47">
        <f>SUMIFS('Volume Input'!$F$16:$F$1000000,'Volume Input'!$E$16:$E$1000000,'TO HIDE DRG Sum Ref'!B181)</f>
        <v>0</v>
      </c>
      <c r="E181" s="122" t="s">
        <v>20</v>
      </c>
      <c r="F181" s="122" t="s">
        <v>25</v>
      </c>
      <c r="G181" s="93" t="s">
        <v>1091</v>
      </c>
      <c r="AA181" s="47">
        <f>'Volume Input'!E123</f>
        <v>0</v>
      </c>
      <c r="AB181" s="47" t="str">
        <f t="shared" si="37"/>
        <v xml:space="preserve"> </v>
      </c>
      <c r="AC181" s="47" t="str">
        <f t="shared" si="38"/>
        <v xml:space="preserve"> </v>
      </c>
      <c r="AD181" s="47" t="str">
        <f t="shared" si="39"/>
        <v xml:space="preserve"> </v>
      </c>
      <c r="AE181" s="47" t="str">
        <f t="shared" si="40"/>
        <v xml:space="preserve"> </v>
      </c>
    </row>
    <row r="182" spans="1:31" ht="13">
      <c r="A182" s="122"/>
      <c r="B182" s="174">
        <v>690</v>
      </c>
      <c r="C182" s="94" t="s">
        <v>1092</v>
      </c>
      <c r="D182" s="47">
        <f>SUMIFS('Volume Input'!$F$16:$F$1000000,'Volume Input'!$E$16:$E$1000000,'TO HIDE DRG Sum Ref'!B182)</f>
        <v>0</v>
      </c>
      <c r="E182" s="122" t="s">
        <v>20</v>
      </c>
      <c r="F182" s="122" t="s">
        <v>25</v>
      </c>
      <c r="G182" s="94" t="s">
        <v>1092</v>
      </c>
      <c r="AA182" s="47">
        <f>'Volume Input'!E124</f>
        <v>0</v>
      </c>
      <c r="AB182" s="47" t="str">
        <f t="shared" si="37"/>
        <v xml:space="preserve"> </v>
      </c>
      <c r="AC182" s="47" t="str">
        <f t="shared" si="38"/>
        <v xml:space="preserve"> </v>
      </c>
      <c r="AD182" s="47" t="str">
        <f t="shared" si="39"/>
        <v xml:space="preserve"> </v>
      </c>
      <c r="AE182" s="47" t="str">
        <f t="shared" si="40"/>
        <v xml:space="preserve"> </v>
      </c>
    </row>
    <row r="183" spans="1:31" ht="13">
      <c r="A183" s="122"/>
      <c r="B183" s="174">
        <v>695</v>
      </c>
      <c r="C183" s="93" t="s">
        <v>1093</v>
      </c>
      <c r="D183" s="47">
        <f>SUMIFS('Volume Input'!$F$16:$F$1000000,'Volume Input'!$E$16:$E$1000000,'TO HIDE DRG Sum Ref'!B183)</f>
        <v>0</v>
      </c>
      <c r="E183" s="122" t="s">
        <v>20</v>
      </c>
      <c r="F183" s="122" t="s">
        <v>25</v>
      </c>
      <c r="G183" s="93" t="s">
        <v>1093</v>
      </c>
      <c r="AA183" s="47">
        <f>'Volume Input'!E125</f>
        <v>0</v>
      </c>
      <c r="AB183" s="47" t="str">
        <f t="shared" si="37"/>
        <v xml:space="preserve"> </v>
      </c>
      <c r="AC183" s="47" t="str">
        <f t="shared" si="38"/>
        <v xml:space="preserve"> </v>
      </c>
      <c r="AD183" s="47" t="str">
        <f t="shared" si="39"/>
        <v xml:space="preserve"> </v>
      </c>
      <c r="AE183" s="47" t="str">
        <f t="shared" si="40"/>
        <v xml:space="preserve"> </v>
      </c>
    </row>
    <row r="184" spans="1:31" ht="13">
      <c r="A184" s="122"/>
      <c r="B184" s="174">
        <v>696</v>
      </c>
      <c r="C184" s="94" t="s">
        <v>1094</v>
      </c>
      <c r="D184" s="47">
        <f>SUMIFS('Volume Input'!$F$16:$F$1000000,'Volume Input'!$E$16:$E$1000000,'TO HIDE DRG Sum Ref'!B184)</f>
        <v>0</v>
      </c>
      <c r="E184" s="122" t="s">
        <v>20</v>
      </c>
      <c r="F184" s="122" t="s">
        <v>25</v>
      </c>
      <c r="G184" s="94" t="s">
        <v>1094</v>
      </c>
      <c r="AA184" s="47">
        <f>'Volume Input'!E126</f>
        <v>0</v>
      </c>
      <c r="AB184" s="47" t="str">
        <f t="shared" si="37"/>
        <v xml:space="preserve"> </v>
      </c>
      <c r="AC184" s="47" t="str">
        <f t="shared" si="38"/>
        <v xml:space="preserve"> </v>
      </c>
      <c r="AD184" s="47" t="str">
        <f t="shared" si="39"/>
        <v xml:space="preserve"> </v>
      </c>
      <c r="AE184" s="47" t="str">
        <f t="shared" si="40"/>
        <v xml:space="preserve"> </v>
      </c>
    </row>
    <row r="185" spans="1:31" ht="13">
      <c r="A185" s="122"/>
      <c r="B185" s="174">
        <v>698</v>
      </c>
      <c r="C185" s="93" t="s">
        <v>1095</v>
      </c>
      <c r="D185" s="47">
        <f>SUMIFS('Volume Input'!$F$16:$F$1000000,'Volume Input'!$E$16:$E$1000000,'TO HIDE DRG Sum Ref'!B185)</f>
        <v>0</v>
      </c>
      <c r="E185" s="122" t="s">
        <v>20</v>
      </c>
      <c r="F185" s="122" t="s">
        <v>25</v>
      </c>
      <c r="G185" s="93" t="s">
        <v>1095</v>
      </c>
      <c r="AA185" s="47">
        <f>'Volume Input'!E127</f>
        <v>0</v>
      </c>
      <c r="AB185" s="47" t="str">
        <f t="shared" si="37"/>
        <v xml:space="preserve"> </v>
      </c>
      <c r="AC185" s="47" t="str">
        <f t="shared" si="38"/>
        <v xml:space="preserve"> </v>
      </c>
      <c r="AD185" s="47" t="str">
        <f t="shared" si="39"/>
        <v xml:space="preserve"> </v>
      </c>
      <c r="AE185" s="47" t="str">
        <f t="shared" si="40"/>
        <v xml:space="preserve"> </v>
      </c>
    </row>
    <row r="186" spans="1:31" ht="13">
      <c r="A186" s="122"/>
      <c r="B186" s="174">
        <v>699</v>
      </c>
      <c r="C186" s="94" t="s">
        <v>1096</v>
      </c>
      <c r="D186" s="47">
        <f>SUMIFS('Volume Input'!$F$16:$F$1000000,'Volume Input'!$E$16:$E$1000000,'TO HIDE DRG Sum Ref'!B186)</f>
        <v>0</v>
      </c>
      <c r="E186" s="122" t="s">
        <v>20</v>
      </c>
      <c r="F186" s="122" t="s">
        <v>25</v>
      </c>
      <c r="G186" s="94" t="s">
        <v>1096</v>
      </c>
      <c r="AA186" s="47">
        <f>'Volume Input'!E128</f>
        <v>0</v>
      </c>
      <c r="AB186" s="47" t="str">
        <f t="shared" si="37"/>
        <v xml:space="preserve"> </v>
      </c>
      <c r="AC186" s="47" t="str">
        <f t="shared" si="38"/>
        <v xml:space="preserve"> </v>
      </c>
      <c r="AD186" s="47" t="str">
        <f t="shared" si="39"/>
        <v xml:space="preserve"> </v>
      </c>
      <c r="AE186" s="47" t="str">
        <f t="shared" si="40"/>
        <v xml:space="preserve"> </v>
      </c>
    </row>
    <row r="187" spans="1:31" ht="13">
      <c r="A187" s="122"/>
      <c r="B187" s="174">
        <v>700</v>
      </c>
      <c r="C187" s="93" t="s">
        <v>1097</v>
      </c>
      <c r="D187" s="47">
        <f>SUMIFS('Volume Input'!$F$16:$F$1000000,'Volume Input'!$E$16:$E$1000000,'TO HIDE DRG Sum Ref'!B187)</f>
        <v>0</v>
      </c>
      <c r="E187" s="122" t="s">
        <v>20</v>
      </c>
      <c r="F187" s="122" t="s">
        <v>25</v>
      </c>
      <c r="G187" s="93" t="s">
        <v>1097</v>
      </c>
      <c r="AA187" s="47">
        <f>'Volume Input'!E129</f>
        <v>0</v>
      </c>
      <c r="AB187" s="47" t="str">
        <f t="shared" si="37"/>
        <v xml:space="preserve"> </v>
      </c>
      <c r="AC187" s="47" t="str">
        <f t="shared" si="38"/>
        <v xml:space="preserve"> </v>
      </c>
      <c r="AD187" s="47" t="str">
        <f t="shared" si="39"/>
        <v xml:space="preserve"> </v>
      </c>
      <c r="AE187" s="47" t="str">
        <f t="shared" si="40"/>
        <v xml:space="preserve"> </v>
      </c>
    </row>
    <row r="188" spans="1:31" ht="13">
      <c r="A188" s="122"/>
      <c r="B188" s="174">
        <v>600</v>
      </c>
      <c r="C188" s="94" t="s">
        <v>1098</v>
      </c>
      <c r="D188" s="47">
        <f>SUMIFS('Volume Input'!$F$16:$F$1000000,'Volume Input'!$E$16:$E$1000000,'TO HIDE DRG Sum Ref'!B188)</f>
        <v>0</v>
      </c>
      <c r="E188" s="122" t="s">
        <v>20</v>
      </c>
      <c r="F188" s="122" t="s">
        <v>22</v>
      </c>
      <c r="G188" s="94" t="s">
        <v>1098</v>
      </c>
      <c r="AA188" s="47">
        <f>'Volume Input'!E130</f>
        <v>0</v>
      </c>
      <c r="AB188" s="47" t="str">
        <f t="shared" si="37"/>
        <v xml:space="preserve"> </v>
      </c>
      <c r="AC188" s="47" t="str">
        <f t="shared" si="38"/>
        <v xml:space="preserve"> </v>
      </c>
      <c r="AD188" s="47" t="str">
        <f t="shared" si="39"/>
        <v xml:space="preserve"> </v>
      </c>
      <c r="AE188" s="47" t="str">
        <f t="shared" si="40"/>
        <v xml:space="preserve"> </v>
      </c>
    </row>
    <row r="189" spans="1:31" ht="13">
      <c r="A189" s="122"/>
      <c r="B189" s="174">
        <v>601</v>
      </c>
      <c r="C189" s="93" t="s">
        <v>1099</v>
      </c>
      <c r="D189" s="47">
        <f>SUMIFS('Volume Input'!$F$16:$F$1000000,'Volume Input'!$E$16:$E$1000000,'TO HIDE DRG Sum Ref'!B189)</f>
        <v>0</v>
      </c>
      <c r="E189" s="122" t="s">
        <v>20</v>
      </c>
      <c r="F189" s="122" t="s">
        <v>22</v>
      </c>
      <c r="G189" s="93" t="s">
        <v>1099</v>
      </c>
      <c r="AA189" s="47">
        <f>'Volume Input'!E131</f>
        <v>0</v>
      </c>
      <c r="AB189" s="47" t="str">
        <f t="shared" si="37"/>
        <v xml:space="preserve"> </v>
      </c>
      <c r="AC189" s="47" t="str">
        <f t="shared" si="38"/>
        <v xml:space="preserve"> </v>
      </c>
      <c r="AD189" s="47" t="str">
        <f t="shared" si="39"/>
        <v xml:space="preserve"> </v>
      </c>
      <c r="AE189" s="47" t="str">
        <f t="shared" si="40"/>
        <v xml:space="preserve"> </v>
      </c>
    </row>
    <row r="190" spans="1:31" ht="13">
      <c r="A190" s="122"/>
      <c r="B190" s="174">
        <v>915</v>
      </c>
      <c r="C190" s="94" t="s">
        <v>1100</v>
      </c>
      <c r="D190" s="47">
        <f>SUMIFS('Volume Input'!$F$16:$F$1000000,'Volume Input'!$E$16:$E$1000000,'TO HIDE DRG Sum Ref'!B190)</f>
        <v>0</v>
      </c>
      <c r="E190" s="122" t="s">
        <v>20</v>
      </c>
      <c r="F190" s="122" t="s">
        <v>22</v>
      </c>
      <c r="G190" s="94" t="s">
        <v>1100</v>
      </c>
      <c r="AA190" s="47">
        <f>'Volume Input'!E132</f>
        <v>0</v>
      </c>
      <c r="AB190" s="47" t="str">
        <f t="shared" si="37"/>
        <v xml:space="preserve"> </v>
      </c>
      <c r="AC190" s="47" t="str">
        <f t="shared" si="38"/>
        <v xml:space="preserve"> </v>
      </c>
      <c r="AD190" s="47" t="str">
        <f t="shared" si="39"/>
        <v xml:space="preserve"> </v>
      </c>
      <c r="AE190" s="47" t="str">
        <f t="shared" si="40"/>
        <v xml:space="preserve"> </v>
      </c>
    </row>
    <row r="191" spans="1:31" ht="13">
      <c r="A191" s="122"/>
      <c r="B191" s="174">
        <v>916</v>
      </c>
      <c r="C191" s="93" t="s">
        <v>1101</v>
      </c>
      <c r="D191" s="47">
        <f>SUMIFS('Volume Input'!$F$16:$F$1000000,'Volume Input'!$E$16:$E$1000000,'TO HIDE DRG Sum Ref'!B191)</f>
        <v>0</v>
      </c>
      <c r="E191" s="122" t="s">
        <v>20</v>
      </c>
      <c r="F191" s="122" t="s">
        <v>22</v>
      </c>
      <c r="G191" s="93" t="s">
        <v>1101</v>
      </c>
      <c r="AA191" s="47">
        <f>'Volume Input'!E133</f>
        <v>0</v>
      </c>
      <c r="AB191" s="47" t="str">
        <f t="shared" si="37"/>
        <v xml:space="preserve"> </v>
      </c>
      <c r="AC191" s="47" t="str">
        <f t="shared" si="38"/>
        <v xml:space="preserve"> </v>
      </c>
      <c r="AD191" s="47" t="str">
        <f t="shared" si="39"/>
        <v xml:space="preserve"> </v>
      </c>
      <c r="AE191" s="47" t="str">
        <f t="shared" si="40"/>
        <v xml:space="preserve"> </v>
      </c>
    </row>
    <row r="192" spans="1:31" ht="13">
      <c r="A192" s="122"/>
      <c r="B192" s="174">
        <v>919</v>
      </c>
      <c r="C192" s="94" t="s">
        <v>1102</v>
      </c>
      <c r="D192" s="47">
        <f>SUMIFS('Volume Input'!$F$16:$F$1000000,'Volume Input'!$E$16:$E$1000000,'TO HIDE DRG Sum Ref'!B192)</f>
        <v>0</v>
      </c>
      <c r="E192" s="122" t="s">
        <v>20</v>
      </c>
      <c r="F192" s="122" t="s">
        <v>22</v>
      </c>
      <c r="G192" s="94" t="s">
        <v>1102</v>
      </c>
      <c r="AA192" s="47">
        <f>'Volume Input'!E134</f>
        <v>0</v>
      </c>
      <c r="AB192" s="47" t="str">
        <f t="shared" si="37"/>
        <v xml:space="preserve"> </v>
      </c>
      <c r="AC192" s="47" t="str">
        <f t="shared" si="38"/>
        <v xml:space="preserve"> </v>
      </c>
      <c r="AD192" s="47" t="str">
        <f t="shared" si="39"/>
        <v xml:space="preserve"> </v>
      </c>
      <c r="AE192" s="47" t="str">
        <f t="shared" si="40"/>
        <v xml:space="preserve"> </v>
      </c>
    </row>
    <row r="193" spans="1:31" ht="13">
      <c r="A193" s="122"/>
      <c r="B193" s="174">
        <v>920</v>
      </c>
      <c r="C193" s="93" t="s">
        <v>1103</v>
      </c>
      <c r="D193" s="47">
        <f>SUMIFS('Volume Input'!$F$16:$F$1000000,'Volume Input'!$E$16:$E$1000000,'TO HIDE DRG Sum Ref'!B193)</f>
        <v>0</v>
      </c>
      <c r="E193" s="122" t="s">
        <v>20</v>
      </c>
      <c r="F193" s="122" t="s">
        <v>22</v>
      </c>
      <c r="G193" s="93" t="s">
        <v>1103</v>
      </c>
      <c r="AA193" s="47">
        <f>'Volume Input'!E135</f>
        <v>0</v>
      </c>
      <c r="AB193" s="47" t="str">
        <f t="shared" si="37"/>
        <v xml:space="preserve"> </v>
      </c>
      <c r="AC193" s="47" t="str">
        <f t="shared" si="38"/>
        <v xml:space="preserve"> </v>
      </c>
      <c r="AD193" s="47" t="str">
        <f t="shared" si="39"/>
        <v xml:space="preserve"> </v>
      </c>
      <c r="AE193" s="47" t="str">
        <f t="shared" si="40"/>
        <v xml:space="preserve"> </v>
      </c>
    </row>
    <row r="194" spans="1:31" ht="13">
      <c r="A194" s="122"/>
      <c r="B194" s="174">
        <v>921</v>
      </c>
      <c r="C194" s="94" t="s">
        <v>1104</v>
      </c>
      <c r="D194" s="47">
        <f>SUMIFS('Volume Input'!$F$16:$F$1000000,'Volume Input'!$E$16:$E$1000000,'TO HIDE DRG Sum Ref'!B194)</f>
        <v>0</v>
      </c>
      <c r="E194" s="122" t="s">
        <v>20</v>
      </c>
      <c r="F194" s="122" t="s">
        <v>22</v>
      </c>
      <c r="G194" s="94" t="s">
        <v>1104</v>
      </c>
      <c r="AA194" s="47">
        <f>'Volume Input'!E136</f>
        <v>0</v>
      </c>
      <c r="AB194" s="47" t="str">
        <f t="shared" si="37"/>
        <v xml:space="preserve"> </v>
      </c>
      <c r="AC194" s="47" t="str">
        <f t="shared" si="38"/>
        <v xml:space="preserve"> </v>
      </c>
      <c r="AD194" s="47" t="str">
        <f t="shared" si="39"/>
        <v xml:space="preserve"> </v>
      </c>
      <c r="AE194" s="47" t="str">
        <f t="shared" si="40"/>
        <v xml:space="preserve"> </v>
      </c>
    </row>
    <row r="195" spans="1:31" ht="13">
      <c r="A195" s="122"/>
      <c r="B195" s="174">
        <v>922</v>
      </c>
      <c r="C195" s="93" t="s">
        <v>1105</v>
      </c>
      <c r="D195" s="47">
        <f>SUMIFS('Volume Input'!$F$16:$F$1000000,'Volume Input'!$E$16:$E$1000000,'TO HIDE DRG Sum Ref'!B195)</f>
        <v>0</v>
      </c>
      <c r="E195" s="122" t="s">
        <v>20</v>
      </c>
      <c r="F195" s="122" t="s">
        <v>22</v>
      </c>
      <c r="G195" s="93" t="s">
        <v>1105</v>
      </c>
      <c r="AA195" s="47">
        <f>'Volume Input'!E137</f>
        <v>0</v>
      </c>
      <c r="AB195" s="47" t="str">
        <f t="shared" si="37"/>
        <v xml:space="preserve"> </v>
      </c>
      <c r="AC195" s="47" t="str">
        <f t="shared" si="38"/>
        <v xml:space="preserve"> </v>
      </c>
      <c r="AD195" s="47" t="str">
        <f t="shared" si="39"/>
        <v xml:space="preserve"> </v>
      </c>
      <c r="AE195" s="47" t="str">
        <f t="shared" si="40"/>
        <v xml:space="preserve"> </v>
      </c>
    </row>
    <row r="196" spans="1:31" ht="13">
      <c r="A196" s="122"/>
      <c r="B196" s="174">
        <v>923</v>
      </c>
      <c r="C196" s="94" t="s">
        <v>1106</v>
      </c>
      <c r="D196" s="47">
        <f>SUMIFS('Volume Input'!$F$16:$F$1000000,'Volume Input'!$E$16:$E$1000000,'TO HIDE DRG Sum Ref'!B196)</f>
        <v>0</v>
      </c>
      <c r="E196" s="122" t="s">
        <v>20</v>
      </c>
      <c r="F196" s="122" t="s">
        <v>22</v>
      </c>
      <c r="G196" s="94" t="s">
        <v>1106</v>
      </c>
      <c r="AA196" s="47">
        <f>'Volume Input'!E138</f>
        <v>0</v>
      </c>
      <c r="AB196" s="47" t="str">
        <f t="shared" si="37"/>
        <v xml:space="preserve"> </v>
      </c>
      <c r="AC196" s="47" t="str">
        <f t="shared" si="38"/>
        <v xml:space="preserve"> </v>
      </c>
      <c r="AD196" s="47" t="str">
        <f t="shared" si="39"/>
        <v xml:space="preserve"> </v>
      </c>
      <c r="AE196" s="47" t="str">
        <f t="shared" si="40"/>
        <v xml:space="preserve"> </v>
      </c>
    </row>
    <row r="197" spans="1:31" ht="13">
      <c r="A197" s="122"/>
      <c r="B197" s="174">
        <v>947</v>
      </c>
      <c r="C197" s="93" t="s">
        <v>1107</v>
      </c>
      <c r="D197" s="47">
        <f>SUMIFS('Volume Input'!$F$16:$F$1000000,'Volume Input'!$E$16:$E$1000000,'TO HIDE DRG Sum Ref'!B197)</f>
        <v>0</v>
      </c>
      <c r="E197" s="122" t="s">
        <v>20</v>
      </c>
      <c r="F197" s="122" t="s">
        <v>22</v>
      </c>
      <c r="G197" s="93" t="s">
        <v>1107</v>
      </c>
      <c r="AA197" s="47">
        <f>'Volume Input'!E139</f>
        <v>0</v>
      </c>
      <c r="AB197" s="47" t="str">
        <f t="shared" si="37"/>
        <v xml:space="preserve"> </v>
      </c>
      <c r="AC197" s="47" t="str">
        <f t="shared" si="38"/>
        <v xml:space="preserve"> </v>
      </c>
      <c r="AD197" s="47" t="str">
        <f t="shared" si="39"/>
        <v xml:space="preserve"> </v>
      </c>
      <c r="AE197" s="47" t="str">
        <f t="shared" si="40"/>
        <v xml:space="preserve"> </v>
      </c>
    </row>
    <row r="198" spans="1:31" ht="13">
      <c r="A198" s="122"/>
      <c r="B198" s="174">
        <v>948</v>
      </c>
      <c r="C198" s="94" t="s">
        <v>1108</v>
      </c>
      <c r="D198" s="47">
        <f>SUMIFS('Volume Input'!$F$16:$F$1000000,'Volume Input'!$E$16:$E$1000000,'TO HIDE DRG Sum Ref'!B198)</f>
        <v>0</v>
      </c>
      <c r="E198" s="122" t="s">
        <v>20</v>
      </c>
      <c r="F198" s="122" t="s">
        <v>22</v>
      </c>
      <c r="G198" s="94" t="s">
        <v>1108</v>
      </c>
      <c r="AA198" s="47">
        <f>'Volume Input'!E140</f>
        <v>0</v>
      </c>
      <c r="AB198" s="47" t="str">
        <f t="shared" si="37"/>
        <v xml:space="preserve"> </v>
      </c>
      <c r="AC198" s="47" t="str">
        <f t="shared" si="38"/>
        <v xml:space="preserve"> </v>
      </c>
      <c r="AD198" s="47" t="str">
        <f t="shared" si="39"/>
        <v xml:space="preserve"> </v>
      </c>
      <c r="AE198" s="47" t="str">
        <f t="shared" si="40"/>
        <v xml:space="preserve"> </v>
      </c>
    </row>
    <row r="199" spans="1:31" ht="13">
      <c r="A199" s="122"/>
      <c r="B199" s="174">
        <v>949</v>
      </c>
      <c r="C199" s="93" t="s">
        <v>1109</v>
      </c>
      <c r="D199" s="47">
        <f>SUMIFS('Volume Input'!$F$16:$F$1000000,'Volume Input'!$E$16:$E$1000000,'TO HIDE DRG Sum Ref'!B199)</f>
        <v>0</v>
      </c>
      <c r="E199" s="122" t="s">
        <v>20</v>
      </c>
      <c r="F199" s="122" t="s">
        <v>22</v>
      </c>
      <c r="G199" s="93" t="s">
        <v>1109</v>
      </c>
      <c r="AA199" s="47">
        <f>'Volume Input'!E141</f>
        <v>0</v>
      </c>
      <c r="AB199" s="47" t="str">
        <f t="shared" si="37"/>
        <v xml:space="preserve"> </v>
      </c>
      <c r="AC199" s="47" t="str">
        <f t="shared" si="38"/>
        <v xml:space="preserve"> </v>
      </c>
      <c r="AD199" s="47" t="str">
        <f t="shared" si="39"/>
        <v xml:space="preserve"> </v>
      </c>
      <c r="AE199" s="47" t="str">
        <f t="shared" si="40"/>
        <v xml:space="preserve"> </v>
      </c>
    </row>
    <row r="200" spans="1:31" ht="13">
      <c r="A200" s="122"/>
      <c r="B200" s="174">
        <v>950</v>
      </c>
      <c r="C200" s="94" t="s">
        <v>1110</v>
      </c>
      <c r="D200" s="47">
        <f>SUMIFS('Volume Input'!$F$16:$F$1000000,'Volume Input'!$E$16:$E$1000000,'TO HIDE DRG Sum Ref'!B200)</f>
        <v>0</v>
      </c>
      <c r="E200" s="122" t="s">
        <v>20</v>
      </c>
      <c r="F200" s="122" t="s">
        <v>22</v>
      </c>
      <c r="G200" s="94" t="s">
        <v>1110</v>
      </c>
      <c r="AA200" s="47">
        <f>'Volume Input'!E142</f>
        <v>0</v>
      </c>
      <c r="AB200" s="47" t="str">
        <f t="shared" si="37"/>
        <v xml:space="preserve"> </v>
      </c>
      <c r="AC200" s="47" t="str">
        <f t="shared" si="38"/>
        <v xml:space="preserve"> </v>
      </c>
      <c r="AD200" s="47" t="str">
        <f t="shared" si="39"/>
        <v xml:space="preserve"> </v>
      </c>
      <c r="AE200" s="47" t="str">
        <f t="shared" si="40"/>
        <v xml:space="preserve"> </v>
      </c>
    </row>
    <row r="201" spans="1:31" ht="13">
      <c r="A201" s="122"/>
      <c r="B201" s="174">
        <v>951</v>
      </c>
      <c r="C201" s="93" t="s">
        <v>1111</v>
      </c>
      <c r="D201" s="47">
        <f>SUMIFS('Volume Input'!$F$16:$F$1000000,'Volume Input'!$E$16:$E$1000000,'TO HIDE DRG Sum Ref'!B201)</f>
        <v>0</v>
      </c>
      <c r="E201" s="122" t="s">
        <v>20</v>
      </c>
      <c r="F201" s="122" t="s">
        <v>22</v>
      </c>
      <c r="G201" s="93" t="s">
        <v>1111</v>
      </c>
      <c r="AA201" s="47">
        <f>'Volume Input'!E143</f>
        <v>0</v>
      </c>
      <c r="AB201" s="47" t="str">
        <f t="shared" si="37"/>
        <v xml:space="preserve"> </v>
      </c>
      <c r="AC201" s="47" t="str">
        <f t="shared" si="38"/>
        <v xml:space="preserve"> </v>
      </c>
      <c r="AD201" s="47" t="str">
        <f t="shared" si="39"/>
        <v xml:space="preserve"> </v>
      </c>
      <c r="AE201" s="47" t="str">
        <f t="shared" si="40"/>
        <v xml:space="preserve"> </v>
      </c>
    </row>
    <row r="202" spans="1:31" ht="13">
      <c r="A202" s="122"/>
      <c r="B202" s="174">
        <v>880</v>
      </c>
      <c r="C202" s="94" t="s">
        <v>1112</v>
      </c>
      <c r="D202" s="47">
        <f>SUMIFS('Volume Input'!$F$16:$F$1000000,'Volume Input'!$E$16:$E$1000000,'TO HIDE DRG Sum Ref'!B202)</f>
        <v>0</v>
      </c>
      <c r="E202" s="122" t="s">
        <v>20</v>
      </c>
      <c r="F202" s="122" t="s">
        <v>24</v>
      </c>
      <c r="G202" s="94" t="s">
        <v>1112</v>
      </c>
      <c r="AA202" s="47">
        <f>'Volume Input'!E144</f>
        <v>0</v>
      </c>
      <c r="AB202" s="47" t="str">
        <f t="shared" ref="AB202:AB265" si="41">_xlfn.IFNA(VLOOKUP(AA202,$B$2:$F$760,4,FALSE)," ")</f>
        <v xml:space="preserve"> </v>
      </c>
      <c r="AC202" s="47" t="str">
        <f t="shared" si="38"/>
        <v xml:space="preserve"> </v>
      </c>
      <c r="AD202" s="47" t="str">
        <f t="shared" si="39"/>
        <v xml:space="preserve"> </v>
      </c>
      <c r="AE202" s="47" t="str">
        <f t="shared" si="40"/>
        <v xml:space="preserve"> </v>
      </c>
    </row>
    <row r="203" spans="1:31" ht="13">
      <c r="A203" s="122"/>
      <c r="B203" s="174">
        <v>881</v>
      </c>
      <c r="C203" s="93" t="s">
        <v>1113</v>
      </c>
      <c r="D203" s="47">
        <f>SUMIFS('Volume Input'!$F$16:$F$1000000,'Volume Input'!$E$16:$E$1000000,'TO HIDE DRG Sum Ref'!B203)</f>
        <v>0</v>
      </c>
      <c r="E203" s="122" t="s">
        <v>20</v>
      </c>
      <c r="F203" s="122" t="s">
        <v>24</v>
      </c>
      <c r="G203" s="93" t="s">
        <v>1113</v>
      </c>
      <c r="AA203" s="47">
        <f>'Volume Input'!E145</f>
        <v>0</v>
      </c>
      <c r="AB203" s="47" t="str">
        <f t="shared" si="41"/>
        <v xml:space="preserve"> </v>
      </c>
      <c r="AC203" s="47" t="str">
        <f t="shared" ref="AC203:AC266" si="42">_xlfn.IFNA(VLOOKUP($AB203,$AA$51:$AD$69,2,FALSE)," ")</f>
        <v xml:space="preserve"> </v>
      </c>
      <c r="AD203" s="47" t="str">
        <f t="shared" ref="AD203:AD266" si="43">_xlfn.IFNA(VLOOKUP($AB203,$AA$51:$AD$69,3,FALSE)," ")</f>
        <v xml:space="preserve"> </v>
      </c>
      <c r="AE203" s="47" t="str">
        <f t="shared" ref="AE203:AE266" si="44">_xlfn.IFNA(VLOOKUP($AB203,$AA$51:$AD$69,4,FALSE)," ")</f>
        <v xml:space="preserve"> </v>
      </c>
    </row>
    <row r="204" spans="1:31" ht="13">
      <c r="A204" s="122"/>
      <c r="B204" s="174">
        <v>882</v>
      </c>
      <c r="C204" s="94" t="s">
        <v>1114</v>
      </c>
      <c r="D204" s="47">
        <f>SUMIFS('Volume Input'!$F$16:$F$1000000,'Volume Input'!$E$16:$E$1000000,'TO HIDE DRG Sum Ref'!B204)</f>
        <v>0</v>
      </c>
      <c r="E204" s="122" t="s">
        <v>20</v>
      </c>
      <c r="F204" s="122" t="s">
        <v>24</v>
      </c>
      <c r="G204" s="94" t="s">
        <v>1114</v>
      </c>
      <c r="AA204" s="47">
        <f>'Volume Input'!E146</f>
        <v>0</v>
      </c>
      <c r="AB204" s="47" t="str">
        <f t="shared" si="41"/>
        <v xml:space="preserve"> </v>
      </c>
      <c r="AC204" s="47" t="str">
        <f t="shared" si="42"/>
        <v xml:space="preserve"> </v>
      </c>
      <c r="AD204" s="47" t="str">
        <f t="shared" si="43"/>
        <v xml:space="preserve"> </v>
      </c>
      <c r="AE204" s="47" t="str">
        <f t="shared" si="44"/>
        <v xml:space="preserve"> </v>
      </c>
    </row>
    <row r="205" spans="1:31" ht="13">
      <c r="A205" s="122"/>
      <c r="B205" s="174">
        <v>883</v>
      </c>
      <c r="C205" s="93" t="s">
        <v>1115</v>
      </c>
      <c r="D205" s="47">
        <f>SUMIFS('Volume Input'!$F$16:$F$1000000,'Volume Input'!$E$16:$E$1000000,'TO HIDE DRG Sum Ref'!B205)</f>
        <v>0</v>
      </c>
      <c r="E205" s="122" t="s">
        <v>20</v>
      </c>
      <c r="F205" s="122" t="s">
        <v>24</v>
      </c>
      <c r="G205" s="93" t="s">
        <v>1115</v>
      </c>
      <c r="AA205" s="47">
        <f>'Volume Input'!E147</f>
        <v>0</v>
      </c>
      <c r="AB205" s="47" t="str">
        <f t="shared" si="41"/>
        <v xml:space="preserve"> </v>
      </c>
      <c r="AC205" s="47" t="str">
        <f t="shared" si="42"/>
        <v xml:space="preserve"> </v>
      </c>
      <c r="AD205" s="47" t="str">
        <f t="shared" si="43"/>
        <v xml:space="preserve"> </v>
      </c>
      <c r="AE205" s="47" t="str">
        <f t="shared" si="44"/>
        <v xml:space="preserve"> </v>
      </c>
    </row>
    <row r="206" spans="1:31" ht="13">
      <c r="A206" s="122"/>
      <c r="B206" s="174">
        <v>884</v>
      </c>
      <c r="C206" s="94" t="s">
        <v>1116</v>
      </c>
      <c r="D206" s="47">
        <f>SUMIFS('Volume Input'!$F$16:$F$1000000,'Volume Input'!$E$16:$E$1000000,'TO HIDE DRG Sum Ref'!B206)</f>
        <v>0</v>
      </c>
      <c r="E206" s="122" t="s">
        <v>20</v>
      </c>
      <c r="F206" s="122" t="s">
        <v>24</v>
      </c>
      <c r="G206" s="94" t="s">
        <v>1116</v>
      </c>
      <c r="AA206" s="47">
        <f>'Volume Input'!E148</f>
        <v>0</v>
      </c>
      <c r="AB206" s="47" t="str">
        <f t="shared" si="41"/>
        <v xml:space="preserve"> </v>
      </c>
      <c r="AC206" s="47" t="str">
        <f t="shared" si="42"/>
        <v xml:space="preserve"> </v>
      </c>
      <c r="AD206" s="47" t="str">
        <f t="shared" si="43"/>
        <v xml:space="preserve"> </v>
      </c>
      <c r="AE206" s="47" t="str">
        <f t="shared" si="44"/>
        <v xml:space="preserve"> </v>
      </c>
    </row>
    <row r="207" spans="1:31" ht="13">
      <c r="A207" s="122"/>
      <c r="B207" s="174">
        <v>885</v>
      </c>
      <c r="C207" s="93" t="s">
        <v>1117</v>
      </c>
      <c r="D207" s="47">
        <f>SUMIFS('Volume Input'!$F$16:$F$1000000,'Volume Input'!$E$16:$E$1000000,'TO HIDE DRG Sum Ref'!B207)</f>
        <v>0</v>
      </c>
      <c r="E207" s="122" t="s">
        <v>20</v>
      </c>
      <c r="F207" s="122" t="s">
        <v>24</v>
      </c>
      <c r="G207" s="93" t="s">
        <v>1117</v>
      </c>
      <c r="AA207" s="47">
        <f>'Volume Input'!E149</f>
        <v>0</v>
      </c>
      <c r="AB207" s="47" t="str">
        <f t="shared" si="41"/>
        <v xml:space="preserve"> </v>
      </c>
      <c r="AC207" s="47" t="str">
        <f t="shared" si="42"/>
        <v xml:space="preserve"> </v>
      </c>
      <c r="AD207" s="47" t="str">
        <f t="shared" si="43"/>
        <v xml:space="preserve"> </v>
      </c>
      <c r="AE207" s="47" t="str">
        <f t="shared" si="44"/>
        <v xml:space="preserve"> </v>
      </c>
    </row>
    <row r="208" spans="1:31" ht="13">
      <c r="A208" s="122"/>
      <c r="B208" s="174">
        <v>886</v>
      </c>
      <c r="C208" s="94" t="s">
        <v>1118</v>
      </c>
      <c r="D208" s="47">
        <f>SUMIFS('Volume Input'!$F$16:$F$1000000,'Volume Input'!$E$16:$E$1000000,'TO HIDE DRG Sum Ref'!B208)</f>
        <v>0</v>
      </c>
      <c r="E208" s="122" t="s">
        <v>20</v>
      </c>
      <c r="F208" s="122" t="s">
        <v>24</v>
      </c>
      <c r="G208" s="94" t="s">
        <v>1118</v>
      </c>
      <c r="AA208" s="47">
        <f>'Volume Input'!E150</f>
        <v>0</v>
      </c>
      <c r="AB208" s="47" t="str">
        <f t="shared" si="41"/>
        <v xml:space="preserve"> </v>
      </c>
      <c r="AC208" s="47" t="str">
        <f t="shared" si="42"/>
        <v xml:space="preserve"> </v>
      </c>
      <c r="AD208" s="47" t="str">
        <f t="shared" si="43"/>
        <v xml:space="preserve"> </v>
      </c>
      <c r="AE208" s="47" t="str">
        <f t="shared" si="44"/>
        <v xml:space="preserve"> </v>
      </c>
    </row>
    <row r="209" spans="1:31" ht="13">
      <c r="A209" s="122"/>
      <c r="B209" s="174">
        <v>887</v>
      </c>
      <c r="C209" s="93" t="s">
        <v>1119</v>
      </c>
      <c r="D209" s="47">
        <f>SUMIFS('Volume Input'!$F$16:$F$1000000,'Volume Input'!$E$16:$E$1000000,'TO HIDE DRG Sum Ref'!B209)</f>
        <v>0</v>
      </c>
      <c r="E209" s="122" t="s">
        <v>20</v>
      </c>
      <c r="F209" s="122" t="s">
        <v>24</v>
      </c>
      <c r="G209" s="93" t="s">
        <v>1119</v>
      </c>
      <c r="AA209" s="47">
        <f>'Volume Input'!E151</f>
        <v>0</v>
      </c>
      <c r="AB209" s="47" t="str">
        <f t="shared" si="41"/>
        <v xml:space="preserve"> </v>
      </c>
      <c r="AC209" s="47" t="str">
        <f t="shared" si="42"/>
        <v xml:space="preserve"> </v>
      </c>
      <c r="AD209" s="47" t="str">
        <f t="shared" si="43"/>
        <v xml:space="preserve"> </v>
      </c>
      <c r="AE209" s="47" t="str">
        <f t="shared" si="44"/>
        <v xml:space="preserve"> </v>
      </c>
    </row>
    <row r="210" spans="1:31" ht="13">
      <c r="A210" s="122"/>
      <c r="B210" s="174">
        <v>175</v>
      </c>
      <c r="C210" s="94" t="s">
        <v>1120</v>
      </c>
      <c r="D210" s="47">
        <f>SUMIFS('Volume Input'!$F$16:$F$1000000,'Volume Input'!$E$16:$E$1000000,'TO HIDE DRG Sum Ref'!B210)</f>
        <v>0</v>
      </c>
      <c r="E210" s="122" t="s">
        <v>20</v>
      </c>
      <c r="F210" s="122" t="s">
        <v>30</v>
      </c>
      <c r="G210" s="94" t="s">
        <v>1120</v>
      </c>
      <c r="AA210" s="47">
        <f>'Volume Input'!E152</f>
        <v>0</v>
      </c>
      <c r="AB210" s="47" t="str">
        <f t="shared" si="41"/>
        <v xml:space="preserve"> </v>
      </c>
      <c r="AC210" s="47" t="str">
        <f t="shared" si="42"/>
        <v xml:space="preserve"> </v>
      </c>
      <c r="AD210" s="47" t="str">
        <f t="shared" si="43"/>
        <v xml:space="preserve"> </v>
      </c>
      <c r="AE210" s="47" t="str">
        <f t="shared" si="44"/>
        <v xml:space="preserve"> </v>
      </c>
    </row>
    <row r="211" spans="1:31" ht="13">
      <c r="A211" s="122"/>
      <c r="B211" s="174">
        <v>176</v>
      </c>
      <c r="C211" s="93" t="s">
        <v>1121</v>
      </c>
      <c r="D211" s="47">
        <f>SUMIFS('Volume Input'!$F$16:$F$1000000,'Volume Input'!$E$16:$E$1000000,'TO HIDE DRG Sum Ref'!B211)</f>
        <v>0</v>
      </c>
      <c r="E211" s="122" t="s">
        <v>20</v>
      </c>
      <c r="F211" s="122" t="s">
        <v>30</v>
      </c>
      <c r="G211" s="93" t="s">
        <v>1121</v>
      </c>
      <c r="AA211" s="47">
        <f>'Volume Input'!E153</f>
        <v>0</v>
      </c>
      <c r="AB211" s="47" t="str">
        <f t="shared" si="41"/>
        <v xml:space="preserve"> </v>
      </c>
      <c r="AC211" s="47" t="str">
        <f t="shared" si="42"/>
        <v xml:space="preserve"> </v>
      </c>
      <c r="AD211" s="47" t="str">
        <f t="shared" si="43"/>
        <v xml:space="preserve"> </v>
      </c>
      <c r="AE211" s="47" t="str">
        <f t="shared" si="44"/>
        <v xml:space="preserve"> </v>
      </c>
    </row>
    <row r="212" spans="1:31" ht="13">
      <c r="A212" s="122"/>
      <c r="B212" s="174">
        <v>177</v>
      </c>
      <c r="C212" s="94" t="s">
        <v>1122</v>
      </c>
      <c r="D212" s="47">
        <f>SUMIFS('Volume Input'!$F$16:$F$1000000,'Volume Input'!$E$16:$E$1000000,'TO HIDE DRG Sum Ref'!B212)</f>
        <v>0</v>
      </c>
      <c r="E212" s="122" t="s">
        <v>20</v>
      </c>
      <c r="F212" s="122" t="s">
        <v>30</v>
      </c>
      <c r="G212" s="94" t="s">
        <v>1122</v>
      </c>
      <c r="AA212" s="47">
        <f>'Volume Input'!E154</f>
        <v>0</v>
      </c>
      <c r="AB212" s="47" t="str">
        <f t="shared" si="41"/>
        <v xml:space="preserve"> </v>
      </c>
      <c r="AC212" s="47" t="str">
        <f t="shared" si="42"/>
        <v xml:space="preserve"> </v>
      </c>
      <c r="AD212" s="47" t="str">
        <f t="shared" si="43"/>
        <v xml:space="preserve"> </v>
      </c>
      <c r="AE212" s="47" t="str">
        <f t="shared" si="44"/>
        <v xml:space="preserve"> </v>
      </c>
    </row>
    <row r="213" spans="1:31" ht="13">
      <c r="A213" s="122"/>
      <c r="B213" s="174">
        <v>178</v>
      </c>
      <c r="C213" s="93" t="s">
        <v>1123</v>
      </c>
      <c r="D213" s="47">
        <f>SUMIFS('Volume Input'!$F$16:$F$1000000,'Volume Input'!$E$16:$E$1000000,'TO HIDE DRG Sum Ref'!B213)</f>
        <v>0</v>
      </c>
      <c r="E213" s="122" t="s">
        <v>20</v>
      </c>
      <c r="F213" s="122" t="s">
        <v>30</v>
      </c>
      <c r="G213" s="93" t="s">
        <v>1123</v>
      </c>
      <c r="AA213" s="47">
        <f>'Volume Input'!E155</f>
        <v>0</v>
      </c>
      <c r="AB213" s="47" t="str">
        <f t="shared" si="41"/>
        <v xml:space="preserve"> </v>
      </c>
      <c r="AC213" s="47" t="str">
        <f t="shared" si="42"/>
        <v xml:space="preserve"> </v>
      </c>
      <c r="AD213" s="47" t="str">
        <f t="shared" si="43"/>
        <v xml:space="preserve"> </v>
      </c>
      <c r="AE213" s="47" t="str">
        <f t="shared" si="44"/>
        <v xml:space="preserve"> </v>
      </c>
    </row>
    <row r="214" spans="1:31" ht="13">
      <c r="A214" s="122"/>
      <c r="B214" s="174">
        <v>179</v>
      </c>
      <c r="C214" s="94" t="s">
        <v>1124</v>
      </c>
      <c r="D214" s="47">
        <f>SUMIFS('Volume Input'!$F$16:$F$1000000,'Volume Input'!$E$16:$E$1000000,'TO HIDE DRG Sum Ref'!B214)</f>
        <v>0</v>
      </c>
      <c r="E214" s="122" t="s">
        <v>20</v>
      </c>
      <c r="F214" s="122" t="s">
        <v>30</v>
      </c>
      <c r="G214" s="94" t="s">
        <v>1124</v>
      </c>
      <c r="AA214" s="47">
        <f>'Volume Input'!E156</f>
        <v>0</v>
      </c>
      <c r="AB214" s="47" t="str">
        <f t="shared" si="41"/>
        <v xml:space="preserve"> </v>
      </c>
      <c r="AC214" s="47" t="str">
        <f t="shared" si="42"/>
        <v xml:space="preserve"> </v>
      </c>
      <c r="AD214" s="47" t="str">
        <f t="shared" si="43"/>
        <v xml:space="preserve"> </v>
      </c>
      <c r="AE214" s="47" t="str">
        <f t="shared" si="44"/>
        <v xml:space="preserve"> </v>
      </c>
    </row>
    <row r="215" spans="1:31" ht="13">
      <c r="A215" s="122"/>
      <c r="B215" s="174">
        <v>186</v>
      </c>
      <c r="C215" s="93" t="s">
        <v>1125</v>
      </c>
      <c r="D215" s="47">
        <f>SUMIFS('Volume Input'!$F$16:$F$1000000,'Volume Input'!$E$16:$E$1000000,'TO HIDE DRG Sum Ref'!B215)</f>
        <v>0</v>
      </c>
      <c r="E215" s="122" t="s">
        <v>20</v>
      </c>
      <c r="F215" s="122" t="s">
        <v>30</v>
      </c>
      <c r="G215" s="93" t="s">
        <v>1125</v>
      </c>
      <c r="AA215" s="47">
        <f>'Volume Input'!E157</f>
        <v>0</v>
      </c>
      <c r="AB215" s="47" t="str">
        <f t="shared" si="41"/>
        <v xml:space="preserve"> </v>
      </c>
      <c r="AC215" s="47" t="str">
        <f t="shared" si="42"/>
        <v xml:space="preserve"> </v>
      </c>
      <c r="AD215" s="47" t="str">
        <f t="shared" si="43"/>
        <v xml:space="preserve"> </v>
      </c>
      <c r="AE215" s="47" t="str">
        <f t="shared" si="44"/>
        <v xml:space="preserve"> </v>
      </c>
    </row>
    <row r="216" spans="1:31" ht="13">
      <c r="A216" s="122"/>
      <c r="B216" s="174">
        <v>187</v>
      </c>
      <c r="C216" s="94" t="s">
        <v>1126</v>
      </c>
      <c r="D216" s="47">
        <f>SUMIFS('Volume Input'!$F$16:$F$1000000,'Volume Input'!$E$16:$E$1000000,'TO HIDE DRG Sum Ref'!B216)</f>
        <v>0</v>
      </c>
      <c r="E216" s="122" t="s">
        <v>20</v>
      </c>
      <c r="F216" s="122" t="s">
        <v>30</v>
      </c>
      <c r="G216" s="94" t="s">
        <v>1126</v>
      </c>
      <c r="AA216" s="47">
        <f>'Volume Input'!E158</f>
        <v>0</v>
      </c>
      <c r="AB216" s="47" t="str">
        <f t="shared" si="41"/>
        <v xml:space="preserve"> </v>
      </c>
      <c r="AC216" s="47" t="str">
        <f t="shared" si="42"/>
        <v xml:space="preserve"> </v>
      </c>
      <c r="AD216" s="47" t="str">
        <f t="shared" si="43"/>
        <v xml:space="preserve"> </v>
      </c>
      <c r="AE216" s="47" t="str">
        <f t="shared" si="44"/>
        <v xml:space="preserve"> </v>
      </c>
    </row>
    <row r="217" spans="1:31" ht="13">
      <c r="A217" s="122"/>
      <c r="B217" s="174">
        <v>188</v>
      </c>
      <c r="C217" s="93" t="s">
        <v>1127</v>
      </c>
      <c r="D217" s="47">
        <f>SUMIFS('Volume Input'!$F$16:$F$1000000,'Volume Input'!$E$16:$E$1000000,'TO HIDE DRG Sum Ref'!B217)</f>
        <v>0</v>
      </c>
      <c r="E217" s="122" t="s">
        <v>20</v>
      </c>
      <c r="F217" s="122" t="s">
        <v>30</v>
      </c>
      <c r="G217" s="93" t="s">
        <v>1127</v>
      </c>
      <c r="AA217" s="47">
        <f>'Volume Input'!E159</f>
        <v>0</v>
      </c>
      <c r="AB217" s="47" t="str">
        <f t="shared" si="41"/>
        <v xml:space="preserve"> </v>
      </c>
      <c r="AC217" s="47" t="str">
        <f t="shared" si="42"/>
        <v xml:space="preserve"> </v>
      </c>
      <c r="AD217" s="47" t="str">
        <f t="shared" si="43"/>
        <v xml:space="preserve"> </v>
      </c>
      <c r="AE217" s="47" t="str">
        <f t="shared" si="44"/>
        <v xml:space="preserve"> </v>
      </c>
    </row>
    <row r="218" spans="1:31" ht="13">
      <c r="A218" s="122"/>
      <c r="B218" s="174">
        <v>189</v>
      </c>
      <c r="C218" s="94" t="s">
        <v>1128</v>
      </c>
      <c r="D218" s="47">
        <f>SUMIFS('Volume Input'!$F$16:$F$1000000,'Volume Input'!$E$16:$E$1000000,'TO HIDE DRG Sum Ref'!B218)</f>
        <v>0</v>
      </c>
      <c r="E218" s="122" t="s">
        <v>20</v>
      </c>
      <c r="F218" s="122" t="s">
        <v>30</v>
      </c>
      <c r="G218" s="94" t="s">
        <v>1128</v>
      </c>
      <c r="AA218" s="47">
        <f>'Volume Input'!E160</f>
        <v>0</v>
      </c>
      <c r="AB218" s="47" t="str">
        <f t="shared" si="41"/>
        <v xml:space="preserve"> </v>
      </c>
      <c r="AC218" s="47" t="str">
        <f t="shared" si="42"/>
        <v xml:space="preserve"> </v>
      </c>
      <c r="AD218" s="47" t="str">
        <f t="shared" si="43"/>
        <v xml:space="preserve"> </v>
      </c>
      <c r="AE218" s="47" t="str">
        <f t="shared" si="44"/>
        <v xml:space="preserve"> </v>
      </c>
    </row>
    <row r="219" spans="1:31" ht="13">
      <c r="A219" s="122"/>
      <c r="B219" s="174">
        <v>190</v>
      </c>
      <c r="C219" s="93" t="s">
        <v>1129</v>
      </c>
      <c r="D219" s="47">
        <f>SUMIFS('Volume Input'!$F$16:$F$1000000,'Volume Input'!$E$16:$E$1000000,'TO HIDE DRG Sum Ref'!B219)</f>
        <v>0</v>
      </c>
      <c r="E219" s="122" t="s">
        <v>20</v>
      </c>
      <c r="F219" s="122" t="s">
        <v>30</v>
      </c>
      <c r="G219" s="93" t="s">
        <v>1129</v>
      </c>
      <c r="AA219" s="47">
        <f>'Volume Input'!E161</f>
        <v>0</v>
      </c>
      <c r="AB219" s="47" t="str">
        <f t="shared" si="41"/>
        <v xml:space="preserve"> </v>
      </c>
      <c r="AC219" s="47" t="str">
        <f t="shared" si="42"/>
        <v xml:space="preserve"> </v>
      </c>
      <c r="AD219" s="47" t="str">
        <f t="shared" si="43"/>
        <v xml:space="preserve"> </v>
      </c>
      <c r="AE219" s="47" t="str">
        <f t="shared" si="44"/>
        <v xml:space="preserve"> </v>
      </c>
    </row>
    <row r="220" spans="1:31" ht="13">
      <c r="A220" s="122"/>
      <c r="B220" s="174">
        <v>191</v>
      </c>
      <c r="C220" s="94" t="s">
        <v>1130</v>
      </c>
      <c r="D220" s="47">
        <f>SUMIFS('Volume Input'!$F$16:$F$1000000,'Volume Input'!$E$16:$E$1000000,'TO HIDE DRG Sum Ref'!B220)</f>
        <v>0</v>
      </c>
      <c r="E220" s="122" t="s">
        <v>20</v>
      </c>
      <c r="F220" s="122" t="s">
        <v>30</v>
      </c>
      <c r="G220" s="94" t="s">
        <v>1130</v>
      </c>
      <c r="AA220" s="47">
        <f>'Volume Input'!E162</f>
        <v>0</v>
      </c>
      <c r="AB220" s="47" t="str">
        <f t="shared" si="41"/>
        <v xml:space="preserve"> </v>
      </c>
      <c r="AC220" s="47" t="str">
        <f t="shared" si="42"/>
        <v xml:space="preserve"> </v>
      </c>
      <c r="AD220" s="47" t="str">
        <f t="shared" si="43"/>
        <v xml:space="preserve"> </v>
      </c>
      <c r="AE220" s="47" t="str">
        <f t="shared" si="44"/>
        <v xml:space="preserve"> </v>
      </c>
    </row>
    <row r="221" spans="1:31" ht="13">
      <c r="A221" s="122"/>
      <c r="B221" s="174">
        <v>192</v>
      </c>
      <c r="C221" s="93" t="s">
        <v>1131</v>
      </c>
      <c r="D221" s="47">
        <f>SUMIFS('Volume Input'!$F$16:$F$1000000,'Volume Input'!$E$16:$E$1000000,'TO HIDE DRG Sum Ref'!B221)</f>
        <v>0</v>
      </c>
      <c r="E221" s="122" t="s">
        <v>20</v>
      </c>
      <c r="F221" s="122" t="s">
        <v>30</v>
      </c>
      <c r="G221" s="93" t="s">
        <v>1131</v>
      </c>
      <c r="AA221" s="47">
        <f>'Volume Input'!E163</f>
        <v>0</v>
      </c>
      <c r="AB221" s="47" t="str">
        <f t="shared" si="41"/>
        <v xml:space="preserve"> </v>
      </c>
      <c r="AC221" s="47" t="str">
        <f t="shared" si="42"/>
        <v xml:space="preserve"> </v>
      </c>
      <c r="AD221" s="47" t="str">
        <f t="shared" si="43"/>
        <v xml:space="preserve"> </v>
      </c>
      <c r="AE221" s="47" t="str">
        <f t="shared" si="44"/>
        <v xml:space="preserve"> </v>
      </c>
    </row>
    <row r="222" spans="1:31" ht="13">
      <c r="A222" s="122"/>
      <c r="B222" s="174">
        <v>193</v>
      </c>
      <c r="C222" s="94" t="s">
        <v>1132</v>
      </c>
      <c r="D222" s="47">
        <f>SUMIFS('Volume Input'!$F$16:$F$1000000,'Volume Input'!$E$16:$E$1000000,'TO HIDE DRG Sum Ref'!B222)</f>
        <v>0</v>
      </c>
      <c r="E222" s="122" t="s">
        <v>20</v>
      </c>
      <c r="F222" s="122" t="s">
        <v>30</v>
      </c>
      <c r="G222" s="94" t="s">
        <v>1132</v>
      </c>
      <c r="AA222" s="47">
        <f>'Volume Input'!E164</f>
        <v>0</v>
      </c>
      <c r="AB222" s="47" t="str">
        <f t="shared" si="41"/>
        <v xml:space="preserve"> </v>
      </c>
      <c r="AC222" s="47" t="str">
        <f t="shared" si="42"/>
        <v xml:space="preserve"> </v>
      </c>
      <c r="AD222" s="47" t="str">
        <f t="shared" si="43"/>
        <v xml:space="preserve"> </v>
      </c>
      <c r="AE222" s="47" t="str">
        <f t="shared" si="44"/>
        <v xml:space="preserve"> </v>
      </c>
    </row>
    <row r="223" spans="1:31" ht="13">
      <c r="A223" s="122"/>
      <c r="B223" s="174">
        <v>194</v>
      </c>
      <c r="C223" s="93" t="s">
        <v>1133</v>
      </c>
      <c r="D223" s="47">
        <f>SUMIFS('Volume Input'!$F$16:$F$1000000,'Volume Input'!$E$16:$E$1000000,'TO HIDE DRG Sum Ref'!B223)</f>
        <v>0</v>
      </c>
      <c r="E223" s="122" t="s">
        <v>20</v>
      </c>
      <c r="F223" s="122" t="s">
        <v>30</v>
      </c>
      <c r="G223" s="93" t="s">
        <v>1133</v>
      </c>
      <c r="AA223" s="47">
        <f>'Volume Input'!E165</f>
        <v>0</v>
      </c>
      <c r="AB223" s="47" t="str">
        <f t="shared" si="41"/>
        <v xml:space="preserve"> </v>
      </c>
      <c r="AC223" s="47" t="str">
        <f t="shared" si="42"/>
        <v xml:space="preserve"> </v>
      </c>
      <c r="AD223" s="47" t="str">
        <f t="shared" si="43"/>
        <v xml:space="preserve"> </v>
      </c>
      <c r="AE223" s="47" t="str">
        <f t="shared" si="44"/>
        <v xml:space="preserve"> </v>
      </c>
    </row>
    <row r="224" spans="1:31" ht="13">
      <c r="A224" s="122"/>
      <c r="B224" s="174">
        <v>195</v>
      </c>
      <c r="C224" s="94" t="s">
        <v>1134</v>
      </c>
      <c r="D224" s="47">
        <f>SUMIFS('Volume Input'!$F$16:$F$1000000,'Volume Input'!$E$16:$E$1000000,'TO HIDE DRG Sum Ref'!B224)</f>
        <v>0</v>
      </c>
      <c r="E224" s="122" t="s">
        <v>20</v>
      </c>
      <c r="F224" s="122" t="s">
        <v>30</v>
      </c>
      <c r="G224" s="94" t="s">
        <v>1134</v>
      </c>
      <c r="AA224" s="47">
        <f>'Volume Input'!E166</f>
        <v>0</v>
      </c>
      <c r="AB224" s="47" t="str">
        <f t="shared" si="41"/>
        <v xml:space="preserve"> </v>
      </c>
      <c r="AC224" s="47" t="str">
        <f t="shared" si="42"/>
        <v xml:space="preserve"> </v>
      </c>
      <c r="AD224" s="47" t="str">
        <f t="shared" si="43"/>
        <v xml:space="preserve"> </v>
      </c>
      <c r="AE224" s="47" t="str">
        <f t="shared" si="44"/>
        <v xml:space="preserve"> </v>
      </c>
    </row>
    <row r="225" spans="1:31" ht="13">
      <c r="A225" s="122"/>
      <c r="B225" s="174">
        <v>196</v>
      </c>
      <c r="C225" s="93" t="s">
        <v>1135</v>
      </c>
      <c r="D225" s="47">
        <f>SUMIFS('Volume Input'!$F$16:$F$1000000,'Volume Input'!$E$16:$E$1000000,'TO HIDE DRG Sum Ref'!B225)</f>
        <v>0</v>
      </c>
      <c r="E225" s="122" t="s">
        <v>20</v>
      </c>
      <c r="F225" s="122" t="s">
        <v>30</v>
      </c>
      <c r="G225" s="93" t="s">
        <v>1135</v>
      </c>
      <c r="AA225" s="47">
        <f>'Volume Input'!E167</f>
        <v>0</v>
      </c>
      <c r="AB225" s="47" t="str">
        <f t="shared" si="41"/>
        <v xml:space="preserve"> </v>
      </c>
      <c r="AC225" s="47" t="str">
        <f t="shared" si="42"/>
        <v xml:space="preserve"> </v>
      </c>
      <c r="AD225" s="47" t="str">
        <f t="shared" si="43"/>
        <v xml:space="preserve"> </v>
      </c>
      <c r="AE225" s="47" t="str">
        <f t="shared" si="44"/>
        <v xml:space="preserve"> </v>
      </c>
    </row>
    <row r="226" spans="1:31" ht="13">
      <c r="A226" s="122"/>
      <c r="B226" s="174">
        <v>197</v>
      </c>
      <c r="C226" s="94" t="s">
        <v>1136</v>
      </c>
      <c r="D226" s="47">
        <f>SUMIFS('Volume Input'!$F$16:$F$1000000,'Volume Input'!$E$16:$E$1000000,'TO HIDE DRG Sum Ref'!B226)</f>
        <v>0</v>
      </c>
      <c r="E226" s="122" t="s">
        <v>20</v>
      </c>
      <c r="F226" s="122" t="s">
        <v>30</v>
      </c>
      <c r="G226" s="94" t="s">
        <v>1136</v>
      </c>
      <c r="AA226" s="47">
        <f>'Volume Input'!E168</f>
        <v>0</v>
      </c>
      <c r="AB226" s="47" t="str">
        <f t="shared" si="41"/>
        <v xml:space="preserve"> </v>
      </c>
      <c r="AC226" s="47" t="str">
        <f t="shared" si="42"/>
        <v xml:space="preserve"> </v>
      </c>
      <c r="AD226" s="47" t="str">
        <f t="shared" si="43"/>
        <v xml:space="preserve"> </v>
      </c>
      <c r="AE226" s="47" t="str">
        <f t="shared" si="44"/>
        <v xml:space="preserve"> </v>
      </c>
    </row>
    <row r="227" spans="1:31" ht="13">
      <c r="A227" s="122"/>
      <c r="B227" s="174">
        <v>198</v>
      </c>
      <c r="C227" s="93" t="s">
        <v>1137</v>
      </c>
      <c r="D227" s="47">
        <f>SUMIFS('Volume Input'!$F$16:$F$1000000,'Volume Input'!$E$16:$E$1000000,'TO HIDE DRG Sum Ref'!B227)</f>
        <v>0</v>
      </c>
      <c r="E227" s="122" t="s">
        <v>20</v>
      </c>
      <c r="F227" s="122" t="s">
        <v>30</v>
      </c>
      <c r="G227" s="93" t="s">
        <v>1137</v>
      </c>
      <c r="AA227" s="47">
        <f>'Volume Input'!E169</f>
        <v>0</v>
      </c>
      <c r="AB227" s="47" t="str">
        <f t="shared" si="41"/>
        <v xml:space="preserve"> </v>
      </c>
      <c r="AC227" s="47" t="str">
        <f t="shared" si="42"/>
        <v xml:space="preserve"> </v>
      </c>
      <c r="AD227" s="47" t="str">
        <f t="shared" si="43"/>
        <v xml:space="preserve"> </v>
      </c>
      <c r="AE227" s="47" t="str">
        <f t="shared" si="44"/>
        <v xml:space="preserve"> </v>
      </c>
    </row>
    <row r="228" spans="1:31" ht="13">
      <c r="A228" s="122"/>
      <c r="B228" s="174">
        <v>199</v>
      </c>
      <c r="C228" s="94" t="s">
        <v>1138</v>
      </c>
      <c r="D228" s="47">
        <f>SUMIFS('Volume Input'!$F$16:$F$1000000,'Volume Input'!$E$16:$E$1000000,'TO HIDE DRG Sum Ref'!B228)</f>
        <v>0</v>
      </c>
      <c r="E228" s="122" t="s">
        <v>20</v>
      </c>
      <c r="F228" s="122" t="s">
        <v>30</v>
      </c>
      <c r="G228" s="94" t="s">
        <v>1138</v>
      </c>
      <c r="AA228" s="47">
        <f>'Volume Input'!E170</f>
        <v>0</v>
      </c>
      <c r="AB228" s="47" t="str">
        <f t="shared" si="41"/>
        <v xml:space="preserve"> </v>
      </c>
      <c r="AC228" s="47" t="str">
        <f t="shared" si="42"/>
        <v xml:space="preserve"> </v>
      </c>
      <c r="AD228" s="47" t="str">
        <f t="shared" si="43"/>
        <v xml:space="preserve"> </v>
      </c>
      <c r="AE228" s="47" t="str">
        <f t="shared" si="44"/>
        <v xml:space="preserve"> </v>
      </c>
    </row>
    <row r="229" spans="1:31" ht="13">
      <c r="A229" s="122"/>
      <c r="B229" s="174">
        <v>200</v>
      </c>
      <c r="C229" s="93" t="s">
        <v>1139</v>
      </c>
      <c r="D229" s="47">
        <f>SUMIFS('Volume Input'!$F$16:$F$1000000,'Volume Input'!$E$16:$E$1000000,'TO HIDE DRG Sum Ref'!B229)</f>
        <v>0</v>
      </c>
      <c r="E229" s="122" t="s">
        <v>20</v>
      </c>
      <c r="F229" s="122" t="s">
        <v>30</v>
      </c>
      <c r="G229" s="93" t="s">
        <v>1139</v>
      </c>
      <c r="AA229" s="47">
        <f>'Volume Input'!E171</f>
        <v>0</v>
      </c>
      <c r="AB229" s="47" t="str">
        <f t="shared" si="41"/>
        <v xml:space="preserve"> </v>
      </c>
      <c r="AC229" s="47" t="str">
        <f t="shared" si="42"/>
        <v xml:space="preserve"> </v>
      </c>
      <c r="AD229" s="47" t="str">
        <f t="shared" si="43"/>
        <v xml:space="preserve"> </v>
      </c>
      <c r="AE229" s="47" t="str">
        <f t="shared" si="44"/>
        <v xml:space="preserve"> </v>
      </c>
    </row>
    <row r="230" spans="1:31" ht="13">
      <c r="A230" s="122"/>
      <c r="B230" s="174">
        <v>201</v>
      </c>
      <c r="C230" s="94" t="s">
        <v>1140</v>
      </c>
      <c r="D230" s="47">
        <f>SUMIFS('Volume Input'!$F$16:$F$1000000,'Volume Input'!$E$16:$E$1000000,'TO HIDE DRG Sum Ref'!B230)</f>
        <v>0</v>
      </c>
      <c r="E230" s="122" t="s">
        <v>20</v>
      </c>
      <c r="F230" s="122" t="s">
        <v>30</v>
      </c>
      <c r="G230" s="94" t="s">
        <v>1140</v>
      </c>
      <c r="AA230" s="47">
        <f>'Volume Input'!E172</f>
        <v>0</v>
      </c>
      <c r="AB230" s="47" t="str">
        <f t="shared" si="41"/>
        <v xml:space="preserve"> </v>
      </c>
      <c r="AC230" s="47" t="str">
        <f t="shared" si="42"/>
        <v xml:space="preserve"> </v>
      </c>
      <c r="AD230" s="47" t="str">
        <f t="shared" si="43"/>
        <v xml:space="preserve"> </v>
      </c>
      <c r="AE230" s="47" t="str">
        <f t="shared" si="44"/>
        <v xml:space="preserve"> </v>
      </c>
    </row>
    <row r="231" spans="1:31" ht="13">
      <c r="A231" s="122"/>
      <c r="B231" s="174">
        <v>202</v>
      </c>
      <c r="C231" s="93" t="s">
        <v>1141</v>
      </c>
      <c r="D231" s="47">
        <f>SUMIFS('Volume Input'!$F$16:$F$1000000,'Volume Input'!$E$16:$E$1000000,'TO HIDE DRG Sum Ref'!B231)</f>
        <v>0</v>
      </c>
      <c r="E231" s="122" t="s">
        <v>20</v>
      </c>
      <c r="F231" s="122" t="s">
        <v>30</v>
      </c>
      <c r="G231" s="93" t="s">
        <v>1141</v>
      </c>
      <c r="AA231" s="47">
        <f>'Volume Input'!E173</f>
        <v>0</v>
      </c>
      <c r="AB231" s="47" t="str">
        <f t="shared" si="41"/>
        <v xml:space="preserve"> </v>
      </c>
      <c r="AC231" s="47" t="str">
        <f t="shared" si="42"/>
        <v xml:space="preserve"> </v>
      </c>
      <c r="AD231" s="47" t="str">
        <f t="shared" si="43"/>
        <v xml:space="preserve"> </v>
      </c>
      <c r="AE231" s="47" t="str">
        <f t="shared" si="44"/>
        <v xml:space="preserve"> </v>
      </c>
    </row>
    <row r="232" spans="1:31" ht="13">
      <c r="A232" s="122"/>
      <c r="B232" s="174">
        <v>203</v>
      </c>
      <c r="C232" s="94" t="s">
        <v>1142</v>
      </c>
      <c r="D232" s="47">
        <f>SUMIFS('Volume Input'!$F$16:$F$1000000,'Volume Input'!$E$16:$E$1000000,'TO HIDE DRG Sum Ref'!B232)</f>
        <v>0</v>
      </c>
      <c r="E232" s="122" t="s">
        <v>20</v>
      </c>
      <c r="F232" s="122" t="s">
        <v>30</v>
      </c>
      <c r="G232" s="94" t="s">
        <v>1142</v>
      </c>
      <c r="AA232" s="47">
        <f>'Volume Input'!E174</f>
        <v>0</v>
      </c>
      <c r="AB232" s="47" t="str">
        <f t="shared" si="41"/>
        <v xml:space="preserve"> </v>
      </c>
      <c r="AC232" s="47" t="str">
        <f t="shared" si="42"/>
        <v xml:space="preserve"> </v>
      </c>
      <c r="AD232" s="47" t="str">
        <f t="shared" si="43"/>
        <v xml:space="preserve"> </v>
      </c>
      <c r="AE232" s="47" t="str">
        <f t="shared" si="44"/>
        <v xml:space="preserve"> </v>
      </c>
    </row>
    <row r="233" spans="1:31" ht="13">
      <c r="A233" s="122"/>
      <c r="B233" s="174">
        <v>204</v>
      </c>
      <c r="C233" s="93" t="s">
        <v>1143</v>
      </c>
      <c r="D233" s="47">
        <f>SUMIFS('Volume Input'!$F$16:$F$1000000,'Volume Input'!$E$16:$E$1000000,'TO HIDE DRG Sum Ref'!B233)</f>
        <v>0</v>
      </c>
      <c r="E233" s="122" t="s">
        <v>20</v>
      </c>
      <c r="F233" s="122" t="s">
        <v>30</v>
      </c>
      <c r="G233" s="93" t="s">
        <v>1143</v>
      </c>
      <c r="AA233" s="47">
        <f>'Volume Input'!E175</f>
        <v>0</v>
      </c>
      <c r="AB233" s="47" t="str">
        <f t="shared" si="41"/>
        <v xml:space="preserve"> </v>
      </c>
      <c r="AC233" s="47" t="str">
        <f t="shared" si="42"/>
        <v xml:space="preserve"> </v>
      </c>
      <c r="AD233" s="47" t="str">
        <f t="shared" si="43"/>
        <v xml:space="preserve"> </v>
      </c>
      <c r="AE233" s="47" t="str">
        <f t="shared" si="44"/>
        <v xml:space="preserve"> </v>
      </c>
    </row>
    <row r="234" spans="1:31" ht="13">
      <c r="A234" s="122"/>
      <c r="B234" s="174">
        <v>205</v>
      </c>
      <c r="C234" s="94" t="s">
        <v>1144</v>
      </c>
      <c r="D234" s="47">
        <f>SUMIFS('Volume Input'!$F$16:$F$1000000,'Volume Input'!$E$16:$E$1000000,'TO HIDE DRG Sum Ref'!B234)</f>
        <v>0</v>
      </c>
      <c r="E234" s="122" t="s">
        <v>20</v>
      </c>
      <c r="F234" s="122" t="s">
        <v>30</v>
      </c>
      <c r="G234" s="94" t="s">
        <v>1144</v>
      </c>
      <c r="AA234" s="47">
        <f>'Volume Input'!E176</f>
        <v>0</v>
      </c>
      <c r="AB234" s="47" t="str">
        <f t="shared" si="41"/>
        <v xml:space="preserve"> </v>
      </c>
      <c r="AC234" s="47" t="str">
        <f t="shared" si="42"/>
        <v xml:space="preserve"> </v>
      </c>
      <c r="AD234" s="47" t="str">
        <f t="shared" si="43"/>
        <v xml:space="preserve"> </v>
      </c>
      <c r="AE234" s="47" t="str">
        <f t="shared" si="44"/>
        <v xml:space="preserve"> </v>
      </c>
    </row>
    <row r="235" spans="1:31" ht="13">
      <c r="A235" s="122"/>
      <c r="B235" s="174">
        <v>206</v>
      </c>
      <c r="C235" s="93" t="s">
        <v>1145</v>
      </c>
      <c r="D235" s="47">
        <f>SUMIFS('Volume Input'!$F$16:$F$1000000,'Volume Input'!$E$16:$E$1000000,'TO HIDE DRG Sum Ref'!B235)</f>
        <v>0</v>
      </c>
      <c r="E235" s="122" t="s">
        <v>20</v>
      </c>
      <c r="F235" s="122" t="s">
        <v>30</v>
      </c>
      <c r="G235" s="93" t="s">
        <v>1145</v>
      </c>
      <c r="AA235" s="47">
        <f>'Volume Input'!E177</f>
        <v>0</v>
      </c>
      <c r="AB235" s="47" t="str">
        <f t="shared" si="41"/>
        <v xml:space="preserve"> </v>
      </c>
      <c r="AC235" s="47" t="str">
        <f t="shared" si="42"/>
        <v xml:space="preserve"> </v>
      </c>
      <c r="AD235" s="47" t="str">
        <f t="shared" si="43"/>
        <v xml:space="preserve"> </v>
      </c>
      <c r="AE235" s="47" t="str">
        <f t="shared" si="44"/>
        <v xml:space="preserve"> </v>
      </c>
    </row>
    <row r="236" spans="1:31" ht="13">
      <c r="A236" s="122"/>
      <c r="B236" s="174">
        <v>207</v>
      </c>
      <c r="C236" s="94" t="s">
        <v>1146</v>
      </c>
      <c r="D236" s="47">
        <f>SUMIFS('Volume Input'!$F$16:$F$1000000,'Volume Input'!$E$16:$E$1000000,'TO HIDE DRG Sum Ref'!B236)</f>
        <v>0</v>
      </c>
      <c r="E236" s="122" t="s">
        <v>20</v>
      </c>
      <c r="F236" s="122" t="s">
        <v>30</v>
      </c>
      <c r="G236" s="94" t="s">
        <v>1146</v>
      </c>
      <c r="AA236" s="47">
        <f>'Volume Input'!E178</f>
        <v>0</v>
      </c>
      <c r="AB236" s="47" t="str">
        <f t="shared" si="41"/>
        <v xml:space="preserve"> </v>
      </c>
      <c r="AC236" s="47" t="str">
        <f t="shared" si="42"/>
        <v xml:space="preserve"> </v>
      </c>
      <c r="AD236" s="47" t="str">
        <f t="shared" si="43"/>
        <v xml:space="preserve"> </v>
      </c>
      <c r="AE236" s="47" t="str">
        <f t="shared" si="44"/>
        <v xml:space="preserve"> </v>
      </c>
    </row>
    <row r="237" spans="1:31" ht="13">
      <c r="A237" s="122"/>
      <c r="B237" s="174">
        <v>208</v>
      </c>
      <c r="C237" s="93" t="s">
        <v>1147</v>
      </c>
      <c r="D237" s="47">
        <f>SUMIFS('Volume Input'!$F$16:$F$1000000,'Volume Input'!$E$16:$E$1000000,'TO HIDE DRG Sum Ref'!B237)</f>
        <v>0</v>
      </c>
      <c r="E237" s="122" t="s">
        <v>20</v>
      </c>
      <c r="F237" s="122" t="s">
        <v>30</v>
      </c>
      <c r="G237" s="93" t="s">
        <v>1147</v>
      </c>
      <c r="AA237" s="47">
        <f>'Volume Input'!E179</f>
        <v>0</v>
      </c>
      <c r="AB237" s="47" t="str">
        <f t="shared" si="41"/>
        <v xml:space="preserve"> </v>
      </c>
      <c r="AC237" s="47" t="str">
        <f t="shared" si="42"/>
        <v xml:space="preserve"> </v>
      </c>
      <c r="AD237" s="47" t="str">
        <f t="shared" si="43"/>
        <v xml:space="preserve"> </v>
      </c>
      <c r="AE237" s="47" t="str">
        <f t="shared" si="44"/>
        <v xml:space="preserve"> </v>
      </c>
    </row>
    <row r="238" spans="1:31" ht="13">
      <c r="A238" s="122"/>
      <c r="B238" s="174">
        <v>545</v>
      </c>
      <c r="C238" s="94" t="s">
        <v>1148</v>
      </c>
      <c r="D238" s="47">
        <f>SUMIFS('Volume Input'!$F$16:$F$1000000,'Volume Input'!$E$16:$E$1000000,'TO HIDE DRG Sum Ref'!B238)</f>
        <v>0</v>
      </c>
      <c r="E238" s="122" t="s">
        <v>20</v>
      </c>
      <c r="F238" s="122" t="s">
        <v>28</v>
      </c>
      <c r="G238" s="94" t="s">
        <v>1148</v>
      </c>
      <c r="AA238" s="47">
        <f>'Volume Input'!E180</f>
        <v>0</v>
      </c>
      <c r="AB238" s="47" t="str">
        <f t="shared" si="41"/>
        <v xml:space="preserve"> </v>
      </c>
      <c r="AC238" s="47" t="str">
        <f t="shared" si="42"/>
        <v xml:space="preserve"> </v>
      </c>
      <c r="AD238" s="47" t="str">
        <f t="shared" si="43"/>
        <v xml:space="preserve"> </v>
      </c>
      <c r="AE238" s="47" t="str">
        <f t="shared" si="44"/>
        <v xml:space="preserve"> </v>
      </c>
    </row>
    <row r="239" spans="1:31" ht="13">
      <c r="A239" s="122"/>
      <c r="B239" s="174">
        <v>546</v>
      </c>
      <c r="C239" s="93" t="s">
        <v>1149</v>
      </c>
      <c r="D239" s="47">
        <f>SUMIFS('Volume Input'!$F$16:$F$1000000,'Volume Input'!$E$16:$E$1000000,'TO HIDE DRG Sum Ref'!B239)</f>
        <v>0</v>
      </c>
      <c r="E239" s="122" t="s">
        <v>20</v>
      </c>
      <c r="F239" s="122" t="s">
        <v>28</v>
      </c>
      <c r="G239" s="93" t="s">
        <v>1149</v>
      </c>
      <c r="AA239" s="47">
        <f>'Volume Input'!E181</f>
        <v>0</v>
      </c>
      <c r="AB239" s="47" t="str">
        <f t="shared" si="41"/>
        <v xml:space="preserve"> </v>
      </c>
      <c r="AC239" s="47" t="str">
        <f t="shared" si="42"/>
        <v xml:space="preserve"> </v>
      </c>
      <c r="AD239" s="47" t="str">
        <f t="shared" si="43"/>
        <v xml:space="preserve"> </v>
      </c>
      <c r="AE239" s="47" t="str">
        <f t="shared" si="44"/>
        <v xml:space="preserve"> </v>
      </c>
    </row>
    <row r="240" spans="1:31" ht="13">
      <c r="A240" s="122"/>
      <c r="B240" s="174">
        <v>547</v>
      </c>
      <c r="C240" s="94" t="s">
        <v>1150</v>
      </c>
      <c r="D240" s="47">
        <f>SUMIFS('Volume Input'!$F$16:$F$1000000,'Volume Input'!$E$16:$E$1000000,'TO HIDE DRG Sum Ref'!B240)</f>
        <v>0</v>
      </c>
      <c r="E240" s="122" t="s">
        <v>20</v>
      </c>
      <c r="F240" s="122" t="s">
        <v>28</v>
      </c>
      <c r="G240" s="94" t="s">
        <v>1150</v>
      </c>
      <c r="AA240" s="47">
        <f>'Volume Input'!E182</f>
        <v>0</v>
      </c>
      <c r="AB240" s="47" t="str">
        <f t="shared" si="41"/>
        <v xml:space="preserve"> </v>
      </c>
      <c r="AC240" s="47" t="str">
        <f t="shared" si="42"/>
        <v xml:space="preserve"> </v>
      </c>
      <c r="AD240" s="47" t="str">
        <f t="shared" si="43"/>
        <v xml:space="preserve"> </v>
      </c>
      <c r="AE240" s="47" t="str">
        <f t="shared" si="44"/>
        <v xml:space="preserve"> </v>
      </c>
    </row>
    <row r="241" spans="1:31" ht="13">
      <c r="A241" s="122"/>
      <c r="B241" s="174">
        <v>548</v>
      </c>
      <c r="C241" s="93" t="s">
        <v>1151</v>
      </c>
      <c r="D241" s="47">
        <f>SUMIFS('Volume Input'!$F$16:$F$1000000,'Volume Input'!$E$16:$E$1000000,'TO HIDE DRG Sum Ref'!B241)</f>
        <v>0</v>
      </c>
      <c r="E241" s="122" t="s">
        <v>20</v>
      </c>
      <c r="F241" s="122" t="s">
        <v>28</v>
      </c>
      <c r="G241" s="93" t="s">
        <v>1151</v>
      </c>
      <c r="AA241" s="47">
        <f>'Volume Input'!E183</f>
        <v>0</v>
      </c>
      <c r="AB241" s="47" t="str">
        <f t="shared" si="41"/>
        <v xml:space="preserve"> </v>
      </c>
      <c r="AC241" s="47" t="str">
        <f t="shared" si="42"/>
        <v xml:space="preserve"> </v>
      </c>
      <c r="AD241" s="47" t="str">
        <f t="shared" si="43"/>
        <v xml:space="preserve"> </v>
      </c>
      <c r="AE241" s="47" t="str">
        <f t="shared" si="44"/>
        <v xml:space="preserve"> </v>
      </c>
    </row>
    <row r="242" spans="1:31" ht="13">
      <c r="A242" s="122"/>
      <c r="B242" s="174">
        <v>549</v>
      </c>
      <c r="C242" s="94" t="s">
        <v>1152</v>
      </c>
      <c r="D242" s="47">
        <f>SUMIFS('Volume Input'!$F$16:$F$1000000,'Volume Input'!$E$16:$E$1000000,'TO HIDE DRG Sum Ref'!B242)</f>
        <v>0</v>
      </c>
      <c r="E242" s="122" t="s">
        <v>20</v>
      </c>
      <c r="F242" s="122" t="s">
        <v>28</v>
      </c>
      <c r="G242" s="94" t="s">
        <v>1152</v>
      </c>
      <c r="AA242" s="47">
        <f>'Volume Input'!E184</f>
        <v>0</v>
      </c>
      <c r="AB242" s="47" t="str">
        <f t="shared" si="41"/>
        <v xml:space="preserve"> </v>
      </c>
      <c r="AC242" s="47" t="str">
        <f t="shared" si="42"/>
        <v xml:space="preserve"> </v>
      </c>
      <c r="AD242" s="47" t="str">
        <f t="shared" si="43"/>
        <v xml:space="preserve"> </v>
      </c>
      <c r="AE242" s="47" t="str">
        <f t="shared" si="44"/>
        <v xml:space="preserve"> </v>
      </c>
    </row>
    <row r="243" spans="1:31" ht="13">
      <c r="A243" s="122"/>
      <c r="B243" s="174">
        <v>550</v>
      </c>
      <c r="C243" s="93" t="s">
        <v>1153</v>
      </c>
      <c r="D243" s="47">
        <f>SUMIFS('Volume Input'!$F$16:$F$1000000,'Volume Input'!$E$16:$E$1000000,'TO HIDE DRG Sum Ref'!B243)</f>
        <v>0</v>
      </c>
      <c r="E243" s="122" t="s">
        <v>20</v>
      </c>
      <c r="F243" s="122" t="s">
        <v>28</v>
      </c>
      <c r="G243" s="93" t="s">
        <v>1153</v>
      </c>
      <c r="AA243" s="47">
        <f>'Volume Input'!E185</f>
        <v>0</v>
      </c>
      <c r="AB243" s="47" t="str">
        <f t="shared" si="41"/>
        <v xml:space="preserve"> </v>
      </c>
      <c r="AC243" s="47" t="str">
        <f t="shared" si="42"/>
        <v xml:space="preserve"> </v>
      </c>
      <c r="AD243" s="47" t="str">
        <f t="shared" si="43"/>
        <v xml:space="preserve"> </v>
      </c>
      <c r="AE243" s="47" t="str">
        <f t="shared" si="44"/>
        <v xml:space="preserve"> </v>
      </c>
    </row>
    <row r="244" spans="1:31" ht="13">
      <c r="A244" s="122"/>
      <c r="B244" s="174">
        <v>553</v>
      </c>
      <c r="C244" s="94" t="s">
        <v>1154</v>
      </c>
      <c r="D244" s="47">
        <f>SUMIFS('Volume Input'!$F$16:$F$1000000,'Volume Input'!$E$16:$E$1000000,'TO HIDE DRG Sum Ref'!B244)</f>
        <v>0</v>
      </c>
      <c r="E244" s="122" t="s">
        <v>20</v>
      </c>
      <c r="F244" s="122" t="s">
        <v>28</v>
      </c>
      <c r="G244" s="94" t="s">
        <v>1154</v>
      </c>
      <c r="AA244" s="47">
        <f>'Volume Input'!E186</f>
        <v>0</v>
      </c>
      <c r="AB244" s="47" t="str">
        <f t="shared" si="41"/>
        <v xml:space="preserve"> </v>
      </c>
      <c r="AC244" s="47" t="str">
        <f t="shared" si="42"/>
        <v xml:space="preserve"> </v>
      </c>
      <c r="AD244" s="47" t="str">
        <f t="shared" si="43"/>
        <v xml:space="preserve"> </v>
      </c>
      <c r="AE244" s="47" t="str">
        <f t="shared" si="44"/>
        <v xml:space="preserve"> </v>
      </c>
    </row>
    <row r="245" spans="1:31" ht="13">
      <c r="A245" s="122"/>
      <c r="B245" s="174">
        <v>554</v>
      </c>
      <c r="C245" s="93" t="s">
        <v>1155</v>
      </c>
      <c r="D245" s="47">
        <f>SUMIFS('Volume Input'!$F$16:$F$1000000,'Volume Input'!$E$16:$E$1000000,'TO HIDE DRG Sum Ref'!B245)</f>
        <v>0</v>
      </c>
      <c r="E245" s="122" t="s">
        <v>20</v>
      </c>
      <c r="F245" s="122" t="s">
        <v>28</v>
      </c>
      <c r="G245" s="93" t="s">
        <v>1155</v>
      </c>
      <c r="AA245" s="47">
        <f>'Volume Input'!E187</f>
        <v>0</v>
      </c>
      <c r="AB245" s="47" t="str">
        <f t="shared" si="41"/>
        <v xml:space="preserve"> </v>
      </c>
      <c r="AC245" s="47" t="str">
        <f t="shared" si="42"/>
        <v xml:space="preserve"> </v>
      </c>
      <c r="AD245" s="47" t="str">
        <f t="shared" si="43"/>
        <v xml:space="preserve"> </v>
      </c>
      <c r="AE245" s="47" t="str">
        <f t="shared" si="44"/>
        <v xml:space="preserve"> </v>
      </c>
    </row>
    <row r="246" spans="1:31" ht="13">
      <c r="A246" s="122"/>
      <c r="B246" s="174">
        <v>555</v>
      </c>
      <c r="C246" s="94" t="s">
        <v>1156</v>
      </c>
      <c r="D246" s="47">
        <f>SUMIFS('Volume Input'!$F$16:$F$1000000,'Volume Input'!$E$16:$E$1000000,'TO HIDE DRG Sum Ref'!B246)</f>
        <v>0</v>
      </c>
      <c r="E246" s="122" t="s">
        <v>20</v>
      </c>
      <c r="F246" s="122" t="s">
        <v>28</v>
      </c>
      <c r="G246" s="94" t="s">
        <v>1156</v>
      </c>
      <c r="AA246" s="47">
        <f>'Volume Input'!E188</f>
        <v>0</v>
      </c>
      <c r="AB246" s="47" t="str">
        <f t="shared" si="41"/>
        <v xml:space="preserve"> </v>
      </c>
      <c r="AC246" s="47" t="str">
        <f t="shared" si="42"/>
        <v xml:space="preserve"> </v>
      </c>
      <c r="AD246" s="47" t="str">
        <f t="shared" si="43"/>
        <v xml:space="preserve"> </v>
      </c>
      <c r="AE246" s="47" t="str">
        <f t="shared" si="44"/>
        <v xml:space="preserve"> </v>
      </c>
    </row>
    <row r="247" spans="1:31" ht="13">
      <c r="A247" s="122"/>
      <c r="B247" s="174">
        <v>556</v>
      </c>
      <c r="C247" s="93" t="s">
        <v>1157</v>
      </c>
      <c r="D247" s="47">
        <f>SUMIFS('Volume Input'!$F$16:$F$1000000,'Volume Input'!$E$16:$E$1000000,'TO HIDE DRG Sum Ref'!B247)</f>
        <v>0</v>
      </c>
      <c r="E247" s="122" t="s">
        <v>20</v>
      </c>
      <c r="F247" s="122" t="s">
        <v>28</v>
      </c>
      <c r="G247" s="93" t="s">
        <v>1157</v>
      </c>
      <c r="AA247" s="47">
        <f>'Volume Input'!E189</f>
        <v>0</v>
      </c>
      <c r="AB247" s="47" t="str">
        <f t="shared" si="41"/>
        <v xml:space="preserve"> </v>
      </c>
      <c r="AC247" s="47" t="str">
        <f t="shared" si="42"/>
        <v xml:space="preserve"> </v>
      </c>
      <c r="AD247" s="47" t="str">
        <f t="shared" si="43"/>
        <v xml:space="preserve"> </v>
      </c>
      <c r="AE247" s="47" t="str">
        <f t="shared" si="44"/>
        <v xml:space="preserve"> </v>
      </c>
    </row>
    <row r="248" spans="1:31" ht="13">
      <c r="A248" s="122"/>
      <c r="B248" s="174">
        <v>894</v>
      </c>
      <c r="C248" s="94" t="s">
        <v>1158</v>
      </c>
      <c r="D248" s="47">
        <f>SUMIFS('Volume Input'!$F$16:$F$1000000,'Volume Input'!$E$16:$E$1000000,'TO HIDE DRG Sum Ref'!B248)</f>
        <v>0</v>
      </c>
      <c r="E248" s="122" t="s">
        <v>20</v>
      </c>
      <c r="F248" s="122" t="s">
        <v>23</v>
      </c>
      <c r="G248" s="94" t="s">
        <v>1158</v>
      </c>
      <c r="AA248" s="47">
        <f>'Volume Input'!E190</f>
        <v>0</v>
      </c>
      <c r="AB248" s="47" t="str">
        <f t="shared" si="41"/>
        <v xml:space="preserve"> </v>
      </c>
      <c r="AC248" s="47" t="str">
        <f t="shared" si="42"/>
        <v xml:space="preserve"> </v>
      </c>
      <c r="AD248" s="47" t="str">
        <f t="shared" si="43"/>
        <v xml:space="preserve"> </v>
      </c>
      <c r="AE248" s="47" t="str">
        <f t="shared" si="44"/>
        <v xml:space="preserve"> </v>
      </c>
    </row>
    <row r="249" spans="1:31" ht="13">
      <c r="A249" s="122"/>
      <c r="B249" s="174">
        <v>895</v>
      </c>
      <c r="C249" s="93" t="s">
        <v>1159</v>
      </c>
      <c r="D249" s="47">
        <f>SUMIFS('Volume Input'!$F$16:$F$1000000,'Volume Input'!$E$16:$E$1000000,'TO HIDE DRG Sum Ref'!B249)</f>
        <v>0</v>
      </c>
      <c r="E249" s="122" t="s">
        <v>20</v>
      </c>
      <c r="F249" s="122" t="s">
        <v>23</v>
      </c>
      <c r="G249" s="93" t="s">
        <v>1159</v>
      </c>
      <c r="AA249" s="47">
        <f>'Volume Input'!E191</f>
        <v>0</v>
      </c>
      <c r="AB249" s="47" t="str">
        <f t="shared" si="41"/>
        <v xml:space="preserve"> </v>
      </c>
      <c r="AC249" s="47" t="str">
        <f t="shared" si="42"/>
        <v xml:space="preserve"> </v>
      </c>
      <c r="AD249" s="47" t="str">
        <f t="shared" si="43"/>
        <v xml:space="preserve"> </v>
      </c>
      <c r="AE249" s="47" t="str">
        <f t="shared" si="44"/>
        <v xml:space="preserve"> </v>
      </c>
    </row>
    <row r="250" spans="1:31" ht="13">
      <c r="A250" s="122"/>
      <c r="B250" s="174">
        <v>896</v>
      </c>
      <c r="C250" s="94" t="s">
        <v>1160</v>
      </c>
      <c r="D250" s="47">
        <f>SUMIFS('Volume Input'!$F$16:$F$1000000,'Volume Input'!$E$16:$E$1000000,'TO HIDE DRG Sum Ref'!B250)</f>
        <v>0</v>
      </c>
      <c r="E250" s="122" t="s">
        <v>20</v>
      </c>
      <c r="F250" s="122" t="s">
        <v>23</v>
      </c>
      <c r="G250" s="94" t="s">
        <v>1160</v>
      </c>
      <c r="AA250" s="47">
        <f>'Volume Input'!E192</f>
        <v>0</v>
      </c>
      <c r="AB250" s="47" t="str">
        <f t="shared" si="41"/>
        <v xml:space="preserve"> </v>
      </c>
      <c r="AC250" s="47" t="str">
        <f t="shared" si="42"/>
        <v xml:space="preserve"> </v>
      </c>
      <c r="AD250" s="47" t="str">
        <f t="shared" si="43"/>
        <v xml:space="preserve"> </v>
      </c>
      <c r="AE250" s="47" t="str">
        <f t="shared" si="44"/>
        <v xml:space="preserve"> </v>
      </c>
    </row>
    <row r="251" spans="1:31" ht="13">
      <c r="A251" s="122"/>
      <c r="B251" s="174">
        <v>897</v>
      </c>
      <c r="C251" s="93" t="s">
        <v>1161</v>
      </c>
      <c r="D251" s="47">
        <f>SUMIFS('Volume Input'!$F$16:$F$1000000,'Volume Input'!$E$16:$E$1000000,'TO HIDE DRG Sum Ref'!B251)</f>
        <v>0</v>
      </c>
      <c r="E251" s="122" t="s">
        <v>20</v>
      </c>
      <c r="F251" s="122" t="s">
        <v>23</v>
      </c>
      <c r="G251" s="93" t="s">
        <v>1161</v>
      </c>
      <c r="AA251" s="47">
        <f>'Volume Input'!E193</f>
        <v>0</v>
      </c>
      <c r="AB251" s="47" t="str">
        <f t="shared" si="41"/>
        <v xml:space="preserve"> </v>
      </c>
      <c r="AC251" s="47" t="str">
        <f t="shared" si="42"/>
        <v xml:space="preserve"> </v>
      </c>
      <c r="AD251" s="47" t="str">
        <f t="shared" si="43"/>
        <v xml:space="preserve"> </v>
      </c>
      <c r="AE251" s="47" t="str">
        <f t="shared" si="44"/>
        <v xml:space="preserve"> </v>
      </c>
    </row>
    <row r="252" spans="1:31" ht="13">
      <c r="A252" s="122"/>
      <c r="B252" s="174">
        <v>917</v>
      </c>
      <c r="C252" s="94" t="s">
        <v>1162</v>
      </c>
      <c r="D252" s="47">
        <f>SUMIFS('Volume Input'!$F$16:$F$1000000,'Volume Input'!$E$16:$E$1000000,'TO HIDE DRG Sum Ref'!B252)</f>
        <v>0</v>
      </c>
      <c r="E252" s="122" t="s">
        <v>20</v>
      </c>
      <c r="F252" s="122" t="s">
        <v>23</v>
      </c>
      <c r="G252" s="94" t="s">
        <v>1162</v>
      </c>
      <c r="AA252" s="47">
        <f>'Volume Input'!E194</f>
        <v>0</v>
      </c>
      <c r="AB252" s="47" t="str">
        <f t="shared" si="41"/>
        <v xml:space="preserve"> </v>
      </c>
      <c r="AC252" s="47" t="str">
        <f t="shared" si="42"/>
        <v xml:space="preserve"> </v>
      </c>
      <c r="AD252" s="47" t="str">
        <f t="shared" si="43"/>
        <v xml:space="preserve"> </v>
      </c>
      <c r="AE252" s="47" t="str">
        <f t="shared" si="44"/>
        <v xml:space="preserve"> </v>
      </c>
    </row>
    <row r="253" spans="1:31" ht="13">
      <c r="A253" s="122"/>
      <c r="B253" s="174">
        <v>918</v>
      </c>
      <c r="C253" s="93" t="s">
        <v>1163</v>
      </c>
      <c r="D253" s="47">
        <f>SUMIFS('Volume Input'!$F$16:$F$1000000,'Volume Input'!$E$16:$E$1000000,'TO HIDE DRG Sum Ref'!B253)</f>
        <v>0</v>
      </c>
      <c r="E253" s="122" t="s">
        <v>20</v>
      </c>
      <c r="F253" s="122" t="s">
        <v>23</v>
      </c>
      <c r="G253" s="93" t="s">
        <v>1163</v>
      </c>
      <c r="AA253" s="47">
        <f>'Volume Input'!E195</f>
        <v>0</v>
      </c>
      <c r="AB253" s="47" t="str">
        <f t="shared" si="41"/>
        <v xml:space="preserve"> </v>
      </c>
      <c r="AC253" s="47" t="str">
        <f t="shared" si="42"/>
        <v xml:space="preserve"> </v>
      </c>
      <c r="AD253" s="47" t="str">
        <f t="shared" si="43"/>
        <v xml:space="preserve"> </v>
      </c>
      <c r="AE253" s="47" t="str">
        <f t="shared" si="44"/>
        <v xml:space="preserve"> </v>
      </c>
    </row>
    <row r="254" spans="1:31" ht="13">
      <c r="A254" s="122"/>
      <c r="B254" s="174">
        <v>335</v>
      </c>
      <c r="C254" s="94" t="s">
        <v>1164</v>
      </c>
      <c r="D254" s="47">
        <f>SUMIFS('Volume Input'!$F$16:$F$1000000,'Volume Input'!$E$16:$E$1000000,'TO HIDE DRG Sum Ref'!B254)</f>
        <v>0</v>
      </c>
      <c r="E254" s="122" t="s">
        <v>31</v>
      </c>
      <c r="F254" s="122" t="s">
        <v>46</v>
      </c>
      <c r="G254" s="94" t="s">
        <v>1164</v>
      </c>
      <c r="AA254" s="47">
        <f>'Volume Input'!E196</f>
        <v>0</v>
      </c>
      <c r="AB254" s="47" t="str">
        <f t="shared" si="41"/>
        <v xml:space="preserve"> </v>
      </c>
      <c r="AC254" s="47" t="str">
        <f t="shared" si="42"/>
        <v xml:space="preserve"> </v>
      </c>
      <c r="AD254" s="47" t="str">
        <f t="shared" si="43"/>
        <v xml:space="preserve"> </v>
      </c>
      <c r="AE254" s="47" t="str">
        <f t="shared" si="44"/>
        <v xml:space="preserve"> </v>
      </c>
    </row>
    <row r="255" spans="1:31" ht="13">
      <c r="A255" s="122"/>
      <c r="B255" s="174">
        <v>336</v>
      </c>
      <c r="C255" s="93" t="s">
        <v>1165</v>
      </c>
      <c r="D255" s="47">
        <f>SUMIFS('Volume Input'!$F$16:$F$1000000,'Volume Input'!$E$16:$E$1000000,'TO HIDE DRG Sum Ref'!B255)</f>
        <v>0</v>
      </c>
      <c r="E255" s="122" t="s">
        <v>31</v>
      </c>
      <c r="F255" s="122" t="s">
        <v>46</v>
      </c>
      <c r="G255" s="93" t="s">
        <v>1165</v>
      </c>
      <c r="AA255" s="47">
        <f>'Volume Input'!E197</f>
        <v>0</v>
      </c>
      <c r="AB255" s="47" t="str">
        <f t="shared" si="41"/>
        <v xml:space="preserve"> </v>
      </c>
      <c r="AC255" s="47" t="str">
        <f t="shared" si="42"/>
        <v xml:space="preserve"> </v>
      </c>
      <c r="AD255" s="47" t="str">
        <f t="shared" si="43"/>
        <v xml:space="preserve"> </v>
      </c>
      <c r="AE255" s="47" t="str">
        <f t="shared" si="44"/>
        <v xml:space="preserve"> </v>
      </c>
    </row>
    <row r="256" spans="1:31" ht="13">
      <c r="A256" s="122"/>
      <c r="B256" s="174">
        <v>337</v>
      </c>
      <c r="C256" s="94" t="s">
        <v>1166</v>
      </c>
      <c r="D256" s="47">
        <f>SUMIFS('Volume Input'!$F$16:$F$1000000,'Volume Input'!$E$16:$E$1000000,'TO HIDE DRG Sum Ref'!B256)</f>
        <v>0</v>
      </c>
      <c r="E256" s="122" t="s">
        <v>31</v>
      </c>
      <c r="F256" s="122" t="s">
        <v>46</v>
      </c>
      <c r="G256" s="94" t="s">
        <v>1166</v>
      </c>
      <c r="AA256" s="47">
        <f>'Volume Input'!E198</f>
        <v>0</v>
      </c>
      <c r="AB256" s="47" t="str">
        <f t="shared" si="41"/>
        <v xml:space="preserve"> </v>
      </c>
      <c r="AC256" s="47" t="str">
        <f t="shared" si="42"/>
        <v xml:space="preserve"> </v>
      </c>
      <c r="AD256" s="47" t="str">
        <f t="shared" si="43"/>
        <v xml:space="preserve"> </v>
      </c>
      <c r="AE256" s="47" t="str">
        <f t="shared" si="44"/>
        <v xml:space="preserve"> </v>
      </c>
    </row>
    <row r="257" spans="1:31" ht="13">
      <c r="A257" s="122"/>
      <c r="B257" s="174">
        <v>338</v>
      </c>
      <c r="C257" s="93" t="s">
        <v>1167</v>
      </c>
      <c r="D257" s="47">
        <f>SUMIFS('Volume Input'!$F$16:$F$1000000,'Volume Input'!$E$16:$E$1000000,'TO HIDE DRG Sum Ref'!B257)</f>
        <v>0</v>
      </c>
      <c r="E257" s="122" t="s">
        <v>31</v>
      </c>
      <c r="F257" s="122" t="s">
        <v>44</v>
      </c>
      <c r="G257" s="93" t="s">
        <v>1167</v>
      </c>
      <c r="AA257" s="47">
        <f>'Volume Input'!E199</f>
        <v>0</v>
      </c>
      <c r="AB257" s="47" t="str">
        <f t="shared" si="41"/>
        <v xml:space="preserve"> </v>
      </c>
      <c r="AC257" s="47" t="str">
        <f t="shared" si="42"/>
        <v xml:space="preserve"> </v>
      </c>
      <c r="AD257" s="47" t="str">
        <f t="shared" si="43"/>
        <v xml:space="preserve"> </v>
      </c>
      <c r="AE257" s="47" t="str">
        <f t="shared" si="44"/>
        <v xml:space="preserve"> </v>
      </c>
    </row>
    <row r="258" spans="1:31" ht="13">
      <c r="A258" s="122"/>
      <c r="B258" s="174">
        <v>339</v>
      </c>
      <c r="C258" s="94" t="s">
        <v>1168</v>
      </c>
      <c r="D258" s="47">
        <f>SUMIFS('Volume Input'!$F$16:$F$1000000,'Volume Input'!$E$16:$E$1000000,'TO HIDE DRG Sum Ref'!B258)</f>
        <v>0</v>
      </c>
      <c r="E258" s="122" t="s">
        <v>31</v>
      </c>
      <c r="F258" s="122" t="s">
        <v>44</v>
      </c>
      <c r="G258" s="94" t="s">
        <v>1168</v>
      </c>
      <c r="AA258" s="47">
        <f>'Volume Input'!E200</f>
        <v>0</v>
      </c>
      <c r="AB258" s="47" t="str">
        <f t="shared" si="41"/>
        <v xml:space="preserve"> </v>
      </c>
      <c r="AC258" s="47" t="str">
        <f t="shared" si="42"/>
        <v xml:space="preserve"> </v>
      </c>
      <c r="AD258" s="47" t="str">
        <f t="shared" si="43"/>
        <v xml:space="preserve"> </v>
      </c>
      <c r="AE258" s="47" t="str">
        <f t="shared" si="44"/>
        <v xml:space="preserve"> </v>
      </c>
    </row>
    <row r="259" spans="1:31" ht="13">
      <c r="A259" s="122"/>
      <c r="B259" s="174">
        <v>340</v>
      </c>
      <c r="C259" s="93" t="s">
        <v>1169</v>
      </c>
      <c r="D259" s="47">
        <f>SUMIFS('Volume Input'!$F$16:$F$1000000,'Volume Input'!$E$16:$E$1000000,'TO HIDE DRG Sum Ref'!B259)</f>
        <v>0</v>
      </c>
      <c r="E259" s="122" t="s">
        <v>31</v>
      </c>
      <c r="F259" s="122" t="s">
        <v>44</v>
      </c>
      <c r="G259" s="93" t="s">
        <v>1169</v>
      </c>
      <c r="AA259" s="47">
        <f>'Volume Input'!E201</f>
        <v>0</v>
      </c>
      <c r="AB259" s="47" t="str">
        <f t="shared" si="41"/>
        <v xml:space="preserve"> </v>
      </c>
      <c r="AC259" s="47" t="str">
        <f t="shared" si="42"/>
        <v xml:space="preserve"> </v>
      </c>
      <c r="AD259" s="47" t="str">
        <f t="shared" si="43"/>
        <v xml:space="preserve"> </v>
      </c>
      <c r="AE259" s="47" t="str">
        <f t="shared" si="44"/>
        <v xml:space="preserve"> </v>
      </c>
    </row>
    <row r="260" spans="1:31" ht="13">
      <c r="A260" s="122"/>
      <c r="B260" s="174">
        <v>341</v>
      </c>
      <c r="C260" s="94" t="s">
        <v>1170</v>
      </c>
      <c r="D260" s="47">
        <f>SUMIFS('Volume Input'!$F$16:$F$1000000,'Volume Input'!$E$16:$E$1000000,'TO HIDE DRG Sum Ref'!B260)</f>
        <v>0</v>
      </c>
      <c r="E260" s="122" t="s">
        <v>31</v>
      </c>
      <c r="F260" s="122" t="s">
        <v>44</v>
      </c>
      <c r="G260" s="94" t="s">
        <v>1170</v>
      </c>
      <c r="AA260" s="47">
        <f>'Volume Input'!E202</f>
        <v>0</v>
      </c>
      <c r="AB260" s="47" t="str">
        <f t="shared" si="41"/>
        <v xml:space="preserve"> </v>
      </c>
      <c r="AC260" s="47" t="str">
        <f t="shared" si="42"/>
        <v xml:space="preserve"> </v>
      </c>
      <c r="AD260" s="47" t="str">
        <f t="shared" si="43"/>
        <v xml:space="preserve"> </v>
      </c>
      <c r="AE260" s="47" t="str">
        <f t="shared" si="44"/>
        <v xml:space="preserve"> </v>
      </c>
    </row>
    <row r="261" spans="1:31" ht="13">
      <c r="A261" s="122"/>
      <c r="B261" s="174">
        <v>342</v>
      </c>
      <c r="C261" s="93" t="s">
        <v>1171</v>
      </c>
      <c r="D261" s="47">
        <f>SUMIFS('Volume Input'!$F$16:$F$1000000,'Volume Input'!$E$16:$E$1000000,'TO HIDE DRG Sum Ref'!B261)</f>
        <v>0</v>
      </c>
      <c r="E261" s="122" t="s">
        <v>31</v>
      </c>
      <c r="F261" s="122" t="s">
        <v>44</v>
      </c>
      <c r="G261" s="93" t="s">
        <v>1171</v>
      </c>
      <c r="AA261" s="47">
        <f>'Volume Input'!E203</f>
        <v>0</v>
      </c>
      <c r="AB261" s="47" t="str">
        <f t="shared" si="41"/>
        <v xml:space="preserve"> </v>
      </c>
      <c r="AC261" s="47" t="str">
        <f t="shared" si="42"/>
        <v xml:space="preserve"> </v>
      </c>
      <c r="AD261" s="47" t="str">
        <f t="shared" si="43"/>
        <v xml:space="preserve"> </v>
      </c>
      <c r="AE261" s="47" t="str">
        <f t="shared" si="44"/>
        <v xml:space="preserve"> </v>
      </c>
    </row>
    <row r="262" spans="1:31" ht="13">
      <c r="A262" s="122"/>
      <c r="B262" s="174">
        <v>343</v>
      </c>
      <c r="C262" s="94" t="s">
        <v>1172</v>
      </c>
      <c r="D262" s="47">
        <f>SUMIFS('Volume Input'!$F$16:$F$1000000,'Volume Input'!$E$16:$E$1000000,'TO HIDE DRG Sum Ref'!B262)</f>
        <v>0</v>
      </c>
      <c r="E262" s="122" t="s">
        <v>31</v>
      </c>
      <c r="F262" s="122" t="s">
        <v>44</v>
      </c>
      <c r="G262" s="94" t="s">
        <v>1172</v>
      </c>
      <c r="AA262" s="47">
        <f>'Volume Input'!E204</f>
        <v>0</v>
      </c>
      <c r="AB262" s="47" t="str">
        <f t="shared" si="41"/>
        <v xml:space="preserve"> </v>
      </c>
      <c r="AC262" s="47" t="str">
        <f t="shared" si="42"/>
        <v xml:space="preserve"> </v>
      </c>
      <c r="AD262" s="47" t="str">
        <f t="shared" si="43"/>
        <v xml:space="preserve"> </v>
      </c>
      <c r="AE262" s="47" t="str">
        <f t="shared" si="44"/>
        <v xml:space="preserve"> </v>
      </c>
    </row>
    <row r="263" spans="1:31" ht="13">
      <c r="A263" s="122"/>
      <c r="B263" s="174">
        <v>619</v>
      </c>
      <c r="C263" s="93" t="s">
        <v>1173</v>
      </c>
      <c r="D263" s="47">
        <f>SUMIFS('Volume Input'!$F$16:$F$1000000,'Volume Input'!$E$16:$E$1000000,'TO HIDE DRG Sum Ref'!B263)</f>
        <v>0</v>
      </c>
      <c r="E263" s="122" t="s">
        <v>31</v>
      </c>
      <c r="F263" s="122" t="s">
        <v>36</v>
      </c>
      <c r="G263" s="93" t="s">
        <v>1173</v>
      </c>
      <c r="AA263" s="47">
        <f>'Volume Input'!E205</f>
        <v>0</v>
      </c>
      <c r="AB263" s="47" t="str">
        <f t="shared" si="41"/>
        <v xml:space="preserve"> </v>
      </c>
      <c r="AC263" s="47" t="str">
        <f t="shared" si="42"/>
        <v xml:space="preserve"> </v>
      </c>
      <c r="AD263" s="47" t="str">
        <f t="shared" si="43"/>
        <v xml:space="preserve"> </v>
      </c>
      <c r="AE263" s="47" t="str">
        <f t="shared" si="44"/>
        <v xml:space="preserve"> </v>
      </c>
    </row>
    <row r="264" spans="1:31" ht="13">
      <c r="A264" s="122"/>
      <c r="B264" s="174">
        <v>620</v>
      </c>
      <c r="C264" s="94" t="s">
        <v>1174</v>
      </c>
      <c r="D264" s="47">
        <f>SUMIFS('Volume Input'!$F$16:$F$1000000,'Volume Input'!$E$16:$E$1000000,'TO HIDE DRG Sum Ref'!B264)</f>
        <v>0</v>
      </c>
      <c r="E264" s="122" t="s">
        <v>31</v>
      </c>
      <c r="F264" s="122" t="s">
        <v>36</v>
      </c>
      <c r="G264" s="94" t="s">
        <v>1174</v>
      </c>
      <c r="AA264" s="47">
        <f>'Volume Input'!E206</f>
        <v>0</v>
      </c>
      <c r="AB264" s="47" t="str">
        <f t="shared" si="41"/>
        <v xml:space="preserve"> </v>
      </c>
      <c r="AC264" s="47" t="str">
        <f t="shared" si="42"/>
        <v xml:space="preserve"> </v>
      </c>
      <c r="AD264" s="47" t="str">
        <f t="shared" si="43"/>
        <v xml:space="preserve"> </v>
      </c>
      <c r="AE264" s="47" t="str">
        <f t="shared" si="44"/>
        <v xml:space="preserve"> </v>
      </c>
    </row>
    <row r="265" spans="1:31" ht="13">
      <c r="A265" s="122"/>
      <c r="B265" s="174">
        <v>621</v>
      </c>
      <c r="C265" s="93" t="s">
        <v>1175</v>
      </c>
      <c r="D265" s="47">
        <f>SUMIFS('Volume Input'!$F$16:$F$1000000,'Volume Input'!$E$16:$E$1000000,'TO HIDE DRG Sum Ref'!B265)</f>
        <v>0</v>
      </c>
      <c r="E265" s="122" t="s">
        <v>31</v>
      </c>
      <c r="F265" s="122" t="s">
        <v>36</v>
      </c>
      <c r="G265" s="93" t="s">
        <v>1175</v>
      </c>
      <c r="AA265" s="47">
        <f>'Volume Input'!E207</f>
        <v>0</v>
      </c>
      <c r="AB265" s="47" t="str">
        <f t="shared" si="41"/>
        <v xml:space="preserve"> </v>
      </c>
      <c r="AC265" s="47" t="str">
        <f t="shared" si="42"/>
        <v xml:space="preserve"> </v>
      </c>
      <c r="AD265" s="47" t="str">
        <f t="shared" si="43"/>
        <v xml:space="preserve"> </v>
      </c>
      <c r="AE265" s="47" t="str">
        <f t="shared" si="44"/>
        <v xml:space="preserve"> </v>
      </c>
    </row>
    <row r="266" spans="1:31" ht="13">
      <c r="A266" s="122"/>
      <c r="B266" s="174">
        <v>582</v>
      </c>
      <c r="C266" s="94" t="s">
        <v>1176</v>
      </c>
      <c r="D266" s="47">
        <f>SUMIFS('Volume Input'!$F$16:$F$1000000,'Volume Input'!$E$16:$E$1000000,'TO HIDE DRG Sum Ref'!B266)</f>
        <v>0</v>
      </c>
      <c r="E266" s="122" t="s">
        <v>31</v>
      </c>
      <c r="F266" s="122" t="s">
        <v>37</v>
      </c>
      <c r="G266" s="94" t="s">
        <v>1176</v>
      </c>
      <c r="AA266" s="47">
        <f>'Volume Input'!E208</f>
        <v>0</v>
      </c>
      <c r="AB266" s="47" t="str">
        <f t="shared" ref="AB266:AB329" si="45">_xlfn.IFNA(VLOOKUP(AA266,$B$2:$F$760,4,FALSE)," ")</f>
        <v xml:space="preserve"> </v>
      </c>
      <c r="AC266" s="47" t="str">
        <f t="shared" si="42"/>
        <v xml:space="preserve"> </v>
      </c>
      <c r="AD266" s="47" t="str">
        <f t="shared" si="43"/>
        <v xml:space="preserve"> </v>
      </c>
      <c r="AE266" s="47" t="str">
        <f t="shared" si="44"/>
        <v xml:space="preserve"> </v>
      </c>
    </row>
    <row r="267" spans="1:31" ht="13">
      <c r="A267" s="122"/>
      <c r="B267" s="174">
        <v>583</v>
      </c>
      <c r="C267" s="93" t="s">
        <v>1177</v>
      </c>
      <c r="D267" s="47">
        <f>SUMIFS('Volume Input'!$F$16:$F$1000000,'Volume Input'!$E$16:$E$1000000,'TO HIDE DRG Sum Ref'!B267)</f>
        <v>0</v>
      </c>
      <c r="E267" s="122" t="s">
        <v>31</v>
      </c>
      <c r="F267" s="122" t="s">
        <v>37</v>
      </c>
      <c r="G267" s="93" t="s">
        <v>1177</v>
      </c>
      <c r="AA267" s="47">
        <f>'Volume Input'!E209</f>
        <v>0</v>
      </c>
      <c r="AB267" s="47" t="str">
        <f t="shared" si="45"/>
        <v xml:space="preserve"> </v>
      </c>
      <c r="AC267" s="47" t="str">
        <f t="shared" ref="AC267:AC330" si="46">_xlfn.IFNA(VLOOKUP($AB267,$AA$51:$AD$69,2,FALSE)," ")</f>
        <v xml:space="preserve"> </v>
      </c>
      <c r="AD267" s="47" t="str">
        <f t="shared" ref="AD267:AD330" si="47">_xlfn.IFNA(VLOOKUP($AB267,$AA$51:$AD$69,3,FALSE)," ")</f>
        <v xml:space="preserve"> </v>
      </c>
      <c r="AE267" s="47" t="str">
        <f t="shared" ref="AE267:AE330" si="48">_xlfn.IFNA(VLOOKUP($AB267,$AA$51:$AD$69,4,FALSE)," ")</f>
        <v xml:space="preserve"> </v>
      </c>
    </row>
    <row r="268" spans="1:31" ht="13">
      <c r="A268" s="122"/>
      <c r="B268" s="174">
        <v>584</v>
      </c>
      <c r="C268" s="94" t="s">
        <v>1178</v>
      </c>
      <c r="D268" s="47">
        <f>SUMIFS('Volume Input'!$F$16:$F$1000000,'Volume Input'!$E$16:$E$1000000,'TO HIDE DRG Sum Ref'!B268)</f>
        <v>0</v>
      </c>
      <c r="E268" s="122" t="s">
        <v>31</v>
      </c>
      <c r="F268" s="122" t="s">
        <v>37</v>
      </c>
      <c r="G268" s="94" t="s">
        <v>1178</v>
      </c>
      <c r="AA268" s="47">
        <f>'Volume Input'!E210</f>
        <v>0</v>
      </c>
      <c r="AB268" s="47" t="str">
        <f t="shared" si="45"/>
        <v xml:space="preserve"> </v>
      </c>
      <c r="AC268" s="47" t="str">
        <f t="shared" si="46"/>
        <v xml:space="preserve"> </v>
      </c>
      <c r="AD268" s="47" t="str">
        <f t="shared" si="47"/>
        <v xml:space="preserve"> </v>
      </c>
      <c r="AE268" s="47" t="str">
        <f t="shared" si="48"/>
        <v xml:space="preserve"> </v>
      </c>
    </row>
    <row r="269" spans="1:31" ht="13">
      <c r="A269" s="122"/>
      <c r="B269" s="174">
        <v>585</v>
      </c>
      <c r="C269" s="93" t="s">
        <v>1179</v>
      </c>
      <c r="D269" s="47">
        <f>SUMIFS('Volume Input'!$F$16:$F$1000000,'Volume Input'!$E$16:$E$1000000,'TO HIDE DRG Sum Ref'!B269)</f>
        <v>0</v>
      </c>
      <c r="E269" s="122" t="s">
        <v>31</v>
      </c>
      <c r="F269" s="122" t="s">
        <v>37</v>
      </c>
      <c r="G269" s="93" t="s">
        <v>1179</v>
      </c>
      <c r="AA269" s="47">
        <f>'Volume Input'!E211</f>
        <v>0</v>
      </c>
      <c r="AB269" s="47" t="str">
        <f t="shared" si="45"/>
        <v xml:space="preserve"> </v>
      </c>
      <c r="AC269" s="47" t="str">
        <f t="shared" si="46"/>
        <v xml:space="preserve"> </v>
      </c>
      <c r="AD269" s="47" t="str">
        <f t="shared" si="47"/>
        <v xml:space="preserve"> </v>
      </c>
      <c r="AE269" s="47" t="str">
        <f t="shared" si="48"/>
        <v xml:space="preserve"> </v>
      </c>
    </row>
    <row r="270" spans="1:31" ht="13">
      <c r="A270" s="122"/>
      <c r="B270" s="174">
        <v>411</v>
      </c>
      <c r="C270" s="94" t="s">
        <v>1180</v>
      </c>
      <c r="D270" s="47">
        <f>SUMIFS('Volume Input'!$F$16:$F$1000000,'Volume Input'!$E$16:$E$1000000,'TO HIDE DRG Sum Ref'!B270)</f>
        <v>0</v>
      </c>
      <c r="E270" s="122" t="s">
        <v>31</v>
      </c>
      <c r="F270" s="122" t="s">
        <v>40</v>
      </c>
      <c r="G270" s="94" t="s">
        <v>1180</v>
      </c>
      <c r="AA270" s="47">
        <f>'Volume Input'!E212</f>
        <v>0</v>
      </c>
      <c r="AB270" s="47" t="str">
        <f t="shared" si="45"/>
        <v xml:space="preserve"> </v>
      </c>
      <c r="AC270" s="47" t="str">
        <f t="shared" si="46"/>
        <v xml:space="preserve"> </v>
      </c>
      <c r="AD270" s="47" t="str">
        <f t="shared" si="47"/>
        <v xml:space="preserve"> </v>
      </c>
      <c r="AE270" s="47" t="str">
        <f t="shared" si="48"/>
        <v xml:space="preserve"> </v>
      </c>
    </row>
    <row r="271" spans="1:31" ht="13">
      <c r="A271" s="122"/>
      <c r="B271" s="174">
        <v>412</v>
      </c>
      <c r="C271" s="93" t="s">
        <v>1181</v>
      </c>
      <c r="D271" s="47">
        <f>SUMIFS('Volume Input'!$F$16:$F$1000000,'Volume Input'!$E$16:$E$1000000,'TO HIDE DRG Sum Ref'!B271)</f>
        <v>0</v>
      </c>
      <c r="E271" s="122" t="s">
        <v>31</v>
      </c>
      <c r="F271" s="122" t="s">
        <v>40</v>
      </c>
      <c r="G271" s="93" t="s">
        <v>1181</v>
      </c>
      <c r="AA271" s="47">
        <f>'Volume Input'!E213</f>
        <v>0</v>
      </c>
      <c r="AB271" s="47" t="str">
        <f t="shared" si="45"/>
        <v xml:space="preserve"> </v>
      </c>
      <c r="AC271" s="47" t="str">
        <f t="shared" si="46"/>
        <v xml:space="preserve"> </v>
      </c>
      <c r="AD271" s="47" t="str">
        <f t="shared" si="47"/>
        <v xml:space="preserve"> </v>
      </c>
      <c r="AE271" s="47" t="str">
        <f t="shared" si="48"/>
        <v xml:space="preserve"> </v>
      </c>
    </row>
    <row r="272" spans="1:31" ht="13">
      <c r="A272" s="122"/>
      <c r="B272" s="174">
        <v>413</v>
      </c>
      <c r="C272" s="94" t="s">
        <v>1182</v>
      </c>
      <c r="D272" s="47">
        <f>SUMIFS('Volume Input'!$F$16:$F$1000000,'Volume Input'!$E$16:$E$1000000,'TO HIDE DRG Sum Ref'!B272)</f>
        <v>0</v>
      </c>
      <c r="E272" s="122" t="s">
        <v>31</v>
      </c>
      <c r="F272" s="122" t="s">
        <v>40</v>
      </c>
      <c r="G272" s="94" t="s">
        <v>1182</v>
      </c>
      <c r="AA272" s="47">
        <f>'Volume Input'!E214</f>
        <v>0</v>
      </c>
      <c r="AB272" s="47" t="str">
        <f t="shared" si="45"/>
        <v xml:space="preserve"> </v>
      </c>
      <c r="AC272" s="47" t="str">
        <f t="shared" si="46"/>
        <v xml:space="preserve"> </v>
      </c>
      <c r="AD272" s="47" t="str">
        <f t="shared" si="47"/>
        <v xml:space="preserve"> </v>
      </c>
      <c r="AE272" s="47" t="str">
        <f t="shared" si="48"/>
        <v xml:space="preserve"> </v>
      </c>
    </row>
    <row r="273" spans="1:31" ht="13">
      <c r="A273" s="122"/>
      <c r="B273" s="174">
        <v>414</v>
      </c>
      <c r="C273" s="93" t="s">
        <v>1183</v>
      </c>
      <c r="D273" s="47">
        <f>SUMIFS('Volume Input'!$F$16:$F$1000000,'Volume Input'!$E$16:$E$1000000,'TO HIDE DRG Sum Ref'!B273)</f>
        <v>0</v>
      </c>
      <c r="E273" s="122" t="s">
        <v>31</v>
      </c>
      <c r="F273" s="122" t="s">
        <v>40</v>
      </c>
      <c r="G273" s="93" t="s">
        <v>1183</v>
      </c>
      <c r="AA273" s="47">
        <f>'Volume Input'!E215</f>
        <v>0</v>
      </c>
      <c r="AB273" s="47" t="str">
        <f t="shared" si="45"/>
        <v xml:space="preserve"> </v>
      </c>
      <c r="AC273" s="47" t="str">
        <f t="shared" si="46"/>
        <v xml:space="preserve"> </v>
      </c>
      <c r="AD273" s="47" t="str">
        <f t="shared" si="47"/>
        <v xml:space="preserve"> </v>
      </c>
      <c r="AE273" s="47" t="str">
        <f t="shared" si="48"/>
        <v xml:space="preserve"> </v>
      </c>
    </row>
    <row r="274" spans="1:31" ht="13">
      <c r="A274" s="122"/>
      <c r="B274" s="174">
        <v>415</v>
      </c>
      <c r="C274" s="94" t="s">
        <v>1184</v>
      </c>
      <c r="D274" s="47">
        <f>SUMIFS('Volume Input'!$F$16:$F$1000000,'Volume Input'!$E$16:$E$1000000,'TO HIDE DRG Sum Ref'!B274)</f>
        <v>0</v>
      </c>
      <c r="E274" s="122" t="s">
        <v>31</v>
      </c>
      <c r="F274" s="122" t="s">
        <v>40</v>
      </c>
      <c r="G274" s="94" t="s">
        <v>1184</v>
      </c>
      <c r="AA274" s="47">
        <f>'Volume Input'!E216</f>
        <v>0</v>
      </c>
      <c r="AB274" s="47" t="str">
        <f t="shared" si="45"/>
        <v xml:space="preserve"> </v>
      </c>
      <c r="AC274" s="47" t="str">
        <f t="shared" si="46"/>
        <v xml:space="preserve"> </v>
      </c>
      <c r="AD274" s="47" t="str">
        <f t="shared" si="47"/>
        <v xml:space="preserve"> </v>
      </c>
      <c r="AE274" s="47" t="str">
        <f t="shared" si="48"/>
        <v xml:space="preserve"> </v>
      </c>
    </row>
    <row r="275" spans="1:31" ht="13">
      <c r="A275" s="122"/>
      <c r="B275" s="174">
        <v>416</v>
      </c>
      <c r="C275" s="93" t="s">
        <v>1185</v>
      </c>
      <c r="D275" s="47">
        <f>SUMIFS('Volume Input'!$F$16:$F$1000000,'Volume Input'!$E$16:$E$1000000,'TO HIDE DRG Sum Ref'!B275)</f>
        <v>0</v>
      </c>
      <c r="E275" s="122" t="s">
        <v>31</v>
      </c>
      <c r="F275" s="122" t="s">
        <v>40</v>
      </c>
      <c r="G275" s="93" t="s">
        <v>1185</v>
      </c>
      <c r="AA275" s="47">
        <f>'Volume Input'!E217</f>
        <v>0</v>
      </c>
      <c r="AB275" s="47" t="str">
        <f t="shared" si="45"/>
        <v xml:space="preserve"> </v>
      </c>
      <c r="AC275" s="47" t="str">
        <f t="shared" si="46"/>
        <v xml:space="preserve"> </v>
      </c>
      <c r="AD275" s="47" t="str">
        <f t="shared" si="47"/>
        <v xml:space="preserve"> </v>
      </c>
      <c r="AE275" s="47" t="str">
        <f t="shared" si="48"/>
        <v xml:space="preserve"> </v>
      </c>
    </row>
    <row r="276" spans="1:31" ht="13">
      <c r="A276" s="122"/>
      <c r="B276" s="174">
        <v>417</v>
      </c>
      <c r="C276" s="94" t="s">
        <v>1186</v>
      </c>
      <c r="D276" s="47">
        <f>SUMIFS('Volume Input'!$F$16:$F$1000000,'Volume Input'!$E$16:$E$1000000,'TO HIDE DRG Sum Ref'!B276)</f>
        <v>0</v>
      </c>
      <c r="E276" s="122" t="s">
        <v>31</v>
      </c>
      <c r="F276" s="122" t="s">
        <v>40</v>
      </c>
      <c r="G276" s="94" t="s">
        <v>1186</v>
      </c>
      <c r="AA276" s="47">
        <f>'Volume Input'!E218</f>
        <v>0</v>
      </c>
      <c r="AB276" s="47" t="str">
        <f t="shared" si="45"/>
        <v xml:space="preserve"> </v>
      </c>
      <c r="AC276" s="47" t="str">
        <f t="shared" si="46"/>
        <v xml:space="preserve"> </v>
      </c>
      <c r="AD276" s="47" t="str">
        <f t="shared" si="47"/>
        <v xml:space="preserve"> </v>
      </c>
      <c r="AE276" s="47" t="str">
        <f t="shared" si="48"/>
        <v xml:space="preserve"> </v>
      </c>
    </row>
    <row r="277" spans="1:31" ht="13">
      <c r="A277" s="122"/>
      <c r="B277" s="174">
        <v>418</v>
      </c>
      <c r="C277" s="93" t="s">
        <v>1187</v>
      </c>
      <c r="D277" s="47">
        <f>SUMIFS('Volume Input'!$F$16:$F$1000000,'Volume Input'!$E$16:$E$1000000,'TO HIDE DRG Sum Ref'!B277)</f>
        <v>0</v>
      </c>
      <c r="E277" s="122" t="s">
        <v>31</v>
      </c>
      <c r="F277" s="122" t="s">
        <v>40</v>
      </c>
      <c r="G277" s="93" t="s">
        <v>1187</v>
      </c>
      <c r="AA277" s="47">
        <f>'Volume Input'!E219</f>
        <v>0</v>
      </c>
      <c r="AB277" s="47" t="str">
        <f t="shared" si="45"/>
        <v xml:space="preserve"> </v>
      </c>
      <c r="AC277" s="47" t="str">
        <f t="shared" si="46"/>
        <v xml:space="preserve"> </v>
      </c>
      <c r="AD277" s="47" t="str">
        <f t="shared" si="47"/>
        <v xml:space="preserve"> </v>
      </c>
      <c r="AE277" s="47" t="str">
        <f t="shared" si="48"/>
        <v xml:space="preserve"> </v>
      </c>
    </row>
    <row r="278" spans="1:31" ht="13">
      <c r="A278" s="122"/>
      <c r="B278" s="174">
        <v>419</v>
      </c>
      <c r="C278" s="94" t="s">
        <v>1188</v>
      </c>
      <c r="D278" s="47">
        <f>SUMIFS('Volume Input'!$F$16:$F$1000000,'Volume Input'!$E$16:$E$1000000,'TO HIDE DRG Sum Ref'!B278)</f>
        <v>0</v>
      </c>
      <c r="E278" s="122" t="s">
        <v>31</v>
      </c>
      <c r="F278" s="122" t="s">
        <v>40</v>
      </c>
      <c r="G278" s="94" t="s">
        <v>1188</v>
      </c>
      <c r="AA278" s="47">
        <f>'Volume Input'!E220</f>
        <v>0</v>
      </c>
      <c r="AB278" s="47" t="str">
        <f t="shared" si="45"/>
        <v xml:space="preserve"> </v>
      </c>
      <c r="AC278" s="47" t="str">
        <f t="shared" si="46"/>
        <v xml:space="preserve"> </v>
      </c>
      <c r="AD278" s="47" t="str">
        <f t="shared" si="47"/>
        <v xml:space="preserve"> </v>
      </c>
      <c r="AE278" s="47" t="str">
        <f t="shared" si="48"/>
        <v xml:space="preserve"> </v>
      </c>
    </row>
    <row r="279" spans="1:31" ht="13">
      <c r="A279" s="122"/>
      <c r="B279" s="174">
        <v>329</v>
      </c>
      <c r="C279" s="93" t="s">
        <v>1189</v>
      </c>
      <c r="D279" s="47">
        <f>SUMIFS('Volume Input'!$F$16:$F$1000000,'Volume Input'!$E$16:$E$1000000,'TO HIDE DRG Sum Ref'!B279)</f>
        <v>0</v>
      </c>
      <c r="E279" s="122" t="s">
        <v>31</v>
      </c>
      <c r="F279" s="122" t="s">
        <v>43</v>
      </c>
      <c r="G279" s="93" t="s">
        <v>1189</v>
      </c>
      <c r="AA279" s="47">
        <f>'Volume Input'!E221</f>
        <v>0</v>
      </c>
      <c r="AB279" s="47" t="str">
        <f t="shared" si="45"/>
        <v xml:space="preserve"> </v>
      </c>
      <c r="AC279" s="47" t="str">
        <f t="shared" si="46"/>
        <v xml:space="preserve"> </v>
      </c>
      <c r="AD279" s="47" t="str">
        <f t="shared" si="47"/>
        <v xml:space="preserve"> </v>
      </c>
      <c r="AE279" s="47" t="str">
        <f t="shared" si="48"/>
        <v xml:space="preserve"> </v>
      </c>
    </row>
    <row r="280" spans="1:31" ht="13">
      <c r="A280" s="122"/>
      <c r="B280" s="174">
        <v>330</v>
      </c>
      <c r="C280" s="94" t="s">
        <v>1190</v>
      </c>
      <c r="D280" s="47">
        <f>SUMIFS('Volume Input'!$F$16:$F$1000000,'Volume Input'!$E$16:$E$1000000,'TO HIDE DRG Sum Ref'!B280)</f>
        <v>0</v>
      </c>
      <c r="E280" s="122" t="s">
        <v>31</v>
      </c>
      <c r="F280" s="122" t="s">
        <v>43</v>
      </c>
      <c r="G280" s="94" t="s">
        <v>1190</v>
      </c>
      <c r="AA280" s="47">
        <f>'Volume Input'!E222</f>
        <v>0</v>
      </c>
      <c r="AB280" s="47" t="str">
        <f t="shared" si="45"/>
        <v xml:space="preserve"> </v>
      </c>
      <c r="AC280" s="47" t="str">
        <f t="shared" si="46"/>
        <v xml:space="preserve"> </v>
      </c>
      <c r="AD280" s="47" t="str">
        <f t="shared" si="47"/>
        <v xml:space="preserve"> </v>
      </c>
      <c r="AE280" s="47" t="str">
        <f t="shared" si="48"/>
        <v xml:space="preserve"> </v>
      </c>
    </row>
    <row r="281" spans="1:31" ht="13">
      <c r="A281" s="122"/>
      <c r="B281" s="174">
        <v>331</v>
      </c>
      <c r="C281" s="93" t="s">
        <v>1191</v>
      </c>
      <c r="D281" s="47">
        <f>SUMIFS('Volume Input'!$F$16:$F$1000000,'Volume Input'!$E$16:$E$1000000,'TO HIDE DRG Sum Ref'!B281)</f>
        <v>0</v>
      </c>
      <c r="E281" s="122" t="s">
        <v>31</v>
      </c>
      <c r="F281" s="122" t="s">
        <v>43</v>
      </c>
      <c r="G281" s="93" t="s">
        <v>1191</v>
      </c>
      <c r="AA281" s="47">
        <f>'Volume Input'!E223</f>
        <v>0</v>
      </c>
      <c r="AB281" s="47" t="str">
        <f t="shared" si="45"/>
        <v xml:space="preserve"> </v>
      </c>
      <c r="AC281" s="47" t="str">
        <f t="shared" si="46"/>
        <v xml:space="preserve"> </v>
      </c>
      <c r="AD281" s="47" t="str">
        <f t="shared" si="47"/>
        <v xml:space="preserve"> </v>
      </c>
      <c r="AE281" s="47" t="str">
        <f t="shared" si="48"/>
        <v xml:space="preserve"> </v>
      </c>
    </row>
    <row r="282" spans="1:31" ht="13">
      <c r="A282" s="122"/>
      <c r="B282" s="174">
        <v>332</v>
      </c>
      <c r="C282" s="94" t="s">
        <v>1192</v>
      </c>
      <c r="D282" s="47">
        <f>SUMIFS('Volume Input'!$F$16:$F$1000000,'Volume Input'!$E$16:$E$1000000,'TO HIDE DRG Sum Ref'!B282)</f>
        <v>0</v>
      </c>
      <c r="E282" s="122" t="s">
        <v>31</v>
      </c>
      <c r="F282" s="122" t="s">
        <v>43</v>
      </c>
      <c r="G282" s="94" t="s">
        <v>1192</v>
      </c>
      <c r="AA282" s="47">
        <f>'Volume Input'!E224</f>
        <v>0</v>
      </c>
      <c r="AB282" s="47" t="str">
        <f t="shared" si="45"/>
        <v xml:space="preserve"> </v>
      </c>
      <c r="AC282" s="47" t="str">
        <f t="shared" si="46"/>
        <v xml:space="preserve"> </v>
      </c>
      <c r="AD282" s="47" t="str">
        <f t="shared" si="47"/>
        <v xml:space="preserve"> </v>
      </c>
      <c r="AE282" s="47" t="str">
        <f t="shared" si="48"/>
        <v xml:space="preserve"> </v>
      </c>
    </row>
    <row r="283" spans="1:31" ht="13">
      <c r="A283" s="122"/>
      <c r="B283" s="174">
        <v>333</v>
      </c>
      <c r="C283" s="93" t="s">
        <v>1193</v>
      </c>
      <c r="D283" s="47">
        <f>SUMIFS('Volume Input'!$F$16:$F$1000000,'Volume Input'!$E$16:$E$1000000,'TO HIDE DRG Sum Ref'!B283)</f>
        <v>0</v>
      </c>
      <c r="E283" s="122" t="s">
        <v>31</v>
      </c>
      <c r="F283" s="122" t="s">
        <v>43</v>
      </c>
      <c r="G283" s="93" t="s">
        <v>1193</v>
      </c>
      <c r="AA283" s="47">
        <f>'Volume Input'!E225</f>
        <v>0</v>
      </c>
      <c r="AB283" s="47" t="str">
        <f t="shared" si="45"/>
        <v xml:space="preserve"> </v>
      </c>
      <c r="AC283" s="47" t="str">
        <f t="shared" si="46"/>
        <v xml:space="preserve"> </v>
      </c>
      <c r="AD283" s="47" t="str">
        <f t="shared" si="47"/>
        <v xml:space="preserve"> </v>
      </c>
      <c r="AE283" s="47" t="str">
        <f t="shared" si="48"/>
        <v xml:space="preserve"> </v>
      </c>
    </row>
    <row r="284" spans="1:31" ht="13">
      <c r="A284" s="122"/>
      <c r="B284" s="174">
        <v>334</v>
      </c>
      <c r="C284" s="94" t="s">
        <v>1194</v>
      </c>
      <c r="D284" s="47">
        <f>SUMIFS('Volume Input'!$F$16:$F$1000000,'Volume Input'!$E$16:$E$1000000,'TO HIDE DRG Sum Ref'!B284)</f>
        <v>0</v>
      </c>
      <c r="E284" s="122" t="s">
        <v>31</v>
      </c>
      <c r="F284" s="122" t="s">
        <v>43</v>
      </c>
      <c r="G284" s="94" t="s">
        <v>1194</v>
      </c>
      <c r="AA284" s="47">
        <f>'Volume Input'!E226</f>
        <v>0</v>
      </c>
      <c r="AB284" s="47" t="str">
        <f t="shared" si="45"/>
        <v xml:space="preserve"> </v>
      </c>
      <c r="AC284" s="47" t="str">
        <f t="shared" si="46"/>
        <v xml:space="preserve"> </v>
      </c>
      <c r="AD284" s="47" t="str">
        <f t="shared" si="47"/>
        <v xml:space="preserve"> </v>
      </c>
      <c r="AE284" s="47" t="str">
        <f t="shared" si="48"/>
        <v xml:space="preserve"> </v>
      </c>
    </row>
    <row r="285" spans="1:31" ht="13">
      <c r="A285" s="122"/>
      <c r="B285" s="174">
        <v>344</v>
      </c>
      <c r="C285" s="93" t="s">
        <v>1195</v>
      </c>
      <c r="D285" s="47">
        <f>SUMIFS('Volume Input'!$F$16:$F$1000000,'Volume Input'!$E$16:$E$1000000,'TO HIDE DRG Sum Ref'!B285)</f>
        <v>0</v>
      </c>
      <c r="E285" s="122" t="s">
        <v>31</v>
      </c>
      <c r="F285" s="122" t="s">
        <v>43</v>
      </c>
      <c r="G285" s="93" t="s">
        <v>1195</v>
      </c>
      <c r="AA285" s="47">
        <f>'Volume Input'!E227</f>
        <v>0</v>
      </c>
      <c r="AB285" s="47" t="str">
        <f t="shared" si="45"/>
        <v xml:space="preserve"> </v>
      </c>
      <c r="AC285" s="47" t="str">
        <f t="shared" si="46"/>
        <v xml:space="preserve"> </v>
      </c>
      <c r="AD285" s="47" t="str">
        <f t="shared" si="47"/>
        <v xml:space="preserve"> </v>
      </c>
      <c r="AE285" s="47" t="str">
        <f t="shared" si="48"/>
        <v xml:space="preserve"> </v>
      </c>
    </row>
    <row r="286" spans="1:31" ht="13">
      <c r="A286" s="122"/>
      <c r="B286" s="174">
        <v>345</v>
      </c>
      <c r="C286" s="94" t="s">
        <v>1196</v>
      </c>
      <c r="D286" s="47">
        <f>SUMIFS('Volume Input'!$F$16:$F$1000000,'Volume Input'!$E$16:$E$1000000,'TO HIDE DRG Sum Ref'!B286)</f>
        <v>0</v>
      </c>
      <c r="E286" s="122" t="s">
        <v>31</v>
      </c>
      <c r="F286" s="122" t="s">
        <v>43</v>
      </c>
      <c r="G286" s="94" t="s">
        <v>1196</v>
      </c>
      <c r="AA286" s="47">
        <f>'Volume Input'!E228</f>
        <v>0</v>
      </c>
      <c r="AB286" s="47" t="str">
        <f t="shared" si="45"/>
        <v xml:space="preserve"> </v>
      </c>
      <c r="AC286" s="47" t="str">
        <f t="shared" si="46"/>
        <v xml:space="preserve"> </v>
      </c>
      <c r="AD286" s="47" t="str">
        <f t="shared" si="47"/>
        <v xml:space="preserve"> </v>
      </c>
      <c r="AE286" s="47" t="str">
        <f t="shared" si="48"/>
        <v xml:space="preserve"> </v>
      </c>
    </row>
    <row r="287" spans="1:31" ht="13">
      <c r="A287" s="122"/>
      <c r="B287" s="174">
        <v>346</v>
      </c>
      <c r="C287" s="93" t="s">
        <v>1197</v>
      </c>
      <c r="D287" s="47">
        <f>SUMIFS('Volume Input'!$F$16:$F$1000000,'Volume Input'!$E$16:$E$1000000,'TO HIDE DRG Sum Ref'!B287)</f>
        <v>0</v>
      </c>
      <c r="E287" s="122" t="s">
        <v>31</v>
      </c>
      <c r="F287" s="122" t="s">
        <v>43</v>
      </c>
      <c r="G287" s="93" t="s">
        <v>1197</v>
      </c>
      <c r="AA287" s="47">
        <f>'Volume Input'!E229</f>
        <v>0</v>
      </c>
      <c r="AB287" s="47" t="str">
        <f t="shared" si="45"/>
        <v xml:space="preserve"> </v>
      </c>
      <c r="AC287" s="47" t="str">
        <f t="shared" si="46"/>
        <v xml:space="preserve"> </v>
      </c>
      <c r="AD287" s="47" t="str">
        <f t="shared" si="47"/>
        <v xml:space="preserve"> </v>
      </c>
      <c r="AE287" s="47" t="str">
        <f t="shared" si="48"/>
        <v xml:space="preserve"> </v>
      </c>
    </row>
    <row r="288" spans="1:31" ht="13">
      <c r="A288" s="122"/>
      <c r="B288" s="174">
        <v>347</v>
      </c>
      <c r="C288" s="94" t="s">
        <v>1198</v>
      </c>
      <c r="D288" s="47">
        <f>SUMIFS('Volume Input'!$F$16:$F$1000000,'Volume Input'!$E$16:$E$1000000,'TO HIDE DRG Sum Ref'!B288)</f>
        <v>0</v>
      </c>
      <c r="E288" s="122" t="s">
        <v>31</v>
      </c>
      <c r="F288" s="122" t="s">
        <v>43</v>
      </c>
      <c r="G288" s="94" t="s">
        <v>1198</v>
      </c>
      <c r="AA288" s="47">
        <f>'Volume Input'!E230</f>
        <v>0</v>
      </c>
      <c r="AB288" s="47" t="str">
        <f t="shared" si="45"/>
        <v xml:space="preserve"> </v>
      </c>
      <c r="AC288" s="47" t="str">
        <f t="shared" si="46"/>
        <v xml:space="preserve"> </v>
      </c>
      <c r="AD288" s="47" t="str">
        <f t="shared" si="47"/>
        <v xml:space="preserve"> </v>
      </c>
      <c r="AE288" s="47" t="str">
        <f t="shared" si="48"/>
        <v xml:space="preserve"> </v>
      </c>
    </row>
    <row r="289" spans="1:31" ht="13">
      <c r="A289" s="122"/>
      <c r="B289" s="174">
        <v>348</v>
      </c>
      <c r="C289" s="93" t="s">
        <v>1199</v>
      </c>
      <c r="D289" s="47">
        <f>SUMIFS('Volume Input'!$F$16:$F$1000000,'Volume Input'!$E$16:$E$1000000,'TO HIDE DRG Sum Ref'!B289)</f>
        <v>0</v>
      </c>
      <c r="E289" s="122" t="s">
        <v>31</v>
      </c>
      <c r="F289" s="122" t="s">
        <v>43</v>
      </c>
      <c r="G289" s="93" t="s">
        <v>1199</v>
      </c>
      <c r="AA289" s="47">
        <f>'Volume Input'!E231</f>
        <v>0</v>
      </c>
      <c r="AB289" s="47" t="str">
        <f t="shared" si="45"/>
        <v xml:space="preserve"> </v>
      </c>
      <c r="AC289" s="47" t="str">
        <f t="shared" si="46"/>
        <v xml:space="preserve"> </v>
      </c>
      <c r="AD289" s="47" t="str">
        <f t="shared" si="47"/>
        <v xml:space="preserve"> </v>
      </c>
      <c r="AE289" s="47" t="str">
        <f t="shared" si="48"/>
        <v xml:space="preserve"> </v>
      </c>
    </row>
    <row r="290" spans="1:31" ht="13">
      <c r="A290" s="122"/>
      <c r="B290" s="174">
        <v>349</v>
      </c>
      <c r="C290" s="94" t="s">
        <v>1200</v>
      </c>
      <c r="D290" s="47">
        <f>SUMIFS('Volume Input'!$F$16:$F$1000000,'Volume Input'!$E$16:$E$1000000,'TO HIDE DRG Sum Ref'!B290)</f>
        <v>0</v>
      </c>
      <c r="E290" s="122" t="s">
        <v>31</v>
      </c>
      <c r="F290" s="122" t="s">
        <v>43</v>
      </c>
      <c r="G290" s="94" t="s">
        <v>1200</v>
      </c>
      <c r="AA290" s="47">
        <f>'Volume Input'!E232</f>
        <v>0</v>
      </c>
      <c r="AB290" s="47" t="str">
        <f t="shared" si="45"/>
        <v xml:space="preserve"> </v>
      </c>
      <c r="AC290" s="47" t="str">
        <f t="shared" si="46"/>
        <v xml:space="preserve"> </v>
      </c>
      <c r="AD290" s="47" t="str">
        <f t="shared" si="47"/>
        <v xml:space="preserve"> </v>
      </c>
      <c r="AE290" s="47" t="str">
        <f t="shared" si="48"/>
        <v xml:space="preserve"> </v>
      </c>
    </row>
    <row r="291" spans="1:31" ht="13">
      <c r="A291" s="122"/>
      <c r="B291" s="174">
        <v>616</v>
      </c>
      <c r="C291" s="93" t="s">
        <v>1201</v>
      </c>
      <c r="D291" s="47">
        <f>SUMIFS('Volume Input'!$F$16:$F$1000000,'Volume Input'!$E$16:$E$1000000,'TO HIDE DRG Sum Ref'!B291)</f>
        <v>0</v>
      </c>
      <c r="E291" s="122" t="s">
        <v>31</v>
      </c>
      <c r="F291" s="122" t="s">
        <v>35</v>
      </c>
      <c r="G291" s="93" t="s">
        <v>1201</v>
      </c>
      <c r="AA291" s="47">
        <f>'Volume Input'!E233</f>
        <v>0</v>
      </c>
      <c r="AB291" s="47" t="str">
        <f t="shared" si="45"/>
        <v xml:space="preserve"> </v>
      </c>
      <c r="AC291" s="47" t="str">
        <f t="shared" si="46"/>
        <v xml:space="preserve"> </v>
      </c>
      <c r="AD291" s="47" t="str">
        <f t="shared" si="47"/>
        <v xml:space="preserve"> </v>
      </c>
      <c r="AE291" s="47" t="str">
        <f t="shared" si="48"/>
        <v xml:space="preserve"> </v>
      </c>
    </row>
    <row r="292" spans="1:31" ht="13">
      <c r="A292" s="122"/>
      <c r="B292" s="174">
        <v>617</v>
      </c>
      <c r="C292" s="94" t="s">
        <v>1202</v>
      </c>
      <c r="D292" s="47">
        <f>SUMIFS('Volume Input'!$F$16:$F$1000000,'Volume Input'!$E$16:$E$1000000,'TO HIDE DRG Sum Ref'!B292)</f>
        <v>0</v>
      </c>
      <c r="E292" s="122" t="s">
        <v>31</v>
      </c>
      <c r="F292" s="122" t="s">
        <v>35</v>
      </c>
      <c r="G292" s="94" t="s">
        <v>1202</v>
      </c>
      <c r="AA292" s="47">
        <f>'Volume Input'!E234</f>
        <v>0</v>
      </c>
      <c r="AB292" s="47" t="str">
        <f t="shared" si="45"/>
        <v xml:space="preserve"> </v>
      </c>
      <c r="AC292" s="47" t="str">
        <f t="shared" si="46"/>
        <v xml:space="preserve"> </v>
      </c>
      <c r="AD292" s="47" t="str">
        <f t="shared" si="47"/>
        <v xml:space="preserve"> </v>
      </c>
      <c r="AE292" s="47" t="str">
        <f t="shared" si="48"/>
        <v xml:space="preserve"> </v>
      </c>
    </row>
    <row r="293" spans="1:31" ht="13">
      <c r="A293" s="122"/>
      <c r="B293" s="174">
        <v>618</v>
      </c>
      <c r="C293" s="93" t="s">
        <v>1203</v>
      </c>
      <c r="D293" s="47">
        <f>SUMIFS('Volume Input'!$F$16:$F$1000000,'Volume Input'!$E$16:$E$1000000,'TO HIDE DRG Sum Ref'!B293)</f>
        <v>0</v>
      </c>
      <c r="E293" s="122" t="s">
        <v>31</v>
      </c>
      <c r="F293" s="122" t="s">
        <v>35</v>
      </c>
      <c r="G293" s="93" t="s">
        <v>1203</v>
      </c>
      <c r="AA293" s="47">
        <f>'Volume Input'!E235</f>
        <v>0</v>
      </c>
      <c r="AB293" s="47" t="str">
        <f t="shared" si="45"/>
        <v xml:space="preserve"> </v>
      </c>
      <c r="AC293" s="47" t="str">
        <f t="shared" si="46"/>
        <v xml:space="preserve"> </v>
      </c>
      <c r="AD293" s="47" t="str">
        <f t="shared" si="47"/>
        <v xml:space="preserve"> </v>
      </c>
      <c r="AE293" s="47" t="str">
        <f t="shared" si="48"/>
        <v xml:space="preserve"> </v>
      </c>
    </row>
    <row r="294" spans="1:31" ht="13">
      <c r="A294" s="122"/>
      <c r="B294" s="174">
        <v>622</v>
      </c>
      <c r="C294" s="94" t="s">
        <v>1204</v>
      </c>
      <c r="D294" s="47">
        <f>SUMIFS('Volume Input'!$F$16:$F$1000000,'Volume Input'!$E$16:$E$1000000,'TO HIDE DRG Sum Ref'!B294)</f>
        <v>0</v>
      </c>
      <c r="E294" s="122" t="s">
        <v>31</v>
      </c>
      <c r="F294" s="122" t="s">
        <v>35</v>
      </c>
      <c r="G294" s="94" t="s">
        <v>1204</v>
      </c>
      <c r="AA294" s="47">
        <f>'Volume Input'!E236</f>
        <v>0</v>
      </c>
      <c r="AB294" s="47" t="str">
        <f t="shared" si="45"/>
        <v xml:space="preserve"> </v>
      </c>
      <c r="AC294" s="47" t="str">
        <f t="shared" si="46"/>
        <v xml:space="preserve"> </v>
      </c>
      <c r="AD294" s="47" t="str">
        <f t="shared" si="47"/>
        <v xml:space="preserve"> </v>
      </c>
      <c r="AE294" s="47" t="str">
        <f t="shared" si="48"/>
        <v xml:space="preserve"> </v>
      </c>
    </row>
    <row r="295" spans="1:31" ht="13">
      <c r="A295" s="122"/>
      <c r="B295" s="174">
        <v>623</v>
      </c>
      <c r="C295" s="93" t="s">
        <v>1205</v>
      </c>
      <c r="D295" s="47">
        <f>SUMIFS('Volume Input'!$F$16:$F$1000000,'Volume Input'!$E$16:$E$1000000,'TO HIDE DRG Sum Ref'!B295)</f>
        <v>0</v>
      </c>
      <c r="E295" s="122" t="s">
        <v>31</v>
      </c>
      <c r="F295" s="122" t="s">
        <v>35</v>
      </c>
      <c r="G295" s="93" t="s">
        <v>1205</v>
      </c>
      <c r="AA295" s="47">
        <f>'Volume Input'!E237</f>
        <v>0</v>
      </c>
      <c r="AB295" s="47" t="str">
        <f t="shared" si="45"/>
        <v xml:space="preserve"> </v>
      </c>
      <c r="AC295" s="47" t="str">
        <f t="shared" si="46"/>
        <v xml:space="preserve"> </v>
      </c>
      <c r="AD295" s="47" t="str">
        <f t="shared" si="47"/>
        <v xml:space="preserve"> </v>
      </c>
      <c r="AE295" s="47" t="str">
        <f t="shared" si="48"/>
        <v xml:space="preserve"> </v>
      </c>
    </row>
    <row r="296" spans="1:31" ht="13">
      <c r="A296" s="122"/>
      <c r="B296" s="174">
        <v>624</v>
      </c>
      <c r="C296" s="94" t="s">
        <v>1206</v>
      </c>
      <c r="D296" s="47">
        <f>SUMIFS('Volume Input'!$F$16:$F$1000000,'Volume Input'!$E$16:$E$1000000,'TO HIDE DRG Sum Ref'!B296)</f>
        <v>0</v>
      </c>
      <c r="E296" s="122" t="s">
        <v>31</v>
      </c>
      <c r="F296" s="122" t="s">
        <v>35</v>
      </c>
      <c r="G296" s="94" t="s">
        <v>1206</v>
      </c>
      <c r="AA296" s="47">
        <f>'Volume Input'!E238</f>
        <v>0</v>
      </c>
      <c r="AB296" s="47" t="str">
        <f t="shared" si="45"/>
        <v xml:space="preserve"> </v>
      </c>
      <c r="AC296" s="47" t="str">
        <f t="shared" si="46"/>
        <v xml:space="preserve"> </v>
      </c>
      <c r="AD296" s="47" t="str">
        <f t="shared" si="47"/>
        <v xml:space="preserve"> </v>
      </c>
      <c r="AE296" s="47" t="str">
        <f t="shared" si="48"/>
        <v xml:space="preserve"> </v>
      </c>
    </row>
    <row r="297" spans="1:31" ht="13">
      <c r="A297" s="122"/>
      <c r="B297" s="174">
        <v>628</v>
      </c>
      <c r="C297" s="93" t="s">
        <v>1207</v>
      </c>
      <c r="D297" s="47">
        <f>SUMIFS('Volume Input'!$F$16:$F$1000000,'Volume Input'!$E$16:$E$1000000,'TO HIDE DRG Sum Ref'!B297)</f>
        <v>0</v>
      </c>
      <c r="E297" s="122" t="s">
        <v>31</v>
      </c>
      <c r="F297" s="122" t="s">
        <v>35</v>
      </c>
      <c r="G297" s="93" t="s">
        <v>1207</v>
      </c>
      <c r="AA297" s="47">
        <f>'Volume Input'!E239</f>
        <v>0</v>
      </c>
      <c r="AB297" s="47" t="str">
        <f t="shared" si="45"/>
        <v xml:space="preserve"> </v>
      </c>
      <c r="AC297" s="47" t="str">
        <f t="shared" si="46"/>
        <v xml:space="preserve"> </v>
      </c>
      <c r="AD297" s="47" t="str">
        <f t="shared" si="47"/>
        <v xml:space="preserve"> </v>
      </c>
      <c r="AE297" s="47" t="str">
        <f t="shared" si="48"/>
        <v xml:space="preserve"> </v>
      </c>
    </row>
    <row r="298" spans="1:31" ht="13">
      <c r="A298" s="122"/>
      <c r="B298" s="174">
        <v>629</v>
      </c>
      <c r="C298" s="94" t="s">
        <v>1208</v>
      </c>
      <c r="D298" s="47">
        <f>SUMIFS('Volume Input'!$F$16:$F$1000000,'Volume Input'!$E$16:$E$1000000,'TO HIDE DRG Sum Ref'!B298)</f>
        <v>0</v>
      </c>
      <c r="E298" s="122" t="s">
        <v>31</v>
      </c>
      <c r="F298" s="122" t="s">
        <v>35</v>
      </c>
      <c r="G298" s="94" t="s">
        <v>1208</v>
      </c>
      <c r="AA298" s="47">
        <f>'Volume Input'!E240</f>
        <v>0</v>
      </c>
      <c r="AB298" s="47" t="str">
        <f t="shared" si="45"/>
        <v xml:space="preserve"> </v>
      </c>
      <c r="AC298" s="47" t="str">
        <f t="shared" si="46"/>
        <v xml:space="preserve"> </v>
      </c>
      <c r="AD298" s="47" t="str">
        <f t="shared" si="47"/>
        <v xml:space="preserve"> </v>
      </c>
      <c r="AE298" s="47" t="str">
        <f t="shared" si="48"/>
        <v xml:space="preserve"> </v>
      </c>
    </row>
    <row r="299" spans="1:31" ht="13">
      <c r="A299" s="122"/>
      <c r="B299" s="174">
        <v>630</v>
      </c>
      <c r="C299" s="93" t="s">
        <v>1209</v>
      </c>
      <c r="D299" s="47">
        <f>SUMIFS('Volume Input'!$F$16:$F$1000000,'Volume Input'!$E$16:$E$1000000,'TO HIDE DRG Sum Ref'!B299)</f>
        <v>0</v>
      </c>
      <c r="E299" s="122" t="s">
        <v>31</v>
      </c>
      <c r="F299" s="122" t="s">
        <v>35</v>
      </c>
      <c r="G299" s="93" t="s">
        <v>1209</v>
      </c>
      <c r="AA299" s="47">
        <f>'Volume Input'!E241</f>
        <v>0</v>
      </c>
      <c r="AB299" s="47" t="str">
        <f t="shared" si="45"/>
        <v xml:space="preserve"> </v>
      </c>
      <c r="AC299" s="47" t="str">
        <f t="shared" si="46"/>
        <v xml:space="preserve"> </v>
      </c>
      <c r="AD299" s="47" t="str">
        <f t="shared" si="47"/>
        <v xml:space="preserve"> </v>
      </c>
      <c r="AE299" s="47" t="str">
        <f t="shared" si="48"/>
        <v xml:space="preserve"> </v>
      </c>
    </row>
    <row r="300" spans="1:31" ht="13">
      <c r="A300" s="122"/>
      <c r="B300" s="174">
        <v>405</v>
      </c>
      <c r="C300" s="94" t="s">
        <v>1210</v>
      </c>
      <c r="D300" s="47">
        <f>SUMIFS('Volume Input'!$F$16:$F$1000000,'Volume Input'!$E$16:$E$1000000,'TO HIDE DRG Sum Ref'!B300)</f>
        <v>0</v>
      </c>
      <c r="E300" s="122" t="s">
        <v>31</v>
      </c>
      <c r="F300" s="122" t="s">
        <v>39</v>
      </c>
      <c r="G300" s="94" t="s">
        <v>1210</v>
      </c>
      <c r="AA300" s="47">
        <f>'Volume Input'!E242</f>
        <v>0</v>
      </c>
      <c r="AB300" s="47" t="str">
        <f t="shared" si="45"/>
        <v xml:space="preserve"> </v>
      </c>
      <c r="AC300" s="47" t="str">
        <f t="shared" si="46"/>
        <v xml:space="preserve"> </v>
      </c>
      <c r="AD300" s="47" t="str">
        <f t="shared" si="47"/>
        <v xml:space="preserve"> </v>
      </c>
      <c r="AE300" s="47" t="str">
        <f t="shared" si="48"/>
        <v xml:space="preserve"> </v>
      </c>
    </row>
    <row r="301" spans="1:31" ht="13">
      <c r="A301" s="122"/>
      <c r="B301" s="174">
        <v>406</v>
      </c>
      <c r="C301" s="93" t="s">
        <v>1211</v>
      </c>
      <c r="D301" s="47">
        <f>SUMIFS('Volume Input'!$F$16:$F$1000000,'Volume Input'!$E$16:$E$1000000,'TO HIDE DRG Sum Ref'!B301)</f>
        <v>0</v>
      </c>
      <c r="E301" s="122" t="s">
        <v>31</v>
      </c>
      <c r="F301" s="122" t="s">
        <v>39</v>
      </c>
      <c r="G301" s="93" t="s">
        <v>1211</v>
      </c>
      <c r="AA301" s="47">
        <f>'Volume Input'!E243</f>
        <v>0</v>
      </c>
      <c r="AB301" s="47" t="str">
        <f t="shared" si="45"/>
        <v xml:space="preserve"> </v>
      </c>
      <c r="AC301" s="47" t="str">
        <f t="shared" si="46"/>
        <v xml:space="preserve"> </v>
      </c>
      <c r="AD301" s="47" t="str">
        <f t="shared" si="47"/>
        <v xml:space="preserve"> </v>
      </c>
      <c r="AE301" s="47" t="str">
        <f t="shared" si="48"/>
        <v xml:space="preserve"> </v>
      </c>
    </row>
    <row r="302" spans="1:31" ht="13">
      <c r="A302" s="122"/>
      <c r="B302" s="174">
        <v>407</v>
      </c>
      <c r="C302" s="94" t="s">
        <v>1212</v>
      </c>
      <c r="D302" s="47">
        <f>SUMIFS('Volume Input'!$F$16:$F$1000000,'Volume Input'!$E$16:$E$1000000,'TO HIDE DRG Sum Ref'!B302)</f>
        <v>0</v>
      </c>
      <c r="E302" s="122" t="s">
        <v>31</v>
      </c>
      <c r="F302" s="122" t="s">
        <v>39</v>
      </c>
      <c r="G302" s="94" t="s">
        <v>1212</v>
      </c>
      <c r="AA302" s="47">
        <f>'Volume Input'!E244</f>
        <v>0</v>
      </c>
      <c r="AB302" s="47" t="str">
        <f t="shared" si="45"/>
        <v xml:space="preserve"> </v>
      </c>
      <c r="AC302" s="47" t="str">
        <f t="shared" si="46"/>
        <v xml:space="preserve"> </v>
      </c>
      <c r="AD302" s="47" t="str">
        <f t="shared" si="47"/>
        <v xml:space="preserve"> </v>
      </c>
      <c r="AE302" s="47" t="str">
        <f t="shared" si="48"/>
        <v xml:space="preserve"> </v>
      </c>
    </row>
    <row r="303" spans="1:31" ht="13">
      <c r="A303" s="122"/>
      <c r="B303" s="174">
        <v>408</v>
      </c>
      <c r="C303" s="93" t="s">
        <v>1213</v>
      </c>
      <c r="D303" s="47">
        <f>SUMIFS('Volume Input'!$F$16:$F$1000000,'Volume Input'!$E$16:$E$1000000,'TO HIDE DRG Sum Ref'!B303)</f>
        <v>0</v>
      </c>
      <c r="E303" s="122" t="s">
        <v>31</v>
      </c>
      <c r="F303" s="122" t="s">
        <v>39</v>
      </c>
      <c r="G303" s="93" t="s">
        <v>1213</v>
      </c>
      <c r="AA303" s="47">
        <f>'Volume Input'!E245</f>
        <v>0</v>
      </c>
      <c r="AB303" s="47" t="str">
        <f t="shared" si="45"/>
        <v xml:space="preserve"> </v>
      </c>
      <c r="AC303" s="47" t="str">
        <f t="shared" si="46"/>
        <v xml:space="preserve"> </v>
      </c>
      <c r="AD303" s="47" t="str">
        <f t="shared" si="47"/>
        <v xml:space="preserve"> </v>
      </c>
      <c r="AE303" s="47" t="str">
        <f t="shared" si="48"/>
        <v xml:space="preserve"> </v>
      </c>
    </row>
    <row r="304" spans="1:31" ht="13">
      <c r="A304" s="122"/>
      <c r="B304" s="174">
        <v>409</v>
      </c>
      <c r="C304" s="94" t="s">
        <v>1214</v>
      </c>
      <c r="D304" s="47">
        <f>SUMIFS('Volume Input'!$F$16:$F$1000000,'Volume Input'!$E$16:$E$1000000,'TO HIDE DRG Sum Ref'!B304)</f>
        <v>0</v>
      </c>
      <c r="E304" s="122" t="s">
        <v>31</v>
      </c>
      <c r="F304" s="122" t="s">
        <v>39</v>
      </c>
      <c r="G304" s="94" t="s">
        <v>1214</v>
      </c>
      <c r="AA304" s="47">
        <f>'Volume Input'!E246</f>
        <v>0</v>
      </c>
      <c r="AB304" s="47" t="str">
        <f t="shared" si="45"/>
        <v xml:space="preserve"> </v>
      </c>
      <c r="AC304" s="47" t="str">
        <f t="shared" si="46"/>
        <v xml:space="preserve"> </v>
      </c>
      <c r="AD304" s="47" t="str">
        <f t="shared" si="47"/>
        <v xml:space="preserve"> </v>
      </c>
      <c r="AE304" s="47" t="str">
        <f t="shared" si="48"/>
        <v xml:space="preserve"> </v>
      </c>
    </row>
    <row r="305" spans="1:31" ht="13">
      <c r="A305" s="122"/>
      <c r="B305" s="174">
        <v>410</v>
      </c>
      <c r="C305" s="93" t="s">
        <v>1215</v>
      </c>
      <c r="D305" s="47">
        <f>SUMIFS('Volume Input'!$F$16:$F$1000000,'Volume Input'!$E$16:$E$1000000,'TO HIDE DRG Sum Ref'!B305)</f>
        <v>0</v>
      </c>
      <c r="E305" s="122" t="s">
        <v>31</v>
      </c>
      <c r="F305" s="122" t="s">
        <v>39</v>
      </c>
      <c r="G305" s="93" t="s">
        <v>1215</v>
      </c>
      <c r="AA305" s="47">
        <f>'Volume Input'!E247</f>
        <v>0</v>
      </c>
      <c r="AB305" s="47" t="str">
        <f t="shared" si="45"/>
        <v xml:space="preserve"> </v>
      </c>
      <c r="AC305" s="47" t="str">
        <f t="shared" si="46"/>
        <v xml:space="preserve"> </v>
      </c>
      <c r="AD305" s="47" t="str">
        <f t="shared" si="47"/>
        <v xml:space="preserve"> </v>
      </c>
      <c r="AE305" s="47" t="str">
        <f t="shared" si="48"/>
        <v xml:space="preserve"> </v>
      </c>
    </row>
    <row r="306" spans="1:31" ht="13">
      <c r="A306" s="122"/>
      <c r="B306" s="174">
        <v>420</v>
      </c>
      <c r="C306" s="94" t="s">
        <v>1216</v>
      </c>
      <c r="D306" s="47">
        <f>SUMIFS('Volume Input'!$F$16:$F$1000000,'Volume Input'!$E$16:$E$1000000,'TO HIDE DRG Sum Ref'!B306)</f>
        <v>0</v>
      </c>
      <c r="E306" s="122" t="s">
        <v>31</v>
      </c>
      <c r="F306" s="122" t="s">
        <v>39</v>
      </c>
      <c r="G306" s="94" t="s">
        <v>1216</v>
      </c>
      <c r="AA306" s="47">
        <f>'Volume Input'!E248</f>
        <v>0</v>
      </c>
      <c r="AB306" s="47" t="str">
        <f t="shared" si="45"/>
        <v xml:space="preserve"> </v>
      </c>
      <c r="AC306" s="47" t="str">
        <f t="shared" si="46"/>
        <v xml:space="preserve"> </v>
      </c>
      <c r="AD306" s="47" t="str">
        <f t="shared" si="47"/>
        <v xml:space="preserve"> </v>
      </c>
      <c r="AE306" s="47" t="str">
        <f t="shared" si="48"/>
        <v xml:space="preserve"> </v>
      </c>
    </row>
    <row r="307" spans="1:31" ht="13">
      <c r="A307" s="122"/>
      <c r="B307" s="174">
        <v>421</v>
      </c>
      <c r="C307" s="93" t="s">
        <v>1217</v>
      </c>
      <c r="D307" s="47">
        <f>SUMIFS('Volume Input'!$F$16:$F$1000000,'Volume Input'!$E$16:$E$1000000,'TO HIDE DRG Sum Ref'!B307)</f>
        <v>0</v>
      </c>
      <c r="E307" s="122" t="s">
        <v>31</v>
      </c>
      <c r="F307" s="122" t="s">
        <v>39</v>
      </c>
      <c r="G307" s="93" t="s">
        <v>1217</v>
      </c>
      <c r="AA307" s="47">
        <f>'Volume Input'!E249</f>
        <v>0</v>
      </c>
      <c r="AB307" s="47" t="str">
        <f t="shared" si="45"/>
        <v xml:space="preserve"> </v>
      </c>
      <c r="AC307" s="47" t="str">
        <f t="shared" si="46"/>
        <v xml:space="preserve"> </v>
      </c>
      <c r="AD307" s="47" t="str">
        <f t="shared" si="47"/>
        <v xml:space="preserve"> </v>
      </c>
      <c r="AE307" s="47" t="str">
        <f t="shared" si="48"/>
        <v xml:space="preserve"> </v>
      </c>
    </row>
    <row r="308" spans="1:31" ht="13">
      <c r="A308" s="122"/>
      <c r="B308" s="174">
        <v>422</v>
      </c>
      <c r="C308" s="94" t="s">
        <v>1218</v>
      </c>
      <c r="D308" s="47">
        <f>SUMIFS('Volume Input'!$F$16:$F$1000000,'Volume Input'!$E$16:$E$1000000,'TO HIDE DRG Sum Ref'!B308)</f>
        <v>0</v>
      </c>
      <c r="E308" s="122" t="s">
        <v>31</v>
      </c>
      <c r="F308" s="122" t="s">
        <v>39</v>
      </c>
      <c r="G308" s="94" t="s">
        <v>1218</v>
      </c>
      <c r="AA308" s="47">
        <f>'Volume Input'!E250</f>
        <v>0</v>
      </c>
      <c r="AB308" s="47" t="str">
        <f t="shared" si="45"/>
        <v xml:space="preserve"> </v>
      </c>
      <c r="AC308" s="47" t="str">
        <f t="shared" si="46"/>
        <v xml:space="preserve"> </v>
      </c>
      <c r="AD308" s="47" t="str">
        <f t="shared" si="47"/>
        <v xml:space="preserve"> </v>
      </c>
      <c r="AE308" s="47" t="str">
        <f t="shared" si="48"/>
        <v xml:space="preserve"> </v>
      </c>
    </row>
    <row r="309" spans="1:31" ht="13">
      <c r="A309" s="122"/>
      <c r="B309" s="174">
        <v>423</v>
      </c>
      <c r="C309" s="93" t="s">
        <v>1219</v>
      </c>
      <c r="D309" s="47">
        <f>SUMIFS('Volume Input'!$F$16:$F$1000000,'Volume Input'!$E$16:$E$1000000,'TO HIDE DRG Sum Ref'!B309)</f>
        <v>0</v>
      </c>
      <c r="E309" s="122" t="s">
        <v>31</v>
      </c>
      <c r="F309" s="122" t="s">
        <v>39</v>
      </c>
      <c r="G309" s="93" t="s">
        <v>1219</v>
      </c>
      <c r="AA309" s="47">
        <f>'Volume Input'!E251</f>
        <v>0</v>
      </c>
      <c r="AB309" s="47" t="str">
        <f t="shared" si="45"/>
        <v xml:space="preserve"> </v>
      </c>
      <c r="AC309" s="47" t="str">
        <f t="shared" si="46"/>
        <v xml:space="preserve"> </v>
      </c>
      <c r="AD309" s="47" t="str">
        <f t="shared" si="47"/>
        <v xml:space="preserve"> </v>
      </c>
      <c r="AE309" s="47" t="str">
        <f t="shared" si="48"/>
        <v xml:space="preserve"> </v>
      </c>
    </row>
    <row r="310" spans="1:31" ht="13">
      <c r="A310" s="122"/>
      <c r="B310" s="174">
        <v>424</v>
      </c>
      <c r="C310" s="94" t="s">
        <v>1220</v>
      </c>
      <c r="D310" s="47">
        <f>SUMIFS('Volume Input'!$F$16:$F$1000000,'Volume Input'!$E$16:$E$1000000,'TO HIDE DRG Sum Ref'!B310)</f>
        <v>0</v>
      </c>
      <c r="E310" s="122" t="s">
        <v>31</v>
      </c>
      <c r="F310" s="122" t="s">
        <v>39</v>
      </c>
      <c r="G310" s="94" t="s">
        <v>1220</v>
      </c>
      <c r="AA310" s="47">
        <f>'Volume Input'!E252</f>
        <v>0</v>
      </c>
      <c r="AB310" s="47" t="str">
        <f t="shared" si="45"/>
        <v xml:space="preserve"> </v>
      </c>
      <c r="AC310" s="47" t="str">
        <f t="shared" si="46"/>
        <v xml:space="preserve"> </v>
      </c>
      <c r="AD310" s="47" t="str">
        <f t="shared" si="47"/>
        <v xml:space="preserve"> </v>
      </c>
      <c r="AE310" s="47" t="str">
        <f t="shared" si="48"/>
        <v xml:space="preserve"> </v>
      </c>
    </row>
    <row r="311" spans="1:31" ht="13">
      <c r="A311" s="122"/>
      <c r="B311" s="174">
        <v>425</v>
      </c>
      <c r="C311" s="93" t="s">
        <v>1221</v>
      </c>
      <c r="D311" s="47">
        <f>SUMIFS('Volume Input'!$F$16:$F$1000000,'Volume Input'!$E$16:$E$1000000,'TO HIDE DRG Sum Ref'!B311)</f>
        <v>0</v>
      </c>
      <c r="E311" s="122" t="s">
        <v>31</v>
      </c>
      <c r="F311" s="122" t="s">
        <v>39</v>
      </c>
      <c r="G311" s="93" t="s">
        <v>1221</v>
      </c>
      <c r="AA311" s="47">
        <f>'Volume Input'!E253</f>
        <v>0</v>
      </c>
      <c r="AB311" s="47" t="str">
        <f t="shared" si="45"/>
        <v xml:space="preserve"> </v>
      </c>
      <c r="AC311" s="47" t="str">
        <f t="shared" si="46"/>
        <v xml:space="preserve"> </v>
      </c>
      <c r="AD311" s="47" t="str">
        <f t="shared" si="47"/>
        <v xml:space="preserve"> </v>
      </c>
      <c r="AE311" s="47" t="str">
        <f t="shared" si="48"/>
        <v xml:space="preserve"> </v>
      </c>
    </row>
    <row r="312" spans="1:31" ht="13">
      <c r="A312" s="122"/>
      <c r="B312" s="174">
        <v>350</v>
      </c>
      <c r="C312" s="94" t="s">
        <v>1222</v>
      </c>
      <c r="D312" s="47">
        <f>SUMIFS('Volume Input'!$F$16:$F$1000000,'Volume Input'!$E$16:$E$1000000,'TO HIDE DRG Sum Ref'!B312)</f>
        <v>0</v>
      </c>
      <c r="E312" s="122" t="s">
        <v>31</v>
      </c>
      <c r="F312" s="122" t="s">
        <v>42</v>
      </c>
      <c r="G312" s="94" t="s">
        <v>1222</v>
      </c>
      <c r="AA312" s="47">
        <f>'Volume Input'!E254</f>
        <v>0</v>
      </c>
      <c r="AB312" s="47" t="str">
        <f t="shared" si="45"/>
        <v xml:space="preserve"> </v>
      </c>
      <c r="AC312" s="47" t="str">
        <f t="shared" si="46"/>
        <v xml:space="preserve"> </v>
      </c>
      <c r="AD312" s="47" t="str">
        <f t="shared" si="47"/>
        <v xml:space="preserve"> </v>
      </c>
      <c r="AE312" s="47" t="str">
        <f t="shared" si="48"/>
        <v xml:space="preserve"> </v>
      </c>
    </row>
    <row r="313" spans="1:31" ht="13">
      <c r="A313" s="122"/>
      <c r="B313" s="174">
        <v>351</v>
      </c>
      <c r="C313" s="93" t="s">
        <v>1223</v>
      </c>
      <c r="D313" s="47">
        <f>SUMIFS('Volume Input'!$F$16:$F$1000000,'Volume Input'!$E$16:$E$1000000,'TO HIDE DRG Sum Ref'!B313)</f>
        <v>0</v>
      </c>
      <c r="E313" s="122" t="s">
        <v>31</v>
      </c>
      <c r="F313" s="122" t="s">
        <v>42</v>
      </c>
      <c r="G313" s="93" t="s">
        <v>1223</v>
      </c>
      <c r="AA313" s="47">
        <f>'Volume Input'!E255</f>
        <v>0</v>
      </c>
      <c r="AB313" s="47" t="str">
        <f t="shared" si="45"/>
        <v xml:space="preserve"> </v>
      </c>
      <c r="AC313" s="47" t="str">
        <f t="shared" si="46"/>
        <v xml:space="preserve"> </v>
      </c>
      <c r="AD313" s="47" t="str">
        <f t="shared" si="47"/>
        <v xml:space="preserve"> </v>
      </c>
      <c r="AE313" s="47" t="str">
        <f t="shared" si="48"/>
        <v xml:space="preserve"> </v>
      </c>
    </row>
    <row r="314" spans="1:31" ht="13">
      <c r="A314" s="122"/>
      <c r="B314" s="174">
        <v>352</v>
      </c>
      <c r="C314" s="94" t="s">
        <v>1224</v>
      </c>
      <c r="D314" s="47">
        <f>SUMIFS('Volume Input'!$F$16:$F$1000000,'Volume Input'!$E$16:$E$1000000,'TO HIDE DRG Sum Ref'!B314)</f>
        <v>0</v>
      </c>
      <c r="E314" s="122" t="s">
        <v>31</v>
      </c>
      <c r="F314" s="122" t="s">
        <v>42</v>
      </c>
      <c r="G314" s="94" t="s">
        <v>1224</v>
      </c>
      <c r="AA314" s="47">
        <f>'Volume Input'!E256</f>
        <v>0</v>
      </c>
      <c r="AB314" s="47" t="str">
        <f t="shared" si="45"/>
        <v xml:space="preserve"> </v>
      </c>
      <c r="AC314" s="47" t="str">
        <f t="shared" si="46"/>
        <v xml:space="preserve"> </v>
      </c>
      <c r="AD314" s="47" t="str">
        <f t="shared" si="47"/>
        <v xml:space="preserve"> </v>
      </c>
      <c r="AE314" s="47" t="str">
        <f t="shared" si="48"/>
        <v xml:space="preserve"> </v>
      </c>
    </row>
    <row r="315" spans="1:31" ht="13">
      <c r="A315" s="122"/>
      <c r="B315" s="174">
        <v>353</v>
      </c>
      <c r="C315" s="93" t="s">
        <v>1225</v>
      </c>
      <c r="D315" s="47">
        <f>SUMIFS('Volume Input'!$F$16:$F$1000000,'Volume Input'!$E$16:$E$1000000,'TO HIDE DRG Sum Ref'!B315)</f>
        <v>0</v>
      </c>
      <c r="E315" s="122" t="s">
        <v>31</v>
      </c>
      <c r="F315" s="122" t="s">
        <v>42</v>
      </c>
      <c r="G315" s="93" t="s">
        <v>1225</v>
      </c>
      <c r="AA315" s="47">
        <f>'Volume Input'!E257</f>
        <v>0</v>
      </c>
      <c r="AB315" s="47" t="str">
        <f t="shared" si="45"/>
        <v xml:space="preserve"> </v>
      </c>
      <c r="AC315" s="47" t="str">
        <f t="shared" si="46"/>
        <v xml:space="preserve"> </v>
      </c>
      <c r="AD315" s="47" t="str">
        <f t="shared" si="47"/>
        <v xml:space="preserve"> </v>
      </c>
      <c r="AE315" s="47" t="str">
        <f t="shared" si="48"/>
        <v xml:space="preserve"> </v>
      </c>
    </row>
    <row r="316" spans="1:31" ht="13">
      <c r="A316" s="122"/>
      <c r="B316" s="174">
        <v>354</v>
      </c>
      <c r="C316" s="94" t="s">
        <v>1226</v>
      </c>
      <c r="D316" s="47">
        <f>SUMIFS('Volume Input'!$F$16:$F$1000000,'Volume Input'!$E$16:$E$1000000,'TO HIDE DRG Sum Ref'!B316)</f>
        <v>0</v>
      </c>
      <c r="E316" s="122" t="s">
        <v>31</v>
      </c>
      <c r="F316" s="122" t="s">
        <v>42</v>
      </c>
      <c r="G316" s="94" t="s">
        <v>1226</v>
      </c>
      <c r="AA316" s="47">
        <f>'Volume Input'!E258</f>
        <v>0</v>
      </c>
      <c r="AB316" s="47" t="str">
        <f t="shared" si="45"/>
        <v xml:space="preserve"> </v>
      </c>
      <c r="AC316" s="47" t="str">
        <f t="shared" si="46"/>
        <v xml:space="preserve"> </v>
      </c>
      <c r="AD316" s="47" t="str">
        <f t="shared" si="47"/>
        <v xml:space="preserve"> </v>
      </c>
      <c r="AE316" s="47" t="str">
        <f t="shared" si="48"/>
        <v xml:space="preserve"> </v>
      </c>
    </row>
    <row r="317" spans="1:31" ht="13">
      <c r="A317" s="122"/>
      <c r="B317" s="174">
        <v>355</v>
      </c>
      <c r="C317" s="93" t="s">
        <v>1227</v>
      </c>
      <c r="D317" s="47">
        <f>SUMIFS('Volume Input'!$F$16:$F$1000000,'Volume Input'!$E$16:$E$1000000,'TO HIDE DRG Sum Ref'!B317)</f>
        <v>0</v>
      </c>
      <c r="E317" s="122" t="s">
        <v>31</v>
      </c>
      <c r="F317" s="122" t="s">
        <v>42</v>
      </c>
      <c r="G317" s="93" t="s">
        <v>1227</v>
      </c>
      <c r="AA317" s="47">
        <f>'Volume Input'!E259</f>
        <v>0</v>
      </c>
      <c r="AB317" s="47" t="str">
        <f t="shared" si="45"/>
        <v xml:space="preserve"> </v>
      </c>
      <c r="AC317" s="47" t="str">
        <f t="shared" si="46"/>
        <v xml:space="preserve"> </v>
      </c>
      <c r="AD317" s="47" t="str">
        <f t="shared" si="47"/>
        <v xml:space="preserve"> </v>
      </c>
      <c r="AE317" s="47" t="str">
        <f t="shared" si="48"/>
        <v xml:space="preserve"> </v>
      </c>
    </row>
    <row r="318" spans="1:31" ht="13">
      <c r="A318" s="122"/>
      <c r="B318" s="174">
        <v>802</v>
      </c>
      <c r="C318" s="94" t="s">
        <v>1228</v>
      </c>
      <c r="D318" s="47">
        <f>SUMIFS('Volume Input'!$F$16:$F$1000000,'Volume Input'!$E$16:$E$1000000,'TO HIDE DRG Sum Ref'!B318)</f>
        <v>0</v>
      </c>
      <c r="E318" s="122" t="s">
        <v>31</v>
      </c>
      <c r="F318" s="122" t="s">
        <v>33</v>
      </c>
      <c r="G318" s="94" t="s">
        <v>1228</v>
      </c>
      <c r="AA318" s="47">
        <f>'Volume Input'!E260</f>
        <v>0</v>
      </c>
      <c r="AB318" s="47" t="str">
        <f t="shared" si="45"/>
        <v xml:space="preserve"> </v>
      </c>
      <c r="AC318" s="47" t="str">
        <f t="shared" si="46"/>
        <v xml:space="preserve"> </v>
      </c>
      <c r="AD318" s="47" t="str">
        <f t="shared" si="47"/>
        <v xml:space="preserve"> </v>
      </c>
      <c r="AE318" s="47" t="str">
        <f t="shared" si="48"/>
        <v xml:space="preserve"> </v>
      </c>
    </row>
    <row r="319" spans="1:31" ht="13">
      <c r="A319" s="122"/>
      <c r="B319" s="174">
        <v>803</v>
      </c>
      <c r="C319" s="93" t="s">
        <v>1229</v>
      </c>
      <c r="D319" s="47">
        <f>SUMIFS('Volume Input'!$F$16:$F$1000000,'Volume Input'!$E$16:$E$1000000,'TO HIDE DRG Sum Ref'!B319)</f>
        <v>0</v>
      </c>
      <c r="E319" s="122" t="s">
        <v>31</v>
      </c>
      <c r="F319" s="122" t="s">
        <v>33</v>
      </c>
      <c r="G319" s="93" t="s">
        <v>1229</v>
      </c>
      <c r="AA319" s="47">
        <f>'Volume Input'!E261</f>
        <v>0</v>
      </c>
      <c r="AB319" s="47" t="str">
        <f t="shared" si="45"/>
        <v xml:space="preserve"> </v>
      </c>
      <c r="AC319" s="47" t="str">
        <f t="shared" si="46"/>
        <v xml:space="preserve"> </v>
      </c>
      <c r="AD319" s="47" t="str">
        <f t="shared" si="47"/>
        <v xml:space="preserve"> </v>
      </c>
      <c r="AE319" s="47" t="str">
        <f t="shared" si="48"/>
        <v xml:space="preserve"> </v>
      </c>
    </row>
    <row r="320" spans="1:31" ht="13">
      <c r="A320" s="122"/>
      <c r="B320" s="174">
        <v>804</v>
      </c>
      <c r="C320" s="94" t="s">
        <v>1230</v>
      </c>
      <c r="D320" s="47">
        <f>SUMIFS('Volume Input'!$F$16:$F$1000000,'Volume Input'!$E$16:$E$1000000,'TO HIDE DRG Sum Ref'!B320)</f>
        <v>0</v>
      </c>
      <c r="E320" s="122" t="s">
        <v>31</v>
      </c>
      <c r="F320" s="122" t="s">
        <v>33</v>
      </c>
      <c r="G320" s="94" t="s">
        <v>1230</v>
      </c>
      <c r="AA320" s="47">
        <f>'Volume Input'!E262</f>
        <v>0</v>
      </c>
      <c r="AB320" s="47" t="str">
        <f t="shared" si="45"/>
        <v xml:space="preserve"> </v>
      </c>
      <c r="AC320" s="47" t="str">
        <f t="shared" si="46"/>
        <v xml:space="preserve"> </v>
      </c>
      <c r="AD320" s="47" t="str">
        <f t="shared" si="47"/>
        <v xml:space="preserve"> </v>
      </c>
      <c r="AE320" s="47" t="str">
        <f t="shared" si="48"/>
        <v xml:space="preserve"> </v>
      </c>
    </row>
    <row r="321" spans="1:31" ht="13">
      <c r="A321" s="122"/>
      <c r="B321" s="174">
        <v>820</v>
      </c>
      <c r="C321" s="93" t="s">
        <v>1231</v>
      </c>
      <c r="D321" s="47">
        <f>SUMIFS('Volume Input'!$F$16:$F$1000000,'Volume Input'!$E$16:$E$1000000,'TO HIDE DRG Sum Ref'!B321)</f>
        <v>0</v>
      </c>
      <c r="E321" s="122" t="s">
        <v>31</v>
      </c>
      <c r="F321" s="122" t="s">
        <v>33</v>
      </c>
      <c r="G321" s="93" t="s">
        <v>1231</v>
      </c>
      <c r="AA321" s="47">
        <f>'Volume Input'!E263</f>
        <v>0</v>
      </c>
      <c r="AB321" s="47" t="str">
        <f t="shared" si="45"/>
        <v xml:space="preserve"> </v>
      </c>
      <c r="AC321" s="47" t="str">
        <f t="shared" si="46"/>
        <v xml:space="preserve"> </v>
      </c>
      <c r="AD321" s="47" t="str">
        <f t="shared" si="47"/>
        <v xml:space="preserve"> </v>
      </c>
      <c r="AE321" s="47" t="str">
        <f t="shared" si="48"/>
        <v xml:space="preserve"> </v>
      </c>
    </row>
    <row r="322" spans="1:31" ht="13">
      <c r="A322" s="122"/>
      <c r="B322" s="174">
        <v>821</v>
      </c>
      <c r="C322" s="94" t="s">
        <v>1232</v>
      </c>
      <c r="D322" s="47">
        <f>SUMIFS('Volume Input'!$F$16:$F$1000000,'Volume Input'!$E$16:$E$1000000,'TO HIDE DRG Sum Ref'!B322)</f>
        <v>0</v>
      </c>
      <c r="E322" s="122" t="s">
        <v>31</v>
      </c>
      <c r="F322" s="122" t="s">
        <v>33</v>
      </c>
      <c r="G322" s="94" t="s">
        <v>1232</v>
      </c>
      <c r="AA322" s="47">
        <f>'Volume Input'!E264</f>
        <v>0</v>
      </c>
      <c r="AB322" s="47" t="str">
        <f t="shared" si="45"/>
        <v xml:space="preserve"> </v>
      </c>
      <c r="AC322" s="47" t="str">
        <f t="shared" si="46"/>
        <v xml:space="preserve"> </v>
      </c>
      <c r="AD322" s="47" t="str">
        <f t="shared" si="47"/>
        <v xml:space="preserve"> </v>
      </c>
      <c r="AE322" s="47" t="str">
        <f t="shared" si="48"/>
        <v xml:space="preserve"> </v>
      </c>
    </row>
    <row r="323" spans="1:31" ht="13">
      <c r="A323" s="122"/>
      <c r="B323" s="174">
        <v>822</v>
      </c>
      <c r="C323" s="93" t="s">
        <v>1233</v>
      </c>
      <c r="D323" s="47">
        <f>SUMIFS('Volume Input'!$F$16:$F$1000000,'Volume Input'!$E$16:$E$1000000,'TO HIDE DRG Sum Ref'!B323)</f>
        <v>0</v>
      </c>
      <c r="E323" s="122" t="s">
        <v>31</v>
      </c>
      <c r="F323" s="122" t="s">
        <v>33</v>
      </c>
      <c r="G323" s="93" t="s">
        <v>1233</v>
      </c>
      <c r="AA323" s="47">
        <f>'Volume Input'!E265</f>
        <v>0</v>
      </c>
      <c r="AB323" s="47" t="str">
        <f t="shared" si="45"/>
        <v xml:space="preserve"> </v>
      </c>
      <c r="AC323" s="47" t="str">
        <f t="shared" si="46"/>
        <v xml:space="preserve"> </v>
      </c>
      <c r="AD323" s="47" t="str">
        <f t="shared" si="47"/>
        <v xml:space="preserve"> </v>
      </c>
      <c r="AE323" s="47" t="str">
        <f t="shared" si="48"/>
        <v xml:space="preserve"> </v>
      </c>
    </row>
    <row r="324" spans="1:31" ht="13">
      <c r="A324" s="122"/>
      <c r="B324" s="174">
        <v>823</v>
      </c>
      <c r="C324" s="94" t="s">
        <v>1234</v>
      </c>
      <c r="D324" s="47">
        <f>SUMIFS('Volume Input'!$F$16:$F$1000000,'Volume Input'!$E$16:$E$1000000,'TO HIDE DRG Sum Ref'!B324)</f>
        <v>0</v>
      </c>
      <c r="E324" s="122" t="s">
        <v>31</v>
      </c>
      <c r="F324" s="122" t="s">
        <v>33</v>
      </c>
      <c r="G324" s="94" t="s">
        <v>1234</v>
      </c>
      <c r="AA324" s="47">
        <f>'Volume Input'!E266</f>
        <v>0</v>
      </c>
      <c r="AB324" s="47" t="str">
        <f t="shared" si="45"/>
        <v xml:space="preserve"> </v>
      </c>
      <c r="AC324" s="47" t="str">
        <f t="shared" si="46"/>
        <v xml:space="preserve"> </v>
      </c>
      <c r="AD324" s="47" t="str">
        <f t="shared" si="47"/>
        <v xml:space="preserve"> </v>
      </c>
      <c r="AE324" s="47" t="str">
        <f t="shared" si="48"/>
        <v xml:space="preserve"> </v>
      </c>
    </row>
    <row r="325" spans="1:31" ht="13">
      <c r="A325" s="122"/>
      <c r="B325" s="174">
        <v>824</v>
      </c>
      <c r="C325" s="93" t="s">
        <v>1235</v>
      </c>
      <c r="D325" s="47">
        <f>SUMIFS('Volume Input'!$F$16:$F$1000000,'Volume Input'!$E$16:$E$1000000,'TO HIDE DRG Sum Ref'!B325)</f>
        <v>0</v>
      </c>
      <c r="E325" s="122" t="s">
        <v>31</v>
      </c>
      <c r="F325" s="122" t="s">
        <v>33</v>
      </c>
      <c r="G325" s="93" t="s">
        <v>1235</v>
      </c>
      <c r="AA325" s="47">
        <f>'Volume Input'!E267</f>
        <v>0</v>
      </c>
      <c r="AB325" s="47" t="str">
        <f t="shared" si="45"/>
        <v xml:space="preserve"> </v>
      </c>
      <c r="AC325" s="47" t="str">
        <f t="shared" si="46"/>
        <v xml:space="preserve"> </v>
      </c>
      <c r="AD325" s="47" t="str">
        <f t="shared" si="47"/>
        <v xml:space="preserve"> </v>
      </c>
      <c r="AE325" s="47" t="str">
        <f t="shared" si="48"/>
        <v xml:space="preserve"> </v>
      </c>
    </row>
    <row r="326" spans="1:31" ht="13">
      <c r="A326" s="122"/>
      <c r="B326" s="174">
        <v>825</v>
      </c>
      <c r="C326" s="94" t="s">
        <v>1236</v>
      </c>
      <c r="D326" s="47">
        <f>SUMIFS('Volume Input'!$F$16:$F$1000000,'Volume Input'!$E$16:$E$1000000,'TO HIDE DRG Sum Ref'!B326)</f>
        <v>0</v>
      </c>
      <c r="E326" s="122" t="s">
        <v>31</v>
      </c>
      <c r="F326" s="122" t="s">
        <v>33</v>
      </c>
      <c r="G326" s="94" t="s">
        <v>1236</v>
      </c>
      <c r="AA326" s="47">
        <f>'Volume Input'!E268</f>
        <v>0</v>
      </c>
      <c r="AB326" s="47" t="str">
        <f t="shared" si="45"/>
        <v xml:space="preserve"> </v>
      </c>
      <c r="AC326" s="47" t="str">
        <f t="shared" si="46"/>
        <v xml:space="preserve"> </v>
      </c>
      <c r="AD326" s="47" t="str">
        <f t="shared" si="47"/>
        <v xml:space="preserve"> </v>
      </c>
      <c r="AE326" s="47" t="str">
        <f t="shared" si="48"/>
        <v xml:space="preserve"> </v>
      </c>
    </row>
    <row r="327" spans="1:31" ht="13">
      <c r="A327" s="122"/>
      <c r="B327" s="174">
        <v>826</v>
      </c>
      <c r="C327" s="93" t="s">
        <v>1237</v>
      </c>
      <c r="D327" s="47">
        <f>SUMIFS('Volume Input'!$F$16:$F$1000000,'Volume Input'!$E$16:$E$1000000,'TO HIDE DRG Sum Ref'!B327)</f>
        <v>0</v>
      </c>
      <c r="E327" s="122" t="s">
        <v>31</v>
      </c>
      <c r="F327" s="122" t="s">
        <v>33</v>
      </c>
      <c r="G327" s="93" t="s">
        <v>1237</v>
      </c>
      <c r="AA327" s="47">
        <f>'Volume Input'!E269</f>
        <v>0</v>
      </c>
      <c r="AB327" s="47" t="str">
        <f t="shared" si="45"/>
        <v xml:space="preserve"> </v>
      </c>
      <c r="AC327" s="47" t="str">
        <f t="shared" si="46"/>
        <v xml:space="preserve"> </v>
      </c>
      <c r="AD327" s="47" t="str">
        <f t="shared" si="47"/>
        <v xml:space="preserve"> </v>
      </c>
      <c r="AE327" s="47" t="str">
        <f t="shared" si="48"/>
        <v xml:space="preserve"> </v>
      </c>
    </row>
    <row r="328" spans="1:31" ht="13">
      <c r="A328" s="122"/>
      <c r="B328" s="174">
        <v>827</v>
      </c>
      <c r="C328" s="94" t="s">
        <v>1238</v>
      </c>
      <c r="D328" s="47">
        <f>SUMIFS('Volume Input'!$F$16:$F$1000000,'Volume Input'!$E$16:$E$1000000,'TO HIDE DRG Sum Ref'!B328)</f>
        <v>0</v>
      </c>
      <c r="E328" s="122" t="s">
        <v>31</v>
      </c>
      <c r="F328" s="122" t="s">
        <v>33</v>
      </c>
      <c r="G328" s="94" t="s">
        <v>1238</v>
      </c>
      <c r="AA328" s="47">
        <f>'Volume Input'!E270</f>
        <v>0</v>
      </c>
      <c r="AB328" s="47" t="str">
        <f t="shared" si="45"/>
        <v xml:space="preserve"> </v>
      </c>
      <c r="AC328" s="47" t="str">
        <f t="shared" si="46"/>
        <v xml:space="preserve"> </v>
      </c>
      <c r="AD328" s="47" t="str">
        <f t="shared" si="47"/>
        <v xml:space="preserve"> </v>
      </c>
      <c r="AE328" s="47" t="str">
        <f t="shared" si="48"/>
        <v xml:space="preserve"> </v>
      </c>
    </row>
    <row r="329" spans="1:31" ht="13">
      <c r="A329" s="122"/>
      <c r="B329" s="174">
        <v>828</v>
      </c>
      <c r="C329" s="93" t="s">
        <v>1239</v>
      </c>
      <c r="D329" s="47">
        <f>SUMIFS('Volume Input'!$F$16:$F$1000000,'Volume Input'!$E$16:$E$1000000,'TO HIDE DRG Sum Ref'!B329)</f>
        <v>0</v>
      </c>
      <c r="E329" s="122" t="s">
        <v>31</v>
      </c>
      <c r="F329" s="122" t="s">
        <v>33</v>
      </c>
      <c r="G329" s="93" t="s">
        <v>1239</v>
      </c>
      <c r="AA329" s="47">
        <f>'Volume Input'!E271</f>
        <v>0</v>
      </c>
      <c r="AB329" s="47" t="str">
        <f t="shared" si="45"/>
        <v xml:space="preserve"> </v>
      </c>
      <c r="AC329" s="47" t="str">
        <f t="shared" si="46"/>
        <v xml:space="preserve"> </v>
      </c>
      <c r="AD329" s="47" t="str">
        <f t="shared" si="47"/>
        <v xml:space="preserve"> </v>
      </c>
      <c r="AE329" s="47" t="str">
        <f t="shared" si="48"/>
        <v xml:space="preserve"> </v>
      </c>
    </row>
    <row r="330" spans="1:31" ht="13">
      <c r="A330" s="122"/>
      <c r="B330" s="174">
        <v>829</v>
      </c>
      <c r="C330" s="94" t="s">
        <v>1240</v>
      </c>
      <c r="D330" s="47">
        <f>SUMIFS('Volume Input'!$F$16:$F$1000000,'Volume Input'!$E$16:$E$1000000,'TO HIDE DRG Sum Ref'!B330)</f>
        <v>0</v>
      </c>
      <c r="E330" s="122" t="s">
        <v>31</v>
      </c>
      <c r="F330" s="122" t="s">
        <v>33</v>
      </c>
      <c r="G330" s="94" t="s">
        <v>1240</v>
      </c>
      <c r="AA330" s="47">
        <f>'Volume Input'!E272</f>
        <v>0</v>
      </c>
      <c r="AB330" s="47" t="str">
        <f t="shared" ref="AB330:AB393" si="49">_xlfn.IFNA(VLOOKUP(AA330,$B$2:$F$760,4,FALSE)," ")</f>
        <v xml:space="preserve"> </v>
      </c>
      <c r="AC330" s="47" t="str">
        <f t="shared" si="46"/>
        <v xml:space="preserve"> </v>
      </c>
      <c r="AD330" s="47" t="str">
        <f t="shared" si="47"/>
        <v xml:space="preserve"> </v>
      </c>
      <c r="AE330" s="47" t="str">
        <f t="shared" si="48"/>
        <v xml:space="preserve"> </v>
      </c>
    </row>
    <row r="331" spans="1:31" ht="13">
      <c r="A331" s="122"/>
      <c r="B331" s="174">
        <v>830</v>
      </c>
      <c r="C331" s="93" t="s">
        <v>1241</v>
      </c>
      <c r="D331" s="47">
        <f>SUMIFS('Volume Input'!$F$16:$F$1000000,'Volume Input'!$E$16:$E$1000000,'TO HIDE DRG Sum Ref'!B331)</f>
        <v>0</v>
      </c>
      <c r="E331" s="122" t="s">
        <v>31</v>
      </c>
      <c r="F331" s="122" t="s">
        <v>33</v>
      </c>
      <c r="G331" s="93" t="s">
        <v>1241</v>
      </c>
      <c r="AA331" s="47">
        <f>'Volume Input'!E273</f>
        <v>0</v>
      </c>
      <c r="AB331" s="47" t="str">
        <f t="shared" si="49"/>
        <v xml:space="preserve"> </v>
      </c>
      <c r="AC331" s="47" t="str">
        <f t="shared" ref="AC331:AC394" si="50">_xlfn.IFNA(VLOOKUP($AB331,$AA$51:$AD$69,2,FALSE)," ")</f>
        <v xml:space="preserve"> </v>
      </c>
      <c r="AD331" s="47" t="str">
        <f t="shared" ref="AD331:AD394" si="51">_xlfn.IFNA(VLOOKUP($AB331,$AA$51:$AD$69,3,FALSE)," ")</f>
        <v xml:space="preserve"> </v>
      </c>
      <c r="AE331" s="47" t="str">
        <f t="shared" ref="AE331:AE394" si="52">_xlfn.IFNA(VLOOKUP($AB331,$AA$51:$AD$69,4,FALSE)," ")</f>
        <v xml:space="preserve"> </v>
      </c>
    </row>
    <row r="332" spans="1:31" ht="13">
      <c r="A332" s="122"/>
      <c r="B332" s="174">
        <v>853</v>
      </c>
      <c r="C332" s="94" t="s">
        <v>1242</v>
      </c>
      <c r="D332" s="47">
        <f>SUMIFS('Volume Input'!$F$16:$F$1000000,'Volume Input'!$E$16:$E$1000000,'TO HIDE DRG Sum Ref'!B332)</f>
        <v>0</v>
      </c>
      <c r="E332" s="122" t="s">
        <v>31</v>
      </c>
      <c r="F332" s="122" t="s">
        <v>33</v>
      </c>
      <c r="G332" s="94" t="s">
        <v>1242</v>
      </c>
      <c r="AA332" s="47">
        <f>'Volume Input'!E274</f>
        <v>0</v>
      </c>
      <c r="AB332" s="47" t="str">
        <f t="shared" si="49"/>
        <v xml:space="preserve"> </v>
      </c>
      <c r="AC332" s="47" t="str">
        <f t="shared" si="50"/>
        <v xml:space="preserve"> </v>
      </c>
      <c r="AD332" s="47" t="str">
        <f t="shared" si="51"/>
        <v xml:space="preserve"> </v>
      </c>
      <c r="AE332" s="47" t="str">
        <f t="shared" si="52"/>
        <v xml:space="preserve"> </v>
      </c>
    </row>
    <row r="333" spans="1:31" ht="13">
      <c r="A333" s="122"/>
      <c r="B333" s="174">
        <v>854</v>
      </c>
      <c r="C333" s="93" t="s">
        <v>1243</v>
      </c>
      <c r="D333" s="47">
        <f>SUMIFS('Volume Input'!$F$16:$F$1000000,'Volume Input'!$E$16:$E$1000000,'TO HIDE DRG Sum Ref'!B333)</f>
        <v>0</v>
      </c>
      <c r="E333" s="122" t="s">
        <v>31</v>
      </c>
      <c r="F333" s="122" t="s">
        <v>33</v>
      </c>
      <c r="G333" s="93" t="s">
        <v>1243</v>
      </c>
      <c r="AA333" s="47">
        <f>'Volume Input'!E275</f>
        <v>0</v>
      </c>
      <c r="AB333" s="47" t="str">
        <f t="shared" si="49"/>
        <v xml:space="preserve"> </v>
      </c>
      <c r="AC333" s="47" t="str">
        <f t="shared" si="50"/>
        <v xml:space="preserve"> </v>
      </c>
      <c r="AD333" s="47" t="str">
        <f t="shared" si="51"/>
        <v xml:space="preserve"> </v>
      </c>
      <c r="AE333" s="47" t="str">
        <f t="shared" si="52"/>
        <v xml:space="preserve"> </v>
      </c>
    </row>
    <row r="334" spans="1:31" ht="13">
      <c r="A334" s="122"/>
      <c r="B334" s="174">
        <v>855</v>
      </c>
      <c r="C334" s="94" t="s">
        <v>1244</v>
      </c>
      <c r="D334" s="47">
        <f>SUMIFS('Volume Input'!$F$16:$F$1000000,'Volume Input'!$E$16:$E$1000000,'TO HIDE DRG Sum Ref'!B334)</f>
        <v>0</v>
      </c>
      <c r="E334" s="122" t="s">
        <v>31</v>
      </c>
      <c r="F334" s="122" t="s">
        <v>33</v>
      </c>
      <c r="G334" s="94" t="s">
        <v>1244</v>
      </c>
      <c r="AA334" s="47">
        <f>'Volume Input'!E276</f>
        <v>0</v>
      </c>
      <c r="AB334" s="47" t="str">
        <f t="shared" si="49"/>
        <v xml:space="preserve"> </v>
      </c>
      <c r="AC334" s="47" t="str">
        <f t="shared" si="50"/>
        <v xml:space="preserve"> </v>
      </c>
      <c r="AD334" s="47" t="str">
        <f t="shared" si="51"/>
        <v xml:space="preserve"> </v>
      </c>
      <c r="AE334" s="47" t="str">
        <f t="shared" si="52"/>
        <v xml:space="preserve"> </v>
      </c>
    </row>
    <row r="335" spans="1:31" ht="13">
      <c r="A335" s="122"/>
      <c r="B335" s="174">
        <v>856</v>
      </c>
      <c r="C335" s="93" t="s">
        <v>1245</v>
      </c>
      <c r="D335" s="47">
        <f>SUMIFS('Volume Input'!$F$16:$F$1000000,'Volume Input'!$E$16:$E$1000000,'TO HIDE DRG Sum Ref'!B335)</f>
        <v>0</v>
      </c>
      <c r="E335" s="122" t="s">
        <v>31</v>
      </c>
      <c r="F335" s="122" t="s">
        <v>33</v>
      </c>
      <c r="G335" s="93" t="s">
        <v>1245</v>
      </c>
      <c r="AA335" s="47">
        <f>'Volume Input'!E277</f>
        <v>0</v>
      </c>
      <c r="AB335" s="47" t="str">
        <f t="shared" si="49"/>
        <v xml:space="preserve"> </v>
      </c>
      <c r="AC335" s="47" t="str">
        <f t="shared" si="50"/>
        <v xml:space="preserve"> </v>
      </c>
      <c r="AD335" s="47" t="str">
        <f t="shared" si="51"/>
        <v xml:space="preserve"> </v>
      </c>
      <c r="AE335" s="47" t="str">
        <f t="shared" si="52"/>
        <v xml:space="preserve"> </v>
      </c>
    </row>
    <row r="336" spans="1:31" ht="13">
      <c r="A336" s="122"/>
      <c r="B336" s="174">
        <v>857</v>
      </c>
      <c r="C336" s="94" t="s">
        <v>1246</v>
      </c>
      <c r="D336" s="47">
        <f>SUMIFS('Volume Input'!$F$16:$F$1000000,'Volume Input'!$E$16:$E$1000000,'TO HIDE DRG Sum Ref'!B336)</f>
        <v>0</v>
      </c>
      <c r="E336" s="122" t="s">
        <v>31</v>
      </c>
      <c r="F336" s="122" t="s">
        <v>33</v>
      </c>
      <c r="G336" s="94" t="s">
        <v>1246</v>
      </c>
      <c r="AA336" s="47">
        <f>'Volume Input'!E278</f>
        <v>0</v>
      </c>
      <c r="AB336" s="47" t="str">
        <f t="shared" si="49"/>
        <v xml:space="preserve"> </v>
      </c>
      <c r="AC336" s="47" t="str">
        <f t="shared" si="50"/>
        <v xml:space="preserve"> </v>
      </c>
      <c r="AD336" s="47" t="str">
        <f t="shared" si="51"/>
        <v xml:space="preserve"> </v>
      </c>
      <c r="AE336" s="47" t="str">
        <f t="shared" si="52"/>
        <v xml:space="preserve"> </v>
      </c>
    </row>
    <row r="337" spans="1:31" ht="13">
      <c r="A337" s="122"/>
      <c r="B337" s="174">
        <v>858</v>
      </c>
      <c r="C337" s="93" t="s">
        <v>1247</v>
      </c>
      <c r="D337" s="47">
        <f>SUMIFS('Volume Input'!$F$16:$F$1000000,'Volume Input'!$E$16:$E$1000000,'TO HIDE DRG Sum Ref'!B337)</f>
        <v>0</v>
      </c>
      <c r="E337" s="122" t="s">
        <v>31</v>
      </c>
      <c r="F337" s="122" t="s">
        <v>33</v>
      </c>
      <c r="G337" s="93" t="s">
        <v>1247</v>
      </c>
      <c r="AA337" s="47">
        <f>'Volume Input'!E279</f>
        <v>0</v>
      </c>
      <c r="AB337" s="47" t="str">
        <f t="shared" si="49"/>
        <v xml:space="preserve"> </v>
      </c>
      <c r="AC337" s="47" t="str">
        <f t="shared" si="50"/>
        <v xml:space="preserve"> </v>
      </c>
      <c r="AD337" s="47" t="str">
        <f t="shared" si="51"/>
        <v xml:space="preserve"> </v>
      </c>
      <c r="AE337" s="47" t="str">
        <f t="shared" si="52"/>
        <v xml:space="preserve"> </v>
      </c>
    </row>
    <row r="338" spans="1:31" ht="13">
      <c r="A338" s="122"/>
      <c r="B338" s="174">
        <v>876</v>
      </c>
      <c r="C338" s="94" t="s">
        <v>1248</v>
      </c>
      <c r="D338" s="47">
        <f>SUMIFS('Volume Input'!$F$16:$F$1000000,'Volume Input'!$E$16:$E$1000000,'TO HIDE DRG Sum Ref'!B338)</f>
        <v>0</v>
      </c>
      <c r="E338" s="122" t="s">
        <v>31</v>
      </c>
      <c r="F338" s="122" t="s">
        <v>33</v>
      </c>
      <c r="G338" s="94" t="s">
        <v>1248</v>
      </c>
      <c r="AA338" s="47">
        <f>'Volume Input'!E280</f>
        <v>0</v>
      </c>
      <c r="AB338" s="47" t="str">
        <f t="shared" si="49"/>
        <v xml:space="preserve"> </v>
      </c>
      <c r="AC338" s="47" t="str">
        <f t="shared" si="50"/>
        <v xml:space="preserve"> </v>
      </c>
      <c r="AD338" s="47" t="str">
        <f t="shared" si="51"/>
        <v xml:space="preserve"> </v>
      </c>
      <c r="AE338" s="47" t="str">
        <f t="shared" si="52"/>
        <v xml:space="preserve"> </v>
      </c>
    </row>
    <row r="339" spans="1:31" ht="13">
      <c r="A339" s="122"/>
      <c r="B339" s="174">
        <v>939</v>
      </c>
      <c r="C339" s="93" t="s">
        <v>1249</v>
      </c>
      <c r="D339" s="47">
        <f>SUMIFS('Volume Input'!$F$16:$F$1000000,'Volume Input'!$E$16:$E$1000000,'TO HIDE DRG Sum Ref'!B339)</f>
        <v>0</v>
      </c>
      <c r="E339" s="122" t="s">
        <v>31</v>
      </c>
      <c r="F339" s="122" t="s">
        <v>33</v>
      </c>
      <c r="G339" s="93" t="s">
        <v>1249</v>
      </c>
      <c r="AA339" s="47">
        <f>'Volume Input'!E281</f>
        <v>0</v>
      </c>
      <c r="AB339" s="47" t="str">
        <f t="shared" si="49"/>
        <v xml:space="preserve"> </v>
      </c>
      <c r="AC339" s="47" t="str">
        <f t="shared" si="50"/>
        <v xml:space="preserve"> </v>
      </c>
      <c r="AD339" s="47" t="str">
        <f t="shared" si="51"/>
        <v xml:space="preserve"> </v>
      </c>
      <c r="AE339" s="47" t="str">
        <f t="shared" si="52"/>
        <v xml:space="preserve"> </v>
      </c>
    </row>
    <row r="340" spans="1:31" ht="13">
      <c r="A340" s="122"/>
      <c r="B340" s="174">
        <v>940</v>
      </c>
      <c r="C340" s="94" t="s">
        <v>1250</v>
      </c>
      <c r="D340" s="47">
        <f>SUMIFS('Volume Input'!$F$16:$F$1000000,'Volume Input'!$E$16:$E$1000000,'TO HIDE DRG Sum Ref'!B340)</f>
        <v>0</v>
      </c>
      <c r="E340" s="122" t="s">
        <v>31</v>
      </c>
      <c r="F340" s="122" t="s">
        <v>33</v>
      </c>
      <c r="G340" s="94" t="s">
        <v>1250</v>
      </c>
      <c r="AA340" s="47">
        <f>'Volume Input'!E282</f>
        <v>0</v>
      </c>
      <c r="AB340" s="47" t="str">
        <f t="shared" si="49"/>
        <v xml:space="preserve"> </v>
      </c>
      <c r="AC340" s="47" t="str">
        <f t="shared" si="50"/>
        <v xml:space="preserve"> </v>
      </c>
      <c r="AD340" s="47" t="str">
        <f t="shared" si="51"/>
        <v xml:space="preserve"> </v>
      </c>
      <c r="AE340" s="47" t="str">
        <f t="shared" si="52"/>
        <v xml:space="preserve"> </v>
      </c>
    </row>
    <row r="341" spans="1:31" ht="13">
      <c r="A341" s="122"/>
      <c r="B341" s="174">
        <v>941</v>
      </c>
      <c r="C341" s="93" t="s">
        <v>1251</v>
      </c>
      <c r="D341" s="47">
        <f>SUMIFS('Volume Input'!$F$16:$F$1000000,'Volume Input'!$E$16:$E$1000000,'TO HIDE DRG Sum Ref'!B341)</f>
        <v>0</v>
      </c>
      <c r="E341" s="122" t="s">
        <v>31</v>
      </c>
      <c r="F341" s="122" t="s">
        <v>33</v>
      </c>
      <c r="G341" s="93" t="s">
        <v>1251</v>
      </c>
      <c r="AA341" s="47">
        <f>'Volume Input'!E283</f>
        <v>0</v>
      </c>
      <c r="AB341" s="47" t="str">
        <f t="shared" si="49"/>
        <v xml:space="preserve"> </v>
      </c>
      <c r="AC341" s="47" t="str">
        <f t="shared" si="50"/>
        <v xml:space="preserve"> </v>
      </c>
      <c r="AD341" s="47" t="str">
        <f t="shared" si="51"/>
        <v xml:space="preserve"> </v>
      </c>
      <c r="AE341" s="47" t="str">
        <f t="shared" si="52"/>
        <v xml:space="preserve"> </v>
      </c>
    </row>
    <row r="342" spans="1:31" ht="13">
      <c r="A342" s="122"/>
      <c r="B342" s="174">
        <v>969</v>
      </c>
      <c r="C342" s="94" t="s">
        <v>1252</v>
      </c>
      <c r="D342" s="47">
        <f>SUMIFS('Volume Input'!$F$16:$F$1000000,'Volume Input'!$E$16:$E$1000000,'TO HIDE DRG Sum Ref'!B342)</f>
        <v>0</v>
      </c>
      <c r="E342" s="122" t="s">
        <v>31</v>
      </c>
      <c r="F342" s="122" t="s">
        <v>33</v>
      </c>
      <c r="G342" s="94" t="s">
        <v>1252</v>
      </c>
      <c r="AA342" s="47">
        <f>'Volume Input'!E284</f>
        <v>0</v>
      </c>
      <c r="AB342" s="47" t="str">
        <f t="shared" si="49"/>
        <v xml:space="preserve"> </v>
      </c>
      <c r="AC342" s="47" t="str">
        <f t="shared" si="50"/>
        <v xml:space="preserve"> </v>
      </c>
      <c r="AD342" s="47" t="str">
        <f t="shared" si="51"/>
        <v xml:space="preserve"> </v>
      </c>
      <c r="AE342" s="47" t="str">
        <f t="shared" si="52"/>
        <v xml:space="preserve"> </v>
      </c>
    </row>
    <row r="343" spans="1:31" ht="13">
      <c r="A343" s="122"/>
      <c r="B343" s="174">
        <v>970</v>
      </c>
      <c r="C343" s="93" t="s">
        <v>1253</v>
      </c>
      <c r="D343" s="47">
        <f>SUMIFS('Volume Input'!$F$16:$F$1000000,'Volume Input'!$E$16:$E$1000000,'TO HIDE DRG Sum Ref'!B343)</f>
        <v>0</v>
      </c>
      <c r="E343" s="122" t="s">
        <v>31</v>
      </c>
      <c r="F343" s="122" t="s">
        <v>33</v>
      </c>
      <c r="G343" s="93" t="s">
        <v>1253</v>
      </c>
      <c r="AA343" s="47">
        <f>'Volume Input'!E285</f>
        <v>0</v>
      </c>
      <c r="AB343" s="47" t="str">
        <f t="shared" si="49"/>
        <v xml:space="preserve"> </v>
      </c>
      <c r="AC343" s="47" t="str">
        <f t="shared" si="50"/>
        <v xml:space="preserve"> </v>
      </c>
      <c r="AD343" s="47" t="str">
        <f t="shared" si="51"/>
        <v xml:space="preserve"> </v>
      </c>
      <c r="AE343" s="47" t="str">
        <f t="shared" si="52"/>
        <v xml:space="preserve"> </v>
      </c>
    </row>
    <row r="344" spans="1:31" ht="13">
      <c r="A344" s="122"/>
      <c r="B344" s="174">
        <v>981</v>
      </c>
      <c r="C344" s="94" t="s">
        <v>1254</v>
      </c>
      <c r="D344" s="47">
        <f>SUMIFS('Volume Input'!$F$16:$F$1000000,'Volume Input'!$E$16:$E$1000000,'TO HIDE DRG Sum Ref'!B344)</f>
        <v>0</v>
      </c>
      <c r="E344" s="122" t="s">
        <v>31</v>
      </c>
      <c r="F344" s="122" t="s">
        <v>33</v>
      </c>
      <c r="G344" s="94" t="s">
        <v>1254</v>
      </c>
      <c r="AA344" s="47">
        <f>'Volume Input'!E286</f>
        <v>0</v>
      </c>
      <c r="AB344" s="47" t="str">
        <f t="shared" si="49"/>
        <v xml:space="preserve"> </v>
      </c>
      <c r="AC344" s="47" t="str">
        <f t="shared" si="50"/>
        <v xml:space="preserve"> </v>
      </c>
      <c r="AD344" s="47" t="str">
        <f t="shared" si="51"/>
        <v xml:space="preserve"> </v>
      </c>
      <c r="AE344" s="47" t="str">
        <f t="shared" si="52"/>
        <v xml:space="preserve"> </v>
      </c>
    </row>
    <row r="345" spans="1:31" ht="13">
      <c r="A345" s="122"/>
      <c r="B345" s="174">
        <v>982</v>
      </c>
      <c r="C345" s="93" t="s">
        <v>1255</v>
      </c>
      <c r="D345" s="47">
        <f>SUMIFS('Volume Input'!$F$16:$F$1000000,'Volume Input'!$E$16:$E$1000000,'TO HIDE DRG Sum Ref'!B345)</f>
        <v>0</v>
      </c>
      <c r="E345" s="122" t="s">
        <v>31</v>
      </c>
      <c r="F345" s="122" t="s">
        <v>33</v>
      </c>
      <c r="G345" s="93" t="s">
        <v>1255</v>
      </c>
      <c r="AA345" s="47">
        <f>'Volume Input'!E287</f>
        <v>0</v>
      </c>
      <c r="AB345" s="47" t="str">
        <f t="shared" si="49"/>
        <v xml:space="preserve"> </v>
      </c>
      <c r="AC345" s="47" t="str">
        <f t="shared" si="50"/>
        <v xml:space="preserve"> </v>
      </c>
      <c r="AD345" s="47" t="str">
        <f t="shared" si="51"/>
        <v xml:space="preserve"> </v>
      </c>
      <c r="AE345" s="47" t="str">
        <f t="shared" si="52"/>
        <v xml:space="preserve"> </v>
      </c>
    </row>
    <row r="346" spans="1:31" ht="13">
      <c r="A346" s="122"/>
      <c r="B346" s="174">
        <v>983</v>
      </c>
      <c r="C346" s="94" t="s">
        <v>1256</v>
      </c>
      <c r="D346" s="47">
        <f>SUMIFS('Volume Input'!$F$16:$F$1000000,'Volume Input'!$E$16:$E$1000000,'TO HIDE DRG Sum Ref'!B346)</f>
        <v>0</v>
      </c>
      <c r="E346" s="122" t="s">
        <v>31</v>
      </c>
      <c r="F346" s="122" t="s">
        <v>33</v>
      </c>
      <c r="G346" s="94" t="s">
        <v>1256</v>
      </c>
      <c r="AA346" s="47">
        <f>'Volume Input'!E288</f>
        <v>0</v>
      </c>
      <c r="AB346" s="47" t="str">
        <f t="shared" si="49"/>
        <v xml:space="preserve"> </v>
      </c>
      <c r="AC346" s="47" t="str">
        <f t="shared" si="50"/>
        <v xml:space="preserve"> </v>
      </c>
      <c r="AD346" s="47" t="str">
        <f t="shared" si="51"/>
        <v xml:space="preserve"> </v>
      </c>
      <c r="AE346" s="47" t="str">
        <f t="shared" si="52"/>
        <v xml:space="preserve"> </v>
      </c>
    </row>
    <row r="347" spans="1:31" ht="13">
      <c r="A347" s="122"/>
      <c r="B347" s="174">
        <v>987</v>
      </c>
      <c r="C347" s="93" t="s">
        <v>1257</v>
      </c>
      <c r="D347" s="47">
        <f>SUMIFS('Volume Input'!$F$16:$F$1000000,'Volume Input'!$E$16:$E$1000000,'TO HIDE DRG Sum Ref'!B347)</f>
        <v>0</v>
      </c>
      <c r="E347" s="122" t="s">
        <v>31</v>
      </c>
      <c r="F347" s="122" t="s">
        <v>33</v>
      </c>
      <c r="G347" s="93" t="s">
        <v>1257</v>
      </c>
      <c r="AA347" s="47">
        <f>'Volume Input'!E289</f>
        <v>0</v>
      </c>
      <c r="AB347" s="47" t="str">
        <f t="shared" si="49"/>
        <v xml:space="preserve"> </v>
      </c>
      <c r="AC347" s="47" t="str">
        <f t="shared" si="50"/>
        <v xml:space="preserve"> </v>
      </c>
      <c r="AD347" s="47" t="str">
        <f t="shared" si="51"/>
        <v xml:space="preserve"> </v>
      </c>
      <c r="AE347" s="47" t="str">
        <f t="shared" si="52"/>
        <v xml:space="preserve"> </v>
      </c>
    </row>
    <row r="348" spans="1:31" ht="13">
      <c r="A348" s="122"/>
      <c r="B348" s="174">
        <v>988</v>
      </c>
      <c r="C348" s="94" t="s">
        <v>1258</v>
      </c>
      <c r="D348" s="47">
        <f>SUMIFS('Volume Input'!$F$16:$F$1000000,'Volume Input'!$E$16:$E$1000000,'TO HIDE DRG Sum Ref'!B348)</f>
        <v>0</v>
      </c>
      <c r="E348" s="122" t="s">
        <v>31</v>
      </c>
      <c r="F348" s="122" t="s">
        <v>33</v>
      </c>
      <c r="G348" s="94" t="s">
        <v>1258</v>
      </c>
      <c r="AA348" s="47">
        <f>'Volume Input'!E290</f>
        <v>0</v>
      </c>
      <c r="AB348" s="47" t="str">
        <f t="shared" si="49"/>
        <v xml:space="preserve"> </v>
      </c>
      <c r="AC348" s="47" t="str">
        <f t="shared" si="50"/>
        <v xml:space="preserve"> </v>
      </c>
      <c r="AD348" s="47" t="str">
        <f t="shared" si="51"/>
        <v xml:space="preserve"> </v>
      </c>
      <c r="AE348" s="47" t="str">
        <f t="shared" si="52"/>
        <v xml:space="preserve"> </v>
      </c>
    </row>
    <row r="349" spans="1:31" ht="13">
      <c r="A349" s="122"/>
      <c r="B349" s="174">
        <v>989</v>
      </c>
      <c r="C349" s="93" t="s">
        <v>1259</v>
      </c>
      <c r="D349" s="47">
        <f>SUMIFS('Volume Input'!$F$16:$F$1000000,'Volume Input'!$E$16:$E$1000000,'TO HIDE DRG Sum Ref'!B349)</f>
        <v>0</v>
      </c>
      <c r="E349" s="122" t="s">
        <v>31</v>
      </c>
      <c r="F349" s="122" t="s">
        <v>33</v>
      </c>
      <c r="G349" s="93" t="s">
        <v>1259</v>
      </c>
      <c r="AA349" s="47">
        <f>'Volume Input'!E291</f>
        <v>0</v>
      </c>
      <c r="AB349" s="47" t="str">
        <f t="shared" si="49"/>
        <v xml:space="preserve"> </v>
      </c>
      <c r="AC349" s="47" t="str">
        <f t="shared" si="50"/>
        <v xml:space="preserve"> </v>
      </c>
      <c r="AD349" s="47" t="str">
        <f t="shared" si="51"/>
        <v xml:space="preserve"> </v>
      </c>
      <c r="AE349" s="47" t="str">
        <f t="shared" si="52"/>
        <v xml:space="preserve"> </v>
      </c>
    </row>
    <row r="350" spans="1:31" ht="13">
      <c r="A350" s="122"/>
      <c r="B350" s="174">
        <v>356</v>
      </c>
      <c r="C350" s="94" t="s">
        <v>1260</v>
      </c>
      <c r="D350" s="47">
        <f>SUMIFS('Volume Input'!$F$16:$F$1000000,'Volume Input'!$E$16:$E$1000000,'TO HIDE DRG Sum Ref'!B350)</f>
        <v>0</v>
      </c>
      <c r="E350" s="122" t="s">
        <v>31</v>
      </c>
      <c r="F350" s="122" t="s">
        <v>41</v>
      </c>
      <c r="G350" s="94" t="s">
        <v>1260</v>
      </c>
      <c r="AA350" s="47">
        <f>'Volume Input'!E292</f>
        <v>0</v>
      </c>
      <c r="AB350" s="47" t="str">
        <f t="shared" si="49"/>
        <v xml:space="preserve"> </v>
      </c>
      <c r="AC350" s="47" t="str">
        <f t="shared" si="50"/>
        <v xml:space="preserve"> </v>
      </c>
      <c r="AD350" s="47" t="str">
        <f t="shared" si="51"/>
        <v xml:space="preserve"> </v>
      </c>
      <c r="AE350" s="47" t="str">
        <f t="shared" si="52"/>
        <v xml:space="preserve"> </v>
      </c>
    </row>
    <row r="351" spans="1:31" ht="13">
      <c r="A351" s="122"/>
      <c r="B351" s="174">
        <v>357</v>
      </c>
      <c r="C351" s="93" t="s">
        <v>1261</v>
      </c>
      <c r="D351" s="47">
        <f>SUMIFS('Volume Input'!$F$16:$F$1000000,'Volume Input'!$E$16:$E$1000000,'TO HIDE DRG Sum Ref'!B351)</f>
        <v>0</v>
      </c>
      <c r="E351" s="122" t="s">
        <v>31</v>
      </c>
      <c r="F351" s="122" t="s">
        <v>41</v>
      </c>
      <c r="G351" s="93" t="s">
        <v>1261</v>
      </c>
      <c r="AA351" s="47">
        <f>'Volume Input'!E293</f>
        <v>0</v>
      </c>
      <c r="AB351" s="47" t="str">
        <f t="shared" si="49"/>
        <v xml:space="preserve"> </v>
      </c>
      <c r="AC351" s="47" t="str">
        <f t="shared" si="50"/>
        <v xml:space="preserve"> </v>
      </c>
      <c r="AD351" s="47" t="str">
        <f t="shared" si="51"/>
        <v xml:space="preserve"> </v>
      </c>
      <c r="AE351" s="47" t="str">
        <f t="shared" si="52"/>
        <v xml:space="preserve"> </v>
      </c>
    </row>
    <row r="352" spans="1:31" ht="13">
      <c r="A352" s="122"/>
      <c r="B352" s="174">
        <v>358</v>
      </c>
      <c r="C352" s="94" t="s">
        <v>1262</v>
      </c>
      <c r="D352" s="47">
        <f>SUMIFS('Volume Input'!$F$16:$F$1000000,'Volume Input'!$E$16:$E$1000000,'TO HIDE DRG Sum Ref'!B352)</f>
        <v>0</v>
      </c>
      <c r="E352" s="122" t="s">
        <v>31</v>
      </c>
      <c r="F352" s="122" t="s">
        <v>41</v>
      </c>
      <c r="G352" s="94" t="s">
        <v>1262</v>
      </c>
      <c r="AA352" s="47">
        <f>'Volume Input'!E294</f>
        <v>0</v>
      </c>
      <c r="AB352" s="47" t="str">
        <f t="shared" si="49"/>
        <v xml:space="preserve"> </v>
      </c>
      <c r="AC352" s="47" t="str">
        <f t="shared" si="50"/>
        <v xml:space="preserve"> </v>
      </c>
      <c r="AD352" s="47" t="str">
        <f t="shared" si="51"/>
        <v xml:space="preserve"> </v>
      </c>
      <c r="AE352" s="47" t="str">
        <f t="shared" si="52"/>
        <v xml:space="preserve"> </v>
      </c>
    </row>
    <row r="353" spans="1:31" ht="13">
      <c r="A353" s="122"/>
      <c r="B353" s="174">
        <v>570</v>
      </c>
      <c r="C353" s="93" t="s">
        <v>1263</v>
      </c>
      <c r="D353" s="47">
        <f>SUMIFS('Volume Input'!$F$16:$F$1000000,'Volume Input'!$E$16:$E$1000000,'TO HIDE DRG Sum Ref'!B353)</f>
        <v>0</v>
      </c>
      <c r="E353" s="122" t="s">
        <v>31</v>
      </c>
      <c r="F353" s="122" t="s">
        <v>38</v>
      </c>
      <c r="G353" s="93" t="s">
        <v>1263</v>
      </c>
      <c r="AA353" s="47">
        <f>'Volume Input'!E295</f>
        <v>0</v>
      </c>
      <c r="AB353" s="47" t="str">
        <f t="shared" si="49"/>
        <v xml:space="preserve"> </v>
      </c>
      <c r="AC353" s="47" t="str">
        <f t="shared" si="50"/>
        <v xml:space="preserve"> </v>
      </c>
      <c r="AD353" s="47" t="str">
        <f t="shared" si="51"/>
        <v xml:space="preserve"> </v>
      </c>
      <c r="AE353" s="47" t="str">
        <f t="shared" si="52"/>
        <v xml:space="preserve"> </v>
      </c>
    </row>
    <row r="354" spans="1:31" ht="13">
      <c r="A354" s="122"/>
      <c r="B354" s="174">
        <v>571</v>
      </c>
      <c r="C354" s="94" t="s">
        <v>1264</v>
      </c>
      <c r="D354" s="47">
        <f>SUMIFS('Volume Input'!$F$16:$F$1000000,'Volume Input'!$E$16:$E$1000000,'TO HIDE DRG Sum Ref'!B354)</f>
        <v>0</v>
      </c>
      <c r="E354" s="122" t="s">
        <v>31</v>
      </c>
      <c r="F354" s="122" t="s">
        <v>38</v>
      </c>
      <c r="G354" s="94" t="s">
        <v>1264</v>
      </c>
      <c r="AA354" s="47">
        <f>'Volume Input'!E296</f>
        <v>0</v>
      </c>
      <c r="AB354" s="47" t="str">
        <f t="shared" si="49"/>
        <v xml:space="preserve"> </v>
      </c>
      <c r="AC354" s="47" t="str">
        <f t="shared" si="50"/>
        <v xml:space="preserve"> </v>
      </c>
      <c r="AD354" s="47" t="str">
        <f t="shared" si="51"/>
        <v xml:space="preserve"> </v>
      </c>
      <c r="AE354" s="47" t="str">
        <f t="shared" si="52"/>
        <v xml:space="preserve"> </v>
      </c>
    </row>
    <row r="355" spans="1:31" ht="13">
      <c r="A355" s="122"/>
      <c r="B355" s="174">
        <v>572</v>
      </c>
      <c r="C355" s="93" t="s">
        <v>1265</v>
      </c>
      <c r="D355" s="47">
        <f>SUMIFS('Volume Input'!$F$16:$F$1000000,'Volume Input'!$E$16:$E$1000000,'TO HIDE DRG Sum Ref'!B355)</f>
        <v>0</v>
      </c>
      <c r="E355" s="122" t="s">
        <v>31</v>
      </c>
      <c r="F355" s="122" t="s">
        <v>38</v>
      </c>
      <c r="G355" s="93" t="s">
        <v>1265</v>
      </c>
      <c r="AA355" s="47">
        <f>'Volume Input'!E297</f>
        <v>0</v>
      </c>
      <c r="AB355" s="47" t="str">
        <f t="shared" si="49"/>
        <v xml:space="preserve"> </v>
      </c>
      <c r="AC355" s="47" t="str">
        <f t="shared" si="50"/>
        <v xml:space="preserve"> </v>
      </c>
      <c r="AD355" s="47" t="str">
        <f t="shared" si="51"/>
        <v xml:space="preserve"> </v>
      </c>
      <c r="AE355" s="47" t="str">
        <f t="shared" si="52"/>
        <v xml:space="preserve"> </v>
      </c>
    </row>
    <row r="356" spans="1:31" ht="13">
      <c r="A356" s="122"/>
      <c r="B356" s="174">
        <v>573</v>
      </c>
      <c r="C356" s="94" t="s">
        <v>1266</v>
      </c>
      <c r="D356" s="47">
        <f>SUMIFS('Volume Input'!$F$16:$F$1000000,'Volume Input'!$E$16:$E$1000000,'TO HIDE DRG Sum Ref'!B356)</f>
        <v>0</v>
      </c>
      <c r="E356" s="122" t="s">
        <v>31</v>
      </c>
      <c r="F356" s="122" t="s">
        <v>38</v>
      </c>
      <c r="G356" s="94" t="s">
        <v>1266</v>
      </c>
      <c r="AA356" s="47">
        <f>'Volume Input'!E298</f>
        <v>0</v>
      </c>
      <c r="AB356" s="47" t="str">
        <f t="shared" si="49"/>
        <v xml:space="preserve"> </v>
      </c>
      <c r="AC356" s="47" t="str">
        <f t="shared" si="50"/>
        <v xml:space="preserve"> </v>
      </c>
      <c r="AD356" s="47" t="str">
        <f t="shared" si="51"/>
        <v xml:space="preserve"> </v>
      </c>
      <c r="AE356" s="47" t="str">
        <f t="shared" si="52"/>
        <v xml:space="preserve"> </v>
      </c>
    </row>
    <row r="357" spans="1:31" ht="13">
      <c r="A357" s="122"/>
      <c r="B357" s="174">
        <v>574</v>
      </c>
      <c r="C357" s="93" t="s">
        <v>1267</v>
      </c>
      <c r="D357" s="47">
        <f>SUMIFS('Volume Input'!$F$16:$F$1000000,'Volume Input'!$E$16:$E$1000000,'TO HIDE DRG Sum Ref'!B357)</f>
        <v>0</v>
      </c>
      <c r="E357" s="122" t="s">
        <v>31</v>
      </c>
      <c r="F357" s="122" t="s">
        <v>38</v>
      </c>
      <c r="G357" s="93" t="s">
        <v>1267</v>
      </c>
      <c r="AA357" s="47">
        <f>'Volume Input'!E299</f>
        <v>0</v>
      </c>
      <c r="AB357" s="47" t="str">
        <f t="shared" si="49"/>
        <v xml:space="preserve"> </v>
      </c>
      <c r="AC357" s="47" t="str">
        <f t="shared" si="50"/>
        <v xml:space="preserve"> </v>
      </c>
      <c r="AD357" s="47" t="str">
        <f t="shared" si="51"/>
        <v xml:space="preserve"> </v>
      </c>
      <c r="AE357" s="47" t="str">
        <f t="shared" si="52"/>
        <v xml:space="preserve"> </v>
      </c>
    </row>
    <row r="358" spans="1:31" ht="13">
      <c r="A358" s="122"/>
      <c r="B358" s="174">
        <v>575</v>
      </c>
      <c r="C358" s="94" t="s">
        <v>1268</v>
      </c>
      <c r="D358" s="47">
        <f>SUMIFS('Volume Input'!$F$16:$F$1000000,'Volume Input'!$E$16:$E$1000000,'TO HIDE DRG Sum Ref'!B358)</f>
        <v>0</v>
      </c>
      <c r="E358" s="122" t="s">
        <v>31</v>
      </c>
      <c r="F358" s="122" t="s">
        <v>38</v>
      </c>
      <c r="G358" s="94" t="s">
        <v>1268</v>
      </c>
      <c r="AA358" s="47">
        <f>'Volume Input'!E300</f>
        <v>0</v>
      </c>
      <c r="AB358" s="47" t="str">
        <f t="shared" si="49"/>
        <v xml:space="preserve"> </v>
      </c>
      <c r="AC358" s="47" t="str">
        <f t="shared" si="50"/>
        <v xml:space="preserve"> </v>
      </c>
      <c r="AD358" s="47" t="str">
        <f t="shared" si="51"/>
        <v xml:space="preserve"> </v>
      </c>
      <c r="AE358" s="47" t="str">
        <f t="shared" si="52"/>
        <v xml:space="preserve"> </v>
      </c>
    </row>
    <row r="359" spans="1:31" ht="13">
      <c r="A359" s="122"/>
      <c r="B359" s="174">
        <v>576</v>
      </c>
      <c r="C359" s="93" t="s">
        <v>1269</v>
      </c>
      <c r="D359" s="47">
        <f>SUMIFS('Volume Input'!$F$16:$F$1000000,'Volume Input'!$E$16:$E$1000000,'TO HIDE DRG Sum Ref'!B359)</f>
        <v>0</v>
      </c>
      <c r="E359" s="122" t="s">
        <v>31</v>
      </c>
      <c r="F359" s="122" t="s">
        <v>38</v>
      </c>
      <c r="G359" s="93" t="s">
        <v>1269</v>
      </c>
      <c r="AA359" s="47">
        <f>'Volume Input'!E301</f>
        <v>0</v>
      </c>
      <c r="AB359" s="47" t="str">
        <f t="shared" si="49"/>
        <v xml:space="preserve"> </v>
      </c>
      <c r="AC359" s="47" t="str">
        <f t="shared" si="50"/>
        <v xml:space="preserve"> </v>
      </c>
      <c r="AD359" s="47" t="str">
        <f t="shared" si="51"/>
        <v xml:space="preserve"> </v>
      </c>
      <c r="AE359" s="47" t="str">
        <f t="shared" si="52"/>
        <v xml:space="preserve"> </v>
      </c>
    </row>
    <row r="360" spans="1:31" ht="13">
      <c r="A360" s="122"/>
      <c r="B360" s="174">
        <v>577</v>
      </c>
      <c r="C360" s="94" t="s">
        <v>1270</v>
      </c>
      <c r="D360" s="47">
        <f>SUMIFS('Volume Input'!$F$16:$F$1000000,'Volume Input'!$E$16:$E$1000000,'TO HIDE DRG Sum Ref'!B360)</f>
        <v>0</v>
      </c>
      <c r="E360" s="122" t="s">
        <v>31</v>
      </c>
      <c r="F360" s="122" t="s">
        <v>38</v>
      </c>
      <c r="G360" s="94" t="s">
        <v>1270</v>
      </c>
      <c r="AA360" s="47">
        <f>'Volume Input'!E302</f>
        <v>0</v>
      </c>
      <c r="AB360" s="47" t="str">
        <f t="shared" si="49"/>
        <v xml:space="preserve"> </v>
      </c>
      <c r="AC360" s="47" t="str">
        <f t="shared" si="50"/>
        <v xml:space="preserve"> </v>
      </c>
      <c r="AD360" s="47" t="str">
        <f t="shared" si="51"/>
        <v xml:space="preserve"> </v>
      </c>
      <c r="AE360" s="47" t="str">
        <f t="shared" si="52"/>
        <v xml:space="preserve"> </v>
      </c>
    </row>
    <row r="361" spans="1:31" ht="13">
      <c r="A361" s="122"/>
      <c r="B361" s="174">
        <v>578</v>
      </c>
      <c r="C361" s="93" t="s">
        <v>1271</v>
      </c>
      <c r="D361" s="47">
        <f>SUMIFS('Volume Input'!$F$16:$F$1000000,'Volume Input'!$E$16:$E$1000000,'TO HIDE DRG Sum Ref'!B361)</f>
        <v>0</v>
      </c>
      <c r="E361" s="122" t="s">
        <v>31</v>
      </c>
      <c r="F361" s="122" t="s">
        <v>38</v>
      </c>
      <c r="G361" s="93" t="s">
        <v>1271</v>
      </c>
      <c r="AA361" s="47">
        <f>'Volume Input'!E303</f>
        <v>0</v>
      </c>
      <c r="AB361" s="47" t="str">
        <f t="shared" si="49"/>
        <v xml:space="preserve"> </v>
      </c>
      <c r="AC361" s="47" t="str">
        <f t="shared" si="50"/>
        <v xml:space="preserve"> </v>
      </c>
      <c r="AD361" s="47" t="str">
        <f t="shared" si="51"/>
        <v xml:space="preserve"> </v>
      </c>
      <c r="AE361" s="47" t="str">
        <f t="shared" si="52"/>
        <v xml:space="preserve"> </v>
      </c>
    </row>
    <row r="362" spans="1:31" ht="13">
      <c r="A362" s="122"/>
      <c r="B362" s="174">
        <v>579</v>
      </c>
      <c r="C362" s="94" t="s">
        <v>1272</v>
      </c>
      <c r="D362" s="47">
        <f>SUMIFS('Volume Input'!$F$16:$F$1000000,'Volume Input'!$E$16:$E$1000000,'TO HIDE DRG Sum Ref'!B362)</f>
        <v>0</v>
      </c>
      <c r="E362" s="122" t="s">
        <v>31</v>
      </c>
      <c r="F362" s="122" t="s">
        <v>38</v>
      </c>
      <c r="G362" s="94" t="s">
        <v>1272</v>
      </c>
      <c r="AA362" s="47">
        <f>'Volume Input'!E304</f>
        <v>0</v>
      </c>
      <c r="AB362" s="47" t="str">
        <f t="shared" si="49"/>
        <v xml:space="preserve"> </v>
      </c>
      <c r="AC362" s="47" t="str">
        <f t="shared" si="50"/>
        <v xml:space="preserve"> </v>
      </c>
      <c r="AD362" s="47" t="str">
        <f t="shared" si="51"/>
        <v xml:space="preserve"> </v>
      </c>
      <c r="AE362" s="47" t="str">
        <f t="shared" si="52"/>
        <v xml:space="preserve"> </v>
      </c>
    </row>
    <row r="363" spans="1:31" ht="13">
      <c r="A363" s="122"/>
      <c r="B363" s="174">
        <v>580</v>
      </c>
      <c r="C363" s="93" t="s">
        <v>1273</v>
      </c>
      <c r="D363" s="47">
        <f>SUMIFS('Volume Input'!$F$16:$F$1000000,'Volume Input'!$E$16:$E$1000000,'TO HIDE DRG Sum Ref'!B363)</f>
        <v>0</v>
      </c>
      <c r="E363" s="122" t="s">
        <v>31</v>
      </c>
      <c r="F363" s="122" t="s">
        <v>38</v>
      </c>
      <c r="G363" s="93" t="s">
        <v>1273</v>
      </c>
      <c r="AA363" s="47">
        <f>'Volume Input'!E305</f>
        <v>0</v>
      </c>
      <c r="AB363" s="47" t="str">
        <f t="shared" si="49"/>
        <v xml:space="preserve"> </v>
      </c>
      <c r="AC363" s="47" t="str">
        <f t="shared" si="50"/>
        <v xml:space="preserve"> </v>
      </c>
      <c r="AD363" s="47" t="str">
        <f t="shared" si="51"/>
        <v xml:space="preserve"> </v>
      </c>
      <c r="AE363" s="47" t="str">
        <f t="shared" si="52"/>
        <v xml:space="preserve"> </v>
      </c>
    </row>
    <row r="364" spans="1:31" ht="13">
      <c r="A364" s="122"/>
      <c r="B364" s="174">
        <v>581</v>
      </c>
      <c r="C364" s="94" t="s">
        <v>1274</v>
      </c>
      <c r="D364" s="47">
        <f>SUMIFS('Volume Input'!$F$16:$F$1000000,'Volume Input'!$E$16:$E$1000000,'TO HIDE DRG Sum Ref'!B364)</f>
        <v>0</v>
      </c>
      <c r="E364" s="122" t="s">
        <v>31</v>
      </c>
      <c r="F364" s="122" t="s">
        <v>38</v>
      </c>
      <c r="G364" s="94" t="s">
        <v>1274</v>
      </c>
      <c r="AA364" s="47">
        <f>'Volume Input'!E306</f>
        <v>0</v>
      </c>
      <c r="AB364" s="47" t="str">
        <f t="shared" si="49"/>
        <v xml:space="preserve"> </v>
      </c>
      <c r="AC364" s="47" t="str">
        <f t="shared" si="50"/>
        <v xml:space="preserve"> </v>
      </c>
      <c r="AD364" s="47" t="str">
        <f t="shared" si="51"/>
        <v xml:space="preserve"> </v>
      </c>
      <c r="AE364" s="47" t="str">
        <f t="shared" si="52"/>
        <v xml:space="preserve"> </v>
      </c>
    </row>
    <row r="365" spans="1:31" ht="13">
      <c r="A365" s="122"/>
      <c r="B365" s="174">
        <v>799</v>
      </c>
      <c r="C365" s="93" t="s">
        <v>1275</v>
      </c>
      <c r="D365" s="47">
        <f>SUMIFS('Volume Input'!$F$16:$F$1000000,'Volume Input'!$E$16:$E$1000000,'TO HIDE DRG Sum Ref'!B365)</f>
        <v>0</v>
      </c>
      <c r="E365" s="122" t="s">
        <v>31</v>
      </c>
      <c r="F365" s="122" t="s">
        <v>34</v>
      </c>
      <c r="G365" s="93" t="s">
        <v>1275</v>
      </c>
      <c r="AA365" s="47">
        <f>'Volume Input'!E307</f>
        <v>0</v>
      </c>
      <c r="AB365" s="47" t="str">
        <f t="shared" si="49"/>
        <v xml:space="preserve"> </v>
      </c>
      <c r="AC365" s="47" t="str">
        <f t="shared" si="50"/>
        <v xml:space="preserve"> </v>
      </c>
      <c r="AD365" s="47" t="str">
        <f t="shared" si="51"/>
        <v xml:space="preserve"> </v>
      </c>
      <c r="AE365" s="47" t="str">
        <f t="shared" si="52"/>
        <v xml:space="preserve"> </v>
      </c>
    </row>
    <row r="366" spans="1:31" ht="13">
      <c r="A366" s="122"/>
      <c r="B366" s="174">
        <v>800</v>
      </c>
      <c r="C366" s="94" t="s">
        <v>1276</v>
      </c>
      <c r="D366" s="47">
        <f>SUMIFS('Volume Input'!$F$16:$F$1000000,'Volume Input'!$E$16:$E$1000000,'TO HIDE DRG Sum Ref'!B366)</f>
        <v>0</v>
      </c>
      <c r="E366" s="122" t="s">
        <v>31</v>
      </c>
      <c r="F366" s="122" t="s">
        <v>34</v>
      </c>
      <c r="G366" s="94" t="s">
        <v>1276</v>
      </c>
      <c r="AA366" s="47">
        <f>'Volume Input'!E308</f>
        <v>0</v>
      </c>
      <c r="AB366" s="47" t="str">
        <f t="shared" si="49"/>
        <v xml:space="preserve"> </v>
      </c>
      <c r="AC366" s="47" t="str">
        <f t="shared" si="50"/>
        <v xml:space="preserve"> </v>
      </c>
      <c r="AD366" s="47" t="str">
        <f t="shared" si="51"/>
        <v xml:space="preserve"> </v>
      </c>
      <c r="AE366" s="47" t="str">
        <f t="shared" si="52"/>
        <v xml:space="preserve"> </v>
      </c>
    </row>
    <row r="367" spans="1:31" ht="13">
      <c r="A367" s="122"/>
      <c r="B367" s="174">
        <v>801</v>
      </c>
      <c r="C367" s="93" t="s">
        <v>1277</v>
      </c>
      <c r="D367" s="47">
        <f>SUMIFS('Volume Input'!$F$16:$F$1000000,'Volume Input'!$E$16:$E$1000000,'TO HIDE DRG Sum Ref'!B367)</f>
        <v>0</v>
      </c>
      <c r="E367" s="122" t="s">
        <v>31</v>
      </c>
      <c r="F367" s="122" t="s">
        <v>34</v>
      </c>
      <c r="G367" s="93" t="s">
        <v>1277</v>
      </c>
      <c r="AA367" s="47">
        <f>'Volume Input'!E309</f>
        <v>0</v>
      </c>
      <c r="AB367" s="47" t="str">
        <f t="shared" si="49"/>
        <v xml:space="preserve"> </v>
      </c>
      <c r="AC367" s="47" t="str">
        <f t="shared" si="50"/>
        <v xml:space="preserve"> </v>
      </c>
      <c r="AD367" s="47" t="str">
        <f t="shared" si="51"/>
        <v xml:space="preserve"> </v>
      </c>
      <c r="AE367" s="47" t="str">
        <f t="shared" si="52"/>
        <v xml:space="preserve"> </v>
      </c>
    </row>
    <row r="368" spans="1:31" ht="13">
      <c r="A368" s="169"/>
      <c r="B368" s="175">
        <v>3</v>
      </c>
      <c r="C368" s="94" t="s">
        <v>1278</v>
      </c>
      <c r="D368" s="47">
        <f>SUMIFS('Volume Input'!$F$16:$F$1000000,'Volume Input'!$E$16:$E$1000000,'TO HIDE DRG Sum Ref'!B368)</f>
        <v>0</v>
      </c>
      <c r="E368" s="122" t="s">
        <v>31</v>
      </c>
      <c r="F368" s="122" t="s">
        <v>48</v>
      </c>
      <c r="G368" s="94" t="s">
        <v>1278</v>
      </c>
      <c r="AA368" s="47">
        <f>'Volume Input'!E310</f>
        <v>0</v>
      </c>
      <c r="AB368" s="47" t="str">
        <f t="shared" si="49"/>
        <v xml:space="preserve"> </v>
      </c>
      <c r="AC368" s="47" t="str">
        <f t="shared" si="50"/>
        <v xml:space="preserve"> </v>
      </c>
      <c r="AD368" s="47" t="str">
        <f t="shared" si="51"/>
        <v xml:space="preserve"> </v>
      </c>
      <c r="AE368" s="47" t="str">
        <f t="shared" si="52"/>
        <v xml:space="preserve"> </v>
      </c>
    </row>
    <row r="369" spans="1:31" ht="13">
      <c r="A369" s="169"/>
      <c r="B369" s="175">
        <v>4</v>
      </c>
      <c r="C369" s="93" t="s">
        <v>1279</v>
      </c>
      <c r="D369" s="47">
        <f>SUMIFS('Volume Input'!$F$16:$F$1000000,'Volume Input'!$E$16:$E$1000000,'TO HIDE DRG Sum Ref'!B369)</f>
        <v>0</v>
      </c>
      <c r="E369" s="122" t="s">
        <v>31</v>
      </c>
      <c r="F369" s="122" t="s">
        <v>48</v>
      </c>
      <c r="G369" s="93" t="s">
        <v>1279</v>
      </c>
      <c r="AA369" s="47">
        <f>'Volume Input'!E311</f>
        <v>0</v>
      </c>
      <c r="AB369" s="47" t="str">
        <f t="shared" si="49"/>
        <v xml:space="preserve"> </v>
      </c>
      <c r="AC369" s="47" t="str">
        <f t="shared" si="50"/>
        <v xml:space="preserve"> </v>
      </c>
      <c r="AD369" s="47" t="str">
        <f t="shared" si="51"/>
        <v xml:space="preserve"> </v>
      </c>
      <c r="AE369" s="47" t="str">
        <f t="shared" si="52"/>
        <v xml:space="preserve"> </v>
      </c>
    </row>
    <row r="370" spans="1:31" ht="13">
      <c r="A370" s="169"/>
      <c r="B370" s="175">
        <v>5</v>
      </c>
      <c r="C370" s="94" t="s">
        <v>1280</v>
      </c>
      <c r="D370" s="47">
        <f>SUMIFS('Volume Input'!$F$16:$F$1000000,'Volume Input'!$E$16:$E$1000000,'TO HIDE DRG Sum Ref'!B370)</f>
        <v>0</v>
      </c>
      <c r="E370" s="122" t="s">
        <v>31</v>
      </c>
      <c r="F370" s="122" t="s">
        <v>47</v>
      </c>
      <c r="G370" s="94" t="s">
        <v>1280</v>
      </c>
      <c r="AA370" s="47">
        <f>'Volume Input'!E312</f>
        <v>0</v>
      </c>
      <c r="AB370" s="47" t="str">
        <f t="shared" si="49"/>
        <v xml:space="preserve"> </v>
      </c>
      <c r="AC370" s="47" t="str">
        <f t="shared" si="50"/>
        <v xml:space="preserve"> </v>
      </c>
      <c r="AD370" s="47" t="str">
        <f t="shared" si="51"/>
        <v xml:space="preserve"> </v>
      </c>
      <c r="AE370" s="47" t="str">
        <f t="shared" si="52"/>
        <v xml:space="preserve"> </v>
      </c>
    </row>
    <row r="371" spans="1:31" ht="13">
      <c r="A371" s="169"/>
      <c r="B371" s="175">
        <v>6</v>
      </c>
      <c r="C371" s="93" t="s">
        <v>1281</v>
      </c>
      <c r="D371" s="47">
        <f>SUMIFS('Volume Input'!$F$16:$F$1000000,'Volume Input'!$E$16:$E$1000000,'TO HIDE DRG Sum Ref'!B371)</f>
        <v>0</v>
      </c>
      <c r="E371" s="122" t="s">
        <v>31</v>
      </c>
      <c r="F371" s="122" t="s">
        <v>47</v>
      </c>
      <c r="G371" s="93" t="s">
        <v>1281</v>
      </c>
      <c r="AA371" s="47">
        <f>'Volume Input'!E313</f>
        <v>0</v>
      </c>
      <c r="AB371" s="47" t="str">
        <f t="shared" si="49"/>
        <v xml:space="preserve"> </v>
      </c>
      <c r="AC371" s="47" t="str">
        <f t="shared" si="50"/>
        <v xml:space="preserve"> </v>
      </c>
      <c r="AD371" s="47" t="str">
        <f t="shared" si="51"/>
        <v xml:space="preserve"> </v>
      </c>
      <c r="AE371" s="47" t="str">
        <f t="shared" si="52"/>
        <v xml:space="preserve"> </v>
      </c>
    </row>
    <row r="372" spans="1:31" ht="13">
      <c r="A372" s="169"/>
      <c r="B372" s="175">
        <v>8</v>
      </c>
      <c r="C372" s="94" t="s">
        <v>1282</v>
      </c>
      <c r="D372" s="47">
        <f>SUMIFS('Volume Input'!$F$16:$F$1000000,'Volume Input'!$E$16:$E$1000000,'TO HIDE DRG Sum Ref'!B372)</f>
        <v>0</v>
      </c>
      <c r="E372" s="122" t="s">
        <v>31</v>
      </c>
      <c r="F372" s="122" t="s">
        <v>47</v>
      </c>
      <c r="G372" s="94" t="s">
        <v>1282</v>
      </c>
      <c r="AA372" s="47">
        <f>'Volume Input'!E314</f>
        <v>0</v>
      </c>
      <c r="AB372" s="47" t="str">
        <f t="shared" si="49"/>
        <v xml:space="preserve"> </v>
      </c>
      <c r="AC372" s="47" t="str">
        <f t="shared" si="50"/>
        <v xml:space="preserve"> </v>
      </c>
      <c r="AD372" s="47" t="str">
        <f t="shared" si="51"/>
        <v xml:space="preserve"> </v>
      </c>
      <c r="AE372" s="47" t="str">
        <f t="shared" si="52"/>
        <v xml:space="preserve"> </v>
      </c>
    </row>
    <row r="373" spans="1:31" ht="13">
      <c r="A373" s="122"/>
      <c r="B373" s="174">
        <v>10</v>
      </c>
      <c r="C373" s="93" t="s">
        <v>1283</v>
      </c>
      <c r="D373" s="47">
        <f>SUMIFS('Volume Input'!$F$16:$F$1000000,'Volume Input'!$E$16:$E$1000000,'TO HIDE DRG Sum Ref'!B373)</f>
        <v>0</v>
      </c>
      <c r="E373" s="122" t="s">
        <v>31</v>
      </c>
      <c r="F373" s="122" t="s">
        <v>47</v>
      </c>
      <c r="G373" s="93" t="s">
        <v>1283</v>
      </c>
      <c r="AA373" s="47">
        <f>'Volume Input'!E315</f>
        <v>0</v>
      </c>
      <c r="AB373" s="47" t="str">
        <f t="shared" si="49"/>
        <v xml:space="preserve"> </v>
      </c>
      <c r="AC373" s="47" t="str">
        <f t="shared" si="50"/>
        <v xml:space="preserve"> </v>
      </c>
      <c r="AD373" s="47" t="str">
        <f t="shared" si="51"/>
        <v xml:space="preserve"> </v>
      </c>
      <c r="AE373" s="47" t="str">
        <f t="shared" si="52"/>
        <v xml:space="preserve"> </v>
      </c>
    </row>
    <row r="374" spans="1:31" ht="13">
      <c r="A374" s="122"/>
      <c r="B374" s="174">
        <v>14</v>
      </c>
      <c r="C374" s="94" t="s">
        <v>1284</v>
      </c>
      <c r="D374" s="47">
        <f>SUMIFS('Volume Input'!$F$16:$F$1000000,'Volume Input'!$E$16:$E$1000000,'TO HIDE DRG Sum Ref'!B374)</f>
        <v>0</v>
      </c>
      <c r="E374" s="122" t="s">
        <v>31</v>
      </c>
      <c r="F374" s="122" t="s">
        <v>47</v>
      </c>
      <c r="G374" s="94" t="s">
        <v>1284</v>
      </c>
      <c r="AA374" s="47">
        <f>'Volume Input'!E316</f>
        <v>0</v>
      </c>
      <c r="AB374" s="47" t="str">
        <f t="shared" si="49"/>
        <v xml:space="preserve"> </v>
      </c>
      <c r="AC374" s="47" t="str">
        <f t="shared" si="50"/>
        <v xml:space="preserve"> </v>
      </c>
      <c r="AD374" s="47" t="str">
        <f t="shared" si="51"/>
        <v xml:space="preserve"> </v>
      </c>
      <c r="AE374" s="47" t="str">
        <f t="shared" si="52"/>
        <v xml:space="preserve"> </v>
      </c>
    </row>
    <row r="375" spans="1:31" ht="13">
      <c r="A375" s="122"/>
      <c r="B375" s="174">
        <v>16</v>
      </c>
      <c r="C375" s="93" t="s">
        <v>1285</v>
      </c>
      <c r="D375" s="47">
        <f>SUMIFS('Volume Input'!$F$16:$F$1000000,'Volume Input'!$E$16:$E$1000000,'TO HIDE DRG Sum Ref'!B375)</f>
        <v>0</v>
      </c>
      <c r="E375" s="122" t="s">
        <v>31</v>
      </c>
      <c r="F375" s="122" t="s">
        <v>47</v>
      </c>
      <c r="G375" s="93" t="s">
        <v>1285</v>
      </c>
      <c r="AA375" s="47">
        <f>'Volume Input'!E317</f>
        <v>0</v>
      </c>
      <c r="AB375" s="47" t="str">
        <f t="shared" si="49"/>
        <v xml:space="preserve"> </v>
      </c>
      <c r="AC375" s="47" t="str">
        <f t="shared" si="50"/>
        <v xml:space="preserve"> </v>
      </c>
      <c r="AD375" s="47" t="str">
        <f t="shared" si="51"/>
        <v xml:space="preserve"> </v>
      </c>
      <c r="AE375" s="47" t="str">
        <f t="shared" si="52"/>
        <v xml:space="preserve"> </v>
      </c>
    </row>
    <row r="376" spans="1:31" ht="13">
      <c r="A376" s="122"/>
      <c r="B376" s="174">
        <v>17</v>
      </c>
      <c r="C376" s="94" t="s">
        <v>1286</v>
      </c>
      <c r="D376" s="47">
        <f>SUMIFS('Volume Input'!$F$16:$F$1000000,'Volume Input'!$E$16:$E$1000000,'TO HIDE DRG Sum Ref'!B376)</f>
        <v>0</v>
      </c>
      <c r="E376" s="122" t="s">
        <v>31</v>
      </c>
      <c r="F376" s="122" t="s">
        <v>47</v>
      </c>
      <c r="G376" s="94" t="s">
        <v>1286</v>
      </c>
      <c r="AA376" s="47">
        <f>'Volume Input'!E318</f>
        <v>0</v>
      </c>
      <c r="AB376" s="47" t="str">
        <f t="shared" si="49"/>
        <v xml:space="preserve"> </v>
      </c>
      <c r="AC376" s="47" t="str">
        <f t="shared" si="50"/>
        <v xml:space="preserve"> </v>
      </c>
      <c r="AD376" s="47" t="str">
        <f t="shared" si="51"/>
        <v xml:space="preserve"> </v>
      </c>
      <c r="AE376" s="47" t="str">
        <f t="shared" si="52"/>
        <v xml:space="preserve"> </v>
      </c>
    </row>
    <row r="377" spans="1:31" ht="13">
      <c r="A377" s="122"/>
      <c r="B377" s="174">
        <v>652</v>
      </c>
      <c r="C377" s="93" t="s">
        <v>1287</v>
      </c>
      <c r="D377" s="47">
        <f>SUMIFS('Volume Input'!$F$16:$F$1000000,'Volume Input'!$E$16:$E$1000000,'TO HIDE DRG Sum Ref'!B377)</f>
        <v>0</v>
      </c>
      <c r="E377" s="122" t="s">
        <v>31</v>
      </c>
      <c r="F377" s="122" t="s">
        <v>47</v>
      </c>
      <c r="G377" s="93" t="s">
        <v>1287</v>
      </c>
      <c r="AA377" s="47">
        <f>'Volume Input'!E319</f>
        <v>0</v>
      </c>
      <c r="AB377" s="47" t="str">
        <f t="shared" si="49"/>
        <v xml:space="preserve"> </v>
      </c>
      <c r="AC377" s="47" t="str">
        <f t="shared" si="50"/>
        <v xml:space="preserve"> </v>
      </c>
      <c r="AD377" s="47" t="str">
        <f t="shared" si="51"/>
        <v xml:space="preserve"> </v>
      </c>
      <c r="AE377" s="47" t="str">
        <f t="shared" si="52"/>
        <v xml:space="preserve"> </v>
      </c>
    </row>
    <row r="378" spans="1:31" ht="13">
      <c r="A378" s="122"/>
      <c r="B378" s="174">
        <v>901</v>
      </c>
      <c r="C378" s="94" t="s">
        <v>1288</v>
      </c>
      <c r="D378" s="47">
        <f>SUMIFS('Volume Input'!$F$16:$F$1000000,'Volume Input'!$E$16:$E$1000000,'TO HIDE DRG Sum Ref'!B378)</f>
        <v>0</v>
      </c>
      <c r="E378" s="122" t="s">
        <v>31</v>
      </c>
      <c r="F378" s="122" t="s">
        <v>32</v>
      </c>
      <c r="G378" s="94" t="s">
        <v>1288</v>
      </c>
      <c r="AA378" s="47">
        <f>'Volume Input'!E320</f>
        <v>0</v>
      </c>
      <c r="AB378" s="47" t="str">
        <f t="shared" si="49"/>
        <v xml:space="preserve"> </v>
      </c>
      <c r="AC378" s="47" t="str">
        <f t="shared" si="50"/>
        <v xml:space="preserve"> </v>
      </c>
      <c r="AD378" s="47" t="str">
        <f t="shared" si="51"/>
        <v xml:space="preserve"> </v>
      </c>
      <c r="AE378" s="47" t="str">
        <f t="shared" si="52"/>
        <v xml:space="preserve"> </v>
      </c>
    </row>
    <row r="379" spans="1:31" ht="13">
      <c r="A379" s="122"/>
      <c r="B379" s="174">
        <v>902</v>
      </c>
      <c r="C379" s="93" t="s">
        <v>1289</v>
      </c>
      <c r="D379" s="47">
        <f>SUMIFS('Volume Input'!$F$16:$F$1000000,'Volume Input'!$E$16:$E$1000000,'TO HIDE DRG Sum Ref'!B379)</f>
        <v>0</v>
      </c>
      <c r="E379" s="122" t="s">
        <v>31</v>
      </c>
      <c r="F379" s="122" t="s">
        <v>32</v>
      </c>
      <c r="G379" s="93" t="s">
        <v>1289</v>
      </c>
      <c r="AA379" s="47">
        <f>'Volume Input'!E321</f>
        <v>0</v>
      </c>
      <c r="AB379" s="47" t="str">
        <f t="shared" si="49"/>
        <v xml:space="preserve"> </v>
      </c>
      <c r="AC379" s="47" t="str">
        <f t="shared" si="50"/>
        <v xml:space="preserve"> </v>
      </c>
      <c r="AD379" s="47" t="str">
        <f t="shared" si="51"/>
        <v xml:space="preserve"> </v>
      </c>
      <c r="AE379" s="47" t="str">
        <f t="shared" si="52"/>
        <v xml:space="preserve"> </v>
      </c>
    </row>
    <row r="380" spans="1:31" ht="13">
      <c r="A380" s="122"/>
      <c r="B380" s="174">
        <v>903</v>
      </c>
      <c r="C380" s="94" t="s">
        <v>1290</v>
      </c>
      <c r="D380" s="47">
        <f>SUMIFS('Volume Input'!$F$16:$F$1000000,'Volume Input'!$E$16:$E$1000000,'TO HIDE DRG Sum Ref'!B380)</f>
        <v>0</v>
      </c>
      <c r="E380" s="122" t="s">
        <v>31</v>
      </c>
      <c r="F380" s="122" t="s">
        <v>32</v>
      </c>
      <c r="G380" s="94" t="s">
        <v>1290</v>
      </c>
      <c r="AA380" s="47">
        <f>'Volume Input'!E322</f>
        <v>0</v>
      </c>
      <c r="AB380" s="47" t="str">
        <f t="shared" si="49"/>
        <v xml:space="preserve"> </v>
      </c>
      <c r="AC380" s="47" t="str">
        <f t="shared" si="50"/>
        <v xml:space="preserve"> </v>
      </c>
      <c r="AD380" s="47" t="str">
        <f t="shared" si="51"/>
        <v xml:space="preserve"> </v>
      </c>
      <c r="AE380" s="47" t="str">
        <f t="shared" si="52"/>
        <v xml:space="preserve"> </v>
      </c>
    </row>
    <row r="381" spans="1:31" ht="13">
      <c r="A381" s="122"/>
      <c r="B381" s="174">
        <v>904</v>
      </c>
      <c r="C381" s="93" t="s">
        <v>1291</v>
      </c>
      <c r="D381" s="47">
        <f>SUMIFS('Volume Input'!$F$16:$F$1000000,'Volume Input'!$E$16:$E$1000000,'TO HIDE DRG Sum Ref'!B381)</f>
        <v>0</v>
      </c>
      <c r="E381" s="122" t="s">
        <v>31</v>
      </c>
      <c r="F381" s="122" t="s">
        <v>32</v>
      </c>
      <c r="G381" s="93" t="s">
        <v>1291</v>
      </c>
      <c r="AA381" s="47">
        <f>'Volume Input'!E323</f>
        <v>0</v>
      </c>
      <c r="AB381" s="47" t="str">
        <f t="shared" si="49"/>
        <v xml:space="preserve"> </v>
      </c>
      <c r="AC381" s="47" t="str">
        <f t="shared" si="50"/>
        <v xml:space="preserve"> </v>
      </c>
      <c r="AD381" s="47" t="str">
        <f t="shared" si="51"/>
        <v xml:space="preserve"> </v>
      </c>
      <c r="AE381" s="47" t="str">
        <f t="shared" si="52"/>
        <v xml:space="preserve"> </v>
      </c>
    </row>
    <row r="382" spans="1:31" ht="13">
      <c r="A382" s="122"/>
      <c r="B382" s="174">
        <v>905</v>
      </c>
      <c r="C382" s="94" t="s">
        <v>1292</v>
      </c>
      <c r="D382" s="47">
        <f>SUMIFS('Volume Input'!$F$16:$F$1000000,'Volume Input'!$E$16:$E$1000000,'TO HIDE DRG Sum Ref'!B382)</f>
        <v>0</v>
      </c>
      <c r="E382" s="122" t="s">
        <v>31</v>
      </c>
      <c r="F382" s="122" t="s">
        <v>32</v>
      </c>
      <c r="G382" s="94" t="s">
        <v>1292</v>
      </c>
      <c r="AA382" s="47">
        <f>'Volume Input'!E324</f>
        <v>0</v>
      </c>
      <c r="AB382" s="47" t="str">
        <f t="shared" si="49"/>
        <v xml:space="preserve"> </v>
      </c>
      <c r="AC382" s="47" t="str">
        <f t="shared" si="50"/>
        <v xml:space="preserve"> </v>
      </c>
      <c r="AD382" s="47" t="str">
        <f t="shared" si="51"/>
        <v xml:space="preserve"> </v>
      </c>
      <c r="AE382" s="47" t="str">
        <f t="shared" si="52"/>
        <v xml:space="preserve"> </v>
      </c>
    </row>
    <row r="383" spans="1:31" ht="13">
      <c r="A383" s="122"/>
      <c r="B383" s="174">
        <v>906</v>
      </c>
      <c r="C383" s="93" t="s">
        <v>1293</v>
      </c>
      <c r="D383" s="47">
        <f>SUMIFS('Volume Input'!$F$16:$F$1000000,'Volume Input'!$E$16:$E$1000000,'TO HIDE DRG Sum Ref'!B383)</f>
        <v>0</v>
      </c>
      <c r="E383" s="122" t="s">
        <v>31</v>
      </c>
      <c r="F383" s="122" t="s">
        <v>32</v>
      </c>
      <c r="G383" s="93" t="s">
        <v>1293</v>
      </c>
      <c r="AA383" s="47">
        <f>'Volume Input'!E325</f>
        <v>0</v>
      </c>
      <c r="AB383" s="47" t="str">
        <f t="shared" si="49"/>
        <v xml:space="preserve"> </v>
      </c>
      <c r="AC383" s="47" t="str">
        <f t="shared" si="50"/>
        <v xml:space="preserve"> </v>
      </c>
      <c r="AD383" s="47" t="str">
        <f t="shared" si="51"/>
        <v xml:space="preserve"> </v>
      </c>
      <c r="AE383" s="47" t="str">
        <f t="shared" si="52"/>
        <v xml:space="preserve"> </v>
      </c>
    </row>
    <row r="384" spans="1:31" ht="13">
      <c r="A384" s="122"/>
      <c r="B384" s="174">
        <v>907</v>
      </c>
      <c r="C384" s="94" t="s">
        <v>1294</v>
      </c>
      <c r="D384" s="47">
        <f>SUMIFS('Volume Input'!$F$16:$F$1000000,'Volume Input'!$E$16:$E$1000000,'TO HIDE DRG Sum Ref'!B384)</f>
        <v>0</v>
      </c>
      <c r="E384" s="122" t="s">
        <v>31</v>
      </c>
      <c r="F384" s="122" t="s">
        <v>32</v>
      </c>
      <c r="G384" s="94" t="s">
        <v>1294</v>
      </c>
      <c r="AA384" s="47">
        <f>'Volume Input'!E326</f>
        <v>0</v>
      </c>
      <c r="AB384" s="47" t="str">
        <f t="shared" si="49"/>
        <v xml:space="preserve"> </v>
      </c>
      <c r="AC384" s="47" t="str">
        <f t="shared" si="50"/>
        <v xml:space="preserve"> </v>
      </c>
      <c r="AD384" s="47" t="str">
        <f t="shared" si="51"/>
        <v xml:space="preserve"> </v>
      </c>
      <c r="AE384" s="47" t="str">
        <f t="shared" si="52"/>
        <v xml:space="preserve"> </v>
      </c>
    </row>
    <row r="385" spans="1:31" ht="13">
      <c r="A385" s="122"/>
      <c r="B385" s="174">
        <v>908</v>
      </c>
      <c r="C385" s="93" t="s">
        <v>1295</v>
      </c>
      <c r="D385" s="47">
        <f>SUMIFS('Volume Input'!$F$16:$F$1000000,'Volume Input'!$E$16:$E$1000000,'TO HIDE DRG Sum Ref'!B385)</f>
        <v>0</v>
      </c>
      <c r="E385" s="122" t="s">
        <v>31</v>
      </c>
      <c r="F385" s="122" t="s">
        <v>32</v>
      </c>
      <c r="G385" s="93" t="s">
        <v>1295</v>
      </c>
      <c r="AA385" s="47">
        <f>'Volume Input'!E327</f>
        <v>0</v>
      </c>
      <c r="AB385" s="47" t="str">
        <f t="shared" si="49"/>
        <v xml:space="preserve"> </v>
      </c>
      <c r="AC385" s="47" t="str">
        <f t="shared" si="50"/>
        <v xml:space="preserve"> </v>
      </c>
      <c r="AD385" s="47" t="str">
        <f t="shared" si="51"/>
        <v xml:space="preserve"> </v>
      </c>
      <c r="AE385" s="47" t="str">
        <f t="shared" si="52"/>
        <v xml:space="preserve"> </v>
      </c>
    </row>
    <row r="386" spans="1:31" ht="13">
      <c r="A386" s="122"/>
      <c r="B386" s="174">
        <v>909</v>
      </c>
      <c r="C386" s="94" t="s">
        <v>1296</v>
      </c>
      <c r="D386" s="47">
        <f>SUMIFS('Volume Input'!$F$16:$F$1000000,'Volume Input'!$E$16:$E$1000000,'TO HIDE DRG Sum Ref'!B386)</f>
        <v>0</v>
      </c>
      <c r="E386" s="122" t="s">
        <v>31</v>
      </c>
      <c r="F386" s="122" t="s">
        <v>32</v>
      </c>
      <c r="G386" s="94" t="s">
        <v>1296</v>
      </c>
      <c r="AA386" s="47">
        <f>'Volume Input'!E328</f>
        <v>0</v>
      </c>
      <c r="AB386" s="47" t="str">
        <f t="shared" si="49"/>
        <v xml:space="preserve"> </v>
      </c>
      <c r="AC386" s="47" t="str">
        <f t="shared" si="50"/>
        <v xml:space="preserve"> </v>
      </c>
      <c r="AD386" s="47" t="str">
        <f t="shared" si="51"/>
        <v xml:space="preserve"> </v>
      </c>
      <c r="AE386" s="47" t="str">
        <f t="shared" si="52"/>
        <v xml:space="preserve"> </v>
      </c>
    </row>
    <row r="387" spans="1:31" ht="13">
      <c r="A387" s="122"/>
      <c r="B387" s="174">
        <v>957</v>
      </c>
      <c r="C387" s="93" t="s">
        <v>1297</v>
      </c>
      <c r="D387" s="47">
        <f>SUMIFS('Volume Input'!$F$16:$F$1000000,'Volume Input'!$E$16:$E$1000000,'TO HIDE DRG Sum Ref'!B387)</f>
        <v>0</v>
      </c>
      <c r="E387" s="122" t="s">
        <v>31</v>
      </c>
      <c r="F387" s="122" t="s">
        <v>32</v>
      </c>
      <c r="G387" s="93" t="s">
        <v>1297</v>
      </c>
      <c r="AA387" s="47">
        <f>'Volume Input'!E329</f>
        <v>0</v>
      </c>
      <c r="AB387" s="47" t="str">
        <f t="shared" si="49"/>
        <v xml:space="preserve"> </v>
      </c>
      <c r="AC387" s="47" t="str">
        <f t="shared" si="50"/>
        <v xml:space="preserve"> </v>
      </c>
      <c r="AD387" s="47" t="str">
        <f t="shared" si="51"/>
        <v xml:space="preserve"> </v>
      </c>
      <c r="AE387" s="47" t="str">
        <f t="shared" si="52"/>
        <v xml:space="preserve"> </v>
      </c>
    </row>
    <row r="388" spans="1:31" ht="13">
      <c r="A388" s="122"/>
      <c r="B388" s="174">
        <v>958</v>
      </c>
      <c r="C388" s="94" t="s">
        <v>1298</v>
      </c>
      <c r="D388" s="47">
        <f>SUMIFS('Volume Input'!$F$16:$F$1000000,'Volume Input'!$E$16:$E$1000000,'TO HIDE DRG Sum Ref'!B388)</f>
        <v>0</v>
      </c>
      <c r="E388" s="122" t="s">
        <v>31</v>
      </c>
      <c r="F388" s="122" t="s">
        <v>32</v>
      </c>
      <c r="G388" s="94" t="s">
        <v>1298</v>
      </c>
      <c r="AA388" s="47">
        <f>'Volume Input'!E330</f>
        <v>0</v>
      </c>
      <c r="AB388" s="47" t="str">
        <f t="shared" si="49"/>
        <v xml:space="preserve"> </v>
      </c>
      <c r="AC388" s="47" t="str">
        <f t="shared" si="50"/>
        <v xml:space="preserve"> </v>
      </c>
      <c r="AD388" s="47" t="str">
        <f t="shared" si="51"/>
        <v xml:space="preserve"> </v>
      </c>
      <c r="AE388" s="47" t="str">
        <f t="shared" si="52"/>
        <v xml:space="preserve"> </v>
      </c>
    </row>
    <row r="389" spans="1:31" ht="13">
      <c r="A389" s="122"/>
      <c r="B389" s="174">
        <v>959</v>
      </c>
      <c r="C389" s="93" t="s">
        <v>1299</v>
      </c>
      <c r="D389" s="47">
        <f>SUMIFS('Volume Input'!$F$16:$F$1000000,'Volume Input'!$E$16:$E$1000000,'TO HIDE DRG Sum Ref'!B389)</f>
        <v>0</v>
      </c>
      <c r="E389" s="122" t="s">
        <v>31</v>
      </c>
      <c r="F389" s="122" t="s">
        <v>32</v>
      </c>
      <c r="G389" s="93" t="s">
        <v>1299</v>
      </c>
      <c r="AA389" s="47">
        <f>'Volume Input'!E331</f>
        <v>0</v>
      </c>
      <c r="AB389" s="47" t="str">
        <f t="shared" si="49"/>
        <v xml:space="preserve"> </v>
      </c>
      <c r="AC389" s="47" t="str">
        <f t="shared" si="50"/>
        <v xml:space="preserve"> </v>
      </c>
      <c r="AD389" s="47" t="str">
        <f t="shared" si="51"/>
        <v xml:space="preserve"> </v>
      </c>
      <c r="AE389" s="47" t="str">
        <f t="shared" si="52"/>
        <v xml:space="preserve"> </v>
      </c>
    </row>
    <row r="390" spans="1:31" ht="13">
      <c r="A390" s="122"/>
      <c r="B390" s="174">
        <v>326</v>
      </c>
      <c r="C390" s="94" t="s">
        <v>1300</v>
      </c>
      <c r="D390" s="47">
        <f>SUMIFS('Volume Input'!$F$16:$F$1000000,'Volume Input'!$E$16:$E$1000000,'TO HIDE DRG Sum Ref'!B390)</f>
        <v>0</v>
      </c>
      <c r="E390" s="122" t="s">
        <v>31</v>
      </c>
      <c r="F390" s="122" t="s">
        <v>45</v>
      </c>
      <c r="G390" s="94" t="s">
        <v>1300</v>
      </c>
      <c r="AA390" s="47">
        <f>'Volume Input'!E332</f>
        <v>0</v>
      </c>
      <c r="AB390" s="47" t="str">
        <f t="shared" si="49"/>
        <v xml:space="preserve"> </v>
      </c>
      <c r="AC390" s="47" t="str">
        <f t="shared" si="50"/>
        <v xml:space="preserve"> </v>
      </c>
      <c r="AD390" s="47" t="str">
        <f t="shared" si="51"/>
        <v xml:space="preserve"> </v>
      </c>
      <c r="AE390" s="47" t="str">
        <f t="shared" si="52"/>
        <v xml:space="preserve"> </v>
      </c>
    </row>
    <row r="391" spans="1:31" ht="13">
      <c r="A391" s="122"/>
      <c r="B391" s="174">
        <v>327</v>
      </c>
      <c r="C391" s="93" t="s">
        <v>1301</v>
      </c>
      <c r="D391" s="47">
        <f>SUMIFS('Volume Input'!$F$16:$F$1000000,'Volume Input'!$E$16:$E$1000000,'TO HIDE DRG Sum Ref'!B391)</f>
        <v>0</v>
      </c>
      <c r="E391" s="122" t="s">
        <v>31</v>
      </c>
      <c r="F391" s="122" t="s">
        <v>45</v>
      </c>
      <c r="G391" s="93" t="s">
        <v>1301</v>
      </c>
      <c r="AA391" s="47">
        <f>'Volume Input'!E333</f>
        <v>0</v>
      </c>
      <c r="AB391" s="47" t="str">
        <f t="shared" si="49"/>
        <v xml:space="preserve"> </v>
      </c>
      <c r="AC391" s="47" t="str">
        <f t="shared" si="50"/>
        <v xml:space="preserve"> </v>
      </c>
      <c r="AD391" s="47" t="str">
        <f t="shared" si="51"/>
        <v xml:space="preserve"> </v>
      </c>
      <c r="AE391" s="47" t="str">
        <f t="shared" si="52"/>
        <v xml:space="preserve"> </v>
      </c>
    </row>
    <row r="392" spans="1:31" ht="13">
      <c r="A392" s="122"/>
      <c r="B392" s="174">
        <v>328</v>
      </c>
      <c r="C392" s="94" t="s">
        <v>1302</v>
      </c>
      <c r="D392" s="47">
        <f>SUMIFS('Volume Input'!$F$16:$F$1000000,'Volume Input'!$E$16:$E$1000000,'TO HIDE DRG Sum Ref'!B392)</f>
        <v>0</v>
      </c>
      <c r="E392" s="122" t="s">
        <v>31</v>
      </c>
      <c r="F392" s="122" t="s">
        <v>45</v>
      </c>
      <c r="G392" s="94" t="s">
        <v>1302</v>
      </c>
      <c r="AA392" s="47">
        <f>'Volume Input'!E334</f>
        <v>0</v>
      </c>
      <c r="AB392" s="47" t="str">
        <f t="shared" si="49"/>
        <v xml:space="preserve"> </v>
      </c>
      <c r="AC392" s="47" t="str">
        <f t="shared" si="50"/>
        <v xml:space="preserve"> </v>
      </c>
      <c r="AD392" s="47" t="str">
        <f t="shared" si="51"/>
        <v xml:space="preserve"> </v>
      </c>
      <c r="AE392" s="47" t="str">
        <f t="shared" si="52"/>
        <v xml:space="preserve"> </v>
      </c>
    </row>
    <row r="393" spans="1:31" ht="13">
      <c r="A393" s="122"/>
      <c r="B393" s="174">
        <v>742</v>
      </c>
      <c r="C393" s="93" t="s">
        <v>1303</v>
      </c>
      <c r="D393" s="47">
        <f>SUMIFS('Volume Input'!$F$16:$F$1000000,'Volume Input'!$E$16:$E$1000000,'TO HIDE DRG Sum Ref'!B393)</f>
        <v>0</v>
      </c>
      <c r="E393" s="122" t="s">
        <v>49</v>
      </c>
      <c r="F393" s="122" t="s">
        <v>51</v>
      </c>
      <c r="G393" s="93" t="s">
        <v>1303</v>
      </c>
      <c r="AA393" s="47">
        <f>'Volume Input'!E335</f>
        <v>0</v>
      </c>
      <c r="AB393" s="47" t="str">
        <f t="shared" si="49"/>
        <v xml:space="preserve"> </v>
      </c>
      <c r="AC393" s="47" t="str">
        <f t="shared" si="50"/>
        <v xml:space="preserve"> </v>
      </c>
      <c r="AD393" s="47" t="str">
        <f t="shared" si="51"/>
        <v xml:space="preserve"> </v>
      </c>
      <c r="AE393" s="47" t="str">
        <f t="shared" si="52"/>
        <v xml:space="preserve"> </v>
      </c>
    </row>
    <row r="394" spans="1:31" ht="13">
      <c r="A394" s="122"/>
      <c r="B394" s="174">
        <v>743</v>
      </c>
      <c r="C394" s="94" t="s">
        <v>1304</v>
      </c>
      <c r="D394" s="47">
        <f>SUMIFS('Volume Input'!$F$16:$F$1000000,'Volume Input'!$E$16:$E$1000000,'TO HIDE DRG Sum Ref'!B394)</f>
        <v>0</v>
      </c>
      <c r="E394" s="122" t="s">
        <v>49</v>
      </c>
      <c r="F394" s="122" t="s">
        <v>51</v>
      </c>
      <c r="G394" s="94" t="s">
        <v>1304</v>
      </c>
      <c r="AA394" s="47">
        <f>'Volume Input'!E336</f>
        <v>0</v>
      </c>
      <c r="AB394" s="47" t="str">
        <f t="shared" ref="AB394:AB457" si="53">_xlfn.IFNA(VLOOKUP(AA394,$B$2:$F$760,4,FALSE)," ")</f>
        <v xml:space="preserve"> </v>
      </c>
      <c r="AC394" s="47" t="str">
        <f t="shared" si="50"/>
        <v xml:space="preserve"> </v>
      </c>
      <c r="AD394" s="47" t="str">
        <f t="shared" si="51"/>
        <v xml:space="preserve"> </v>
      </c>
      <c r="AE394" s="47" t="str">
        <f t="shared" si="52"/>
        <v xml:space="preserve"> </v>
      </c>
    </row>
    <row r="395" spans="1:31" ht="13">
      <c r="A395" s="122"/>
      <c r="B395" s="174">
        <v>744</v>
      </c>
      <c r="C395" s="93" t="s">
        <v>1305</v>
      </c>
      <c r="D395" s="47">
        <f>SUMIFS('Volume Input'!$F$16:$F$1000000,'Volume Input'!$E$16:$E$1000000,'TO HIDE DRG Sum Ref'!B395)</f>
        <v>0</v>
      </c>
      <c r="E395" s="122" t="s">
        <v>49</v>
      </c>
      <c r="F395" s="122" t="s">
        <v>51</v>
      </c>
      <c r="G395" s="93" t="s">
        <v>1305</v>
      </c>
      <c r="AA395" s="47">
        <f>'Volume Input'!E337</f>
        <v>0</v>
      </c>
      <c r="AB395" s="47" t="str">
        <f t="shared" si="53"/>
        <v xml:space="preserve"> </v>
      </c>
      <c r="AC395" s="47" t="str">
        <f t="shared" ref="AC395:AC458" si="54">_xlfn.IFNA(VLOOKUP($AB395,$AA$51:$AD$69,2,FALSE)," ")</f>
        <v xml:space="preserve"> </v>
      </c>
      <c r="AD395" s="47" t="str">
        <f t="shared" ref="AD395:AD458" si="55">_xlfn.IFNA(VLOOKUP($AB395,$AA$51:$AD$69,3,FALSE)," ")</f>
        <v xml:space="preserve"> </v>
      </c>
      <c r="AE395" s="47" t="str">
        <f t="shared" ref="AE395:AE458" si="56">_xlfn.IFNA(VLOOKUP($AB395,$AA$51:$AD$69,4,FALSE)," ")</f>
        <v xml:space="preserve"> </v>
      </c>
    </row>
    <row r="396" spans="1:31" ht="13">
      <c r="A396" s="122"/>
      <c r="B396" s="174">
        <v>745</v>
      </c>
      <c r="C396" s="94" t="s">
        <v>1306</v>
      </c>
      <c r="D396" s="47">
        <f>SUMIFS('Volume Input'!$F$16:$F$1000000,'Volume Input'!$E$16:$E$1000000,'TO HIDE DRG Sum Ref'!B396)</f>
        <v>0</v>
      </c>
      <c r="E396" s="122" t="s">
        <v>49</v>
      </c>
      <c r="F396" s="122" t="s">
        <v>51</v>
      </c>
      <c r="G396" s="94" t="s">
        <v>1306</v>
      </c>
      <c r="AA396" s="47">
        <f>'Volume Input'!E338</f>
        <v>0</v>
      </c>
      <c r="AB396" s="47" t="str">
        <f t="shared" si="53"/>
        <v xml:space="preserve"> </v>
      </c>
      <c r="AC396" s="47" t="str">
        <f t="shared" si="54"/>
        <v xml:space="preserve"> </v>
      </c>
      <c r="AD396" s="47" t="str">
        <f t="shared" si="55"/>
        <v xml:space="preserve"> </v>
      </c>
      <c r="AE396" s="47" t="str">
        <f t="shared" si="56"/>
        <v xml:space="preserve"> </v>
      </c>
    </row>
    <row r="397" spans="1:31" ht="13">
      <c r="A397" s="122"/>
      <c r="B397" s="174">
        <v>746</v>
      </c>
      <c r="C397" s="93" t="s">
        <v>1307</v>
      </c>
      <c r="D397" s="47">
        <f>SUMIFS('Volume Input'!$F$16:$F$1000000,'Volume Input'!$E$16:$E$1000000,'TO HIDE DRG Sum Ref'!B397)</f>
        <v>0</v>
      </c>
      <c r="E397" s="122" t="s">
        <v>49</v>
      </c>
      <c r="F397" s="122" t="s">
        <v>51</v>
      </c>
      <c r="G397" s="93" t="s">
        <v>1307</v>
      </c>
      <c r="AA397" s="47">
        <f>'Volume Input'!E339</f>
        <v>0</v>
      </c>
      <c r="AB397" s="47" t="str">
        <f t="shared" si="53"/>
        <v xml:space="preserve"> </v>
      </c>
      <c r="AC397" s="47" t="str">
        <f t="shared" si="54"/>
        <v xml:space="preserve"> </v>
      </c>
      <c r="AD397" s="47" t="str">
        <f t="shared" si="55"/>
        <v xml:space="preserve"> </v>
      </c>
      <c r="AE397" s="47" t="str">
        <f t="shared" si="56"/>
        <v xml:space="preserve"> </v>
      </c>
    </row>
    <row r="398" spans="1:31" ht="13">
      <c r="A398" s="122"/>
      <c r="B398" s="174">
        <v>747</v>
      </c>
      <c r="C398" s="94" t="s">
        <v>1308</v>
      </c>
      <c r="D398" s="47">
        <f>SUMIFS('Volume Input'!$F$16:$F$1000000,'Volume Input'!$E$16:$E$1000000,'TO HIDE DRG Sum Ref'!B398)</f>
        <v>0</v>
      </c>
      <c r="E398" s="122" t="s">
        <v>49</v>
      </c>
      <c r="F398" s="122" t="s">
        <v>51</v>
      </c>
      <c r="G398" s="94" t="s">
        <v>1308</v>
      </c>
      <c r="AA398" s="47">
        <f>'Volume Input'!E340</f>
        <v>0</v>
      </c>
      <c r="AB398" s="47" t="str">
        <f t="shared" si="53"/>
        <v xml:space="preserve"> </v>
      </c>
      <c r="AC398" s="47" t="str">
        <f t="shared" si="54"/>
        <v xml:space="preserve"> </v>
      </c>
      <c r="AD398" s="47" t="str">
        <f t="shared" si="55"/>
        <v xml:space="preserve"> </v>
      </c>
      <c r="AE398" s="47" t="str">
        <f t="shared" si="56"/>
        <v xml:space="preserve"> </v>
      </c>
    </row>
    <row r="399" spans="1:31" ht="13">
      <c r="A399" s="122"/>
      <c r="B399" s="174">
        <v>748</v>
      </c>
      <c r="C399" s="93" t="s">
        <v>1309</v>
      </c>
      <c r="D399" s="47">
        <f>SUMIFS('Volume Input'!$F$16:$F$1000000,'Volume Input'!$E$16:$E$1000000,'TO HIDE DRG Sum Ref'!B399)</f>
        <v>0</v>
      </c>
      <c r="E399" s="122" t="s">
        <v>49</v>
      </c>
      <c r="F399" s="122" t="s">
        <v>51</v>
      </c>
      <c r="G399" s="93" t="s">
        <v>1309</v>
      </c>
      <c r="AA399" s="47">
        <f>'Volume Input'!E341</f>
        <v>0</v>
      </c>
      <c r="AB399" s="47" t="str">
        <f t="shared" si="53"/>
        <v xml:space="preserve"> </v>
      </c>
      <c r="AC399" s="47" t="str">
        <f t="shared" si="54"/>
        <v xml:space="preserve"> </v>
      </c>
      <c r="AD399" s="47" t="str">
        <f t="shared" si="55"/>
        <v xml:space="preserve"> </v>
      </c>
      <c r="AE399" s="47" t="str">
        <f t="shared" si="56"/>
        <v xml:space="preserve"> </v>
      </c>
    </row>
    <row r="400" spans="1:31" ht="13">
      <c r="A400" s="122"/>
      <c r="B400" s="174">
        <v>749</v>
      </c>
      <c r="C400" s="94" t="s">
        <v>1310</v>
      </c>
      <c r="D400" s="47">
        <f>SUMIFS('Volume Input'!$F$16:$F$1000000,'Volume Input'!$E$16:$E$1000000,'TO HIDE DRG Sum Ref'!B400)</f>
        <v>0</v>
      </c>
      <c r="E400" s="122" t="s">
        <v>49</v>
      </c>
      <c r="F400" s="122" t="s">
        <v>51</v>
      </c>
      <c r="G400" s="94" t="s">
        <v>1310</v>
      </c>
      <c r="AA400" s="47">
        <f>'Volume Input'!E342</f>
        <v>0</v>
      </c>
      <c r="AB400" s="47" t="str">
        <f t="shared" si="53"/>
        <v xml:space="preserve"> </v>
      </c>
      <c r="AC400" s="47" t="str">
        <f t="shared" si="54"/>
        <v xml:space="preserve"> </v>
      </c>
      <c r="AD400" s="47" t="str">
        <f t="shared" si="55"/>
        <v xml:space="preserve"> </v>
      </c>
      <c r="AE400" s="47" t="str">
        <f t="shared" si="56"/>
        <v xml:space="preserve"> </v>
      </c>
    </row>
    <row r="401" spans="1:31" ht="13">
      <c r="A401" s="122"/>
      <c r="B401" s="174">
        <v>750</v>
      </c>
      <c r="C401" s="93" t="s">
        <v>1311</v>
      </c>
      <c r="D401" s="47">
        <f>SUMIFS('Volume Input'!$F$16:$F$1000000,'Volume Input'!$E$16:$E$1000000,'TO HIDE DRG Sum Ref'!B401)</f>
        <v>0</v>
      </c>
      <c r="E401" s="122" t="s">
        <v>49</v>
      </c>
      <c r="F401" s="122" t="s">
        <v>51</v>
      </c>
      <c r="G401" s="93" t="s">
        <v>1311</v>
      </c>
      <c r="AA401" s="47">
        <f>'Volume Input'!E343</f>
        <v>0</v>
      </c>
      <c r="AB401" s="47" t="str">
        <f t="shared" si="53"/>
        <v xml:space="preserve"> </v>
      </c>
      <c r="AC401" s="47" t="str">
        <f t="shared" si="54"/>
        <v xml:space="preserve"> </v>
      </c>
      <c r="AD401" s="47" t="str">
        <f t="shared" si="55"/>
        <v xml:space="preserve"> </v>
      </c>
      <c r="AE401" s="47" t="str">
        <f t="shared" si="56"/>
        <v xml:space="preserve"> </v>
      </c>
    </row>
    <row r="402" spans="1:31" ht="13">
      <c r="A402" s="122"/>
      <c r="B402" s="174">
        <v>734</v>
      </c>
      <c r="C402" s="94" t="s">
        <v>1312</v>
      </c>
      <c r="D402" s="47">
        <f>SUMIFS('Volume Input'!$F$16:$F$1000000,'Volume Input'!$E$16:$E$1000000,'TO HIDE DRG Sum Ref'!B402)</f>
        <v>0</v>
      </c>
      <c r="E402" s="122" t="s">
        <v>49</v>
      </c>
      <c r="F402" s="122" t="s">
        <v>52</v>
      </c>
      <c r="G402" s="94" t="s">
        <v>1312</v>
      </c>
      <c r="AA402" s="47">
        <f>'Volume Input'!E344</f>
        <v>0</v>
      </c>
      <c r="AB402" s="47" t="str">
        <f t="shared" si="53"/>
        <v xml:space="preserve"> </v>
      </c>
      <c r="AC402" s="47" t="str">
        <f t="shared" si="54"/>
        <v xml:space="preserve"> </v>
      </c>
      <c r="AD402" s="47" t="str">
        <f t="shared" si="55"/>
        <v xml:space="preserve"> </v>
      </c>
      <c r="AE402" s="47" t="str">
        <f t="shared" si="56"/>
        <v xml:space="preserve"> </v>
      </c>
    </row>
    <row r="403" spans="1:31" ht="13">
      <c r="A403" s="122"/>
      <c r="B403" s="174">
        <v>735</v>
      </c>
      <c r="C403" s="93" t="s">
        <v>1313</v>
      </c>
      <c r="D403" s="47">
        <f>SUMIFS('Volume Input'!$F$16:$F$1000000,'Volume Input'!$E$16:$E$1000000,'TO HIDE DRG Sum Ref'!B403)</f>
        <v>0</v>
      </c>
      <c r="E403" s="122" t="s">
        <v>49</v>
      </c>
      <c r="F403" s="122" t="s">
        <v>52</v>
      </c>
      <c r="G403" s="93" t="s">
        <v>1313</v>
      </c>
      <c r="AA403" s="47">
        <f>'Volume Input'!E345</f>
        <v>0</v>
      </c>
      <c r="AB403" s="47" t="str">
        <f t="shared" si="53"/>
        <v xml:space="preserve"> </v>
      </c>
      <c r="AC403" s="47" t="str">
        <f t="shared" si="54"/>
        <v xml:space="preserve"> </v>
      </c>
      <c r="AD403" s="47" t="str">
        <f t="shared" si="55"/>
        <v xml:space="preserve"> </v>
      </c>
      <c r="AE403" s="47" t="str">
        <f t="shared" si="56"/>
        <v xml:space="preserve"> </v>
      </c>
    </row>
    <row r="404" spans="1:31" ht="13">
      <c r="A404" s="122"/>
      <c r="B404" s="174">
        <v>736</v>
      </c>
      <c r="C404" s="94" t="s">
        <v>1314</v>
      </c>
      <c r="D404" s="47">
        <f>SUMIFS('Volume Input'!$F$16:$F$1000000,'Volume Input'!$E$16:$E$1000000,'TO HIDE DRG Sum Ref'!B404)</f>
        <v>0</v>
      </c>
      <c r="E404" s="122" t="s">
        <v>49</v>
      </c>
      <c r="F404" s="122" t="s">
        <v>52</v>
      </c>
      <c r="G404" s="94" t="s">
        <v>1314</v>
      </c>
      <c r="AA404" s="47">
        <f>'Volume Input'!E346</f>
        <v>0</v>
      </c>
      <c r="AB404" s="47" t="str">
        <f t="shared" si="53"/>
        <v xml:space="preserve"> </v>
      </c>
      <c r="AC404" s="47" t="str">
        <f t="shared" si="54"/>
        <v xml:space="preserve"> </v>
      </c>
      <c r="AD404" s="47" t="str">
        <f t="shared" si="55"/>
        <v xml:space="preserve"> </v>
      </c>
      <c r="AE404" s="47" t="str">
        <f t="shared" si="56"/>
        <v xml:space="preserve"> </v>
      </c>
    </row>
    <row r="405" spans="1:31" ht="13">
      <c r="A405" s="122"/>
      <c r="B405" s="174">
        <v>737</v>
      </c>
      <c r="C405" s="93" t="s">
        <v>1315</v>
      </c>
      <c r="D405" s="47">
        <f>SUMIFS('Volume Input'!$F$16:$F$1000000,'Volume Input'!$E$16:$E$1000000,'TO HIDE DRG Sum Ref'!B405)</f>
        <v>0</v>
      </c>
      <c r="E405" s="122" t="s">
        <v>49</v>
      </c>
      <c r="F405" s="122" t="s">
        <v>52</v>
      </c>
      <c r="G405" s="93" t="s">
        <v>1315</v>
      </c>
      <c r="AA405" s="47">
        <f>'Volume Input'!E347</f>
        <v>0</v>
      </c>
      <c r="AB405" s="47" t="str">
        <f t="shared" si="53"/>
        <v xml:space="preserve"> </v>
      </c>
      <c r="AC405" s="47" t="str">
        <f t="shared" si="54"/>
        <v xml:space="preserve"> </v>
      </c>
      <c r="AD405" s="47" t="str">
        <f t="shared" si="55"/>
        <v xml:space="preserve"> </v>
      </c>
      <c r="AE405" s="47" t="str">
        <f t="shared" si="56"/>
        <v xml:space="preserve"> </v>
      </c>
    </row>
    <row r="406" spans="1:31" ht="13">
      <c r="A406" s="122"/>
      <c r="B406" s="174">
        <v>738</v>
      </c>
      <c r="C406" s="94" t="s">
        <v>1316</v>
      </c>
      <c r="D406" s="47">
        <f>SUMIFS('Volume Input'!$F$16:$F$1000000,'Volume Input'!$E$16:$E$1000000,'TO HIDE DRG Sum Ref'!B406)</f>
        <v>0</v>
      </c>
      <c r="E406" s="122" t="s">
        <v>49</v>
      </c>
      <c r="F406" s="122" t="s">
        <v>52</v>
      </c>
      <c r="G406" s="94" t="s">
        <v>1316</v>
      </c>
      <c r="AA406" s="47">
        <f>'Volume Input'!E348</f>
        <v>0</v>
      </c>
      <c r="AB406" s="47" t="str">
        <f t="shared" si="53"/>
        <v xml:space="preserve"> </v>
      </c>
      <c r="AC406" s="47" t="str">
        <f t="shared" si="54"/>
        <v xml:space="preserve"> </v>
      </c>
      <c r="AD406" s="47" t="str">
        <f t="shared" si="55"/>
        <v xml:space="preserve"> </v>
      </c>
      <c r="AE406" s="47" t="str">
        <f t="shared" si="56"/>
        <v xml:space="preserve"> </v>
      </c>
    </row>
    <row r="407" spans="1:31" ht="13">
      <c r="A407" s="122"/>
      <c r="B407" s="174">
        <v>739</v>
      </c>
      <c r="C407" s="93" t="s">
        <v>1317</v>
      </c>
      <c r="D407" s="47">
        <f>SUMIFS('Volume Input'!$F$16:$F$1000000,'Volume Input'!$E$16:$E$1000000,'TO HIDE DRG Sum Ref'!B407)</f>
        <v>0</v>
      </c>
      <c r="E407" s="122" t="s">
        <v>49</v>
      </c>
      <c r="F407" s="122" t="s">
        <v>52</v>
      </c>
      <c r="G407" s="93" t="s">
        <v>1317</v>
      </c>
      <c r="AA407" s="47">
        <f>'Volume Input'!E349</f>
        <v>0</v>
      </c>
      <c r="AB407" s="47" t="str">
        <f t="shared" si="53"/>
        <v xml:space="preserve"> </v>
      </c>
      <c r="AC407" s="47" t="str">
        <f t="shared" si="54"/>
        <v xml:space="preserve"> </v>
      </c>
      <c r="AD407" s="47" t="str">
        <f t="shared" si="55"/>
        <v xml:space="preserve"> </v>
      </c>
      <c r="AE407" s="47" t="str">
        <f t="shared" si="56"/>
        <v xml:space="preserve"> </v>
      </c>
    </row>
    <row r="408" spans="1:31" ht="13">
      <c r="A408" s="122"/>
      <c r="B408" s="174">
        <v>740</v>
      </c>
      <c r="C408" s="94" t="s">
        <v>1318</v>
      </c>
      <c r="D408" s="47">
        <f>SUMIFS('Volume Input'!$F$16:$F$1000000,'Volume Input'!$E$16:$E$1000000,'TO HIDE DRG Sum Ref'!B408)</f>
        <v>0</v>
      </c>
      <c r="E408" s="122" t="s">
        <v>49</v>
      </c>
      <c r="F408" s="122" t="s">
        <v>52</v>
      </c>
      <c r="G408" s="94" t="s">
        <v>1318</v>
      </c>
      <c r="AA408" s="47">
        <f>'Volume Input'!E350</f>
        <v>0</v>
      </c>
      <c r="AB408" s="47" t="str">
        <f t="shared" si="53"/>
        <v xml:space="preserve"> </v>
      </c>
      <c r="AC408" s="47" t="str">
        <f t="shared" si="54"/>
        <v xml:space="preserve"> </v>
      </c>
      <c r="AD408" s="47" t="str">
        <f t="shared" si="55"/>
        <v xml:space="preserve"> </v>
      </c>
      <c r="AE408" s="47" t="str">
        <f t="shared" si="56"/>
        <v xml:space="preserve"> </v>
      </c>
    </row>
    <row r="409" spans="1:31" ht="13">
      <c r="A409" s="122"/>
      <c r="B409" s="174">
        <v>741</v>
      </c>
      <c r="C409" s="93" t="s">
        <v>1319</v>
      </c>
      <c r="D409" s="47">
        <f>SUMIFS('Volume Input'!$F$16:$F$1000000,'Volume Input'!$E$16:$E$1000000,'TO HIDE DRG Sum Ref'!B409)</f>
        <v>0</v>
      </c>
      <c r="E409" s="122" t="s">
        <v>49</v>
      </c>
      <c r="F409" s="122" t="s">
        <v>52</v>
      </c>
      <c r="G409" s="93" t="s">
        <v>1319</v>
      </c>
      <c r="AA409" s="47">
        <f>'Volume Input'!E351</f>
        <v>0</v>
      </c>
      <c r="AB409" s="47" t="str">
        <f t="shared" si="53"/>
        <v xml:space="preserve"> </v>
      </c>
      <c r="AC409" s="47" t="str">
        <f t="shared" si="54"/>
        <v xml:space="preserve"> </v>
      </c>
      <c r="AD409" s="47" t="str">
        <f t="shared" si="55"/>
        <v xml:space="preserve"> </v>
      </c>
      <c r="AE409" s="47" t="str">
        <f t="shared" si="56"/>
        <v xml:space="preserve"> </v>
      </c>
    </row>
    <row r="410" spans="1:31" ht="13">
      <c r="A410" s="122"/>
      <c r="B410" s="174">
        <v>757</v>
      </c>
      <c r="C410" s="94" t="s">
        <v>1320</v>
      </c>
      <c r="D410" s="47">
        <f>SUMIFS('Volume Input'!$F$16:$F$1000000,'Volume Input'!$E$16:$E$1000000,'TO HIDE DRG Sum Ref'!B410)</f>
        <v>0</v>
      </c>
      <c r="E410" s="122" t="s">
        <v>49</v>
      </c>
      <c r="F410" s="122" t="s">
        <v>50</v>
      </c>
      <c r="G410" s="94" t="s">
        <v>1320</v>
      </c>
      <c r="AA410" s="47">
        <f>'Volume Input'!E352</f>
        <v>0</v>
      </c>
      <c r="AB410" s="47" t="str">
        <f t="shared" si="53"/>
        <v xml:space="preserve"> </v>
      </c>
      <c r="AC410" s="47" t="str">
        <f t="shared" si="54"/>
        <v xml:space="preserve"> </v>
      </c>
      <c r="AD410" s="47" t="str">
        <f t="shared" si="55"/>
        <v xml:space="preserve"> </v>
      </c>
      <c r="AE410" s="47" t="str">
        <f t="shared" si="56"/>
        <v xml:space="preserve"> </v>
      </c>
    </row>
    <row r="411" spans="1:31" ht="13">
      <c r="A411" s="122"/>
      <c r="B411" s="174">
        <v>758</v>
      </c>
      <c r="C411" s="93" t="s">
        <v>1321</v>
      </c>
      <c r="D411" s="47">
        <f>SUMIFS('Volume Input'!$F$16:$F$1000000,'Volume Input'!$E$16:$E$1000000,'TO HIDE DRG Sum Ref'!B411)</f>
        <v>0</v>
      </c>
      <c r="E411" s="122" t="s">
        <v>49</v>
      </c>
      <c r="F411" s="122" t="s">
        <v>50</v>
      </c>
      <c r="G411" s="93" t="s">
        <v>1321</v>
      </c>
      <c r="AA411" s="47">
        <f>'Volume Input'!E353</f>
        <v>0</v>
      </c>
      <c r="AB411" s="47" t="str">
        <f t="shared" si="53"/>
        <v xml:space="preserve"> </v>
      </c>
      <c r="AC411" s="47" t="str">
        <f t="shared" si="54"/>
        <v xml:space="preserve"> </v>
      </c>
      <c r="AD411" s="47" t="str">
        <f t="shared" si="55"/>
        <v xml:space="preserve"> </v>
      </c>
      <c r="AE411" s="47" t="str">
        <f t="shared" si="56"/>
        <v xml:space="preserve"> </v>
      </c>
    </row>
    <row r="412" spans="1:31" ht="13">
      <c r="A412" s="122"/>
      <c r="B412" s="174">
        <v>759</v>
      </c>
      <c r="C412" s="94" t="s">
        <v>1322</v>
      </c>
      <c r="D412" s="47">
        <f>SUMIFS('Volume Input'!$F$16:$F$1000000,'Volume Input'!$E$16:$E$1000000,'TO HIDE DRG Sum Ref'!B412)</f>
        <v>0</v>
      </c>
      <c r="E412" s="122" t="s">
        <v>49</v>
      </c>
      <c r="F412" s="122" t="s">
        <v>50</v>
      </c>
      <c r="G412" s="94" t="s">
        <v>1322</v>
      </c>
      <c r="AA412" s="47">
        <f>'Volume Input'!E354</f>
        <v>0</v>
      </c>
      <c r="AB412" s="47" t="str">
        <f t="shared" si="53"/>
        <v xml:space="preserve"> </v>
      </c>
      <c r="AC412" s="47" t="str">
        <f t="shared" si="54"/>
        <v xml:space="preserve"> </v>
      </c>
      <c r="AD412" s="47" t="str">
        <f t="shared" si="55"/>
        <v xml:space="preserve"> </v>
      </c>
      <c r="AE412" s="47" t="str">
        <f t="shared" si="56"/>
        <v xml:space="preserve"> </v>
      </c>
    </row>
    <row r="413" spans="1:31" ht="13">
      <c r="A413" s="122"/>
      <c r="B413" s="174">
        <v>760</v>
      </c>
      <c r="C413" s="93" t="s">
        <v>1323</v>
      </c>
      <c r="D413" s="47">
        <f>SUMIFS('Volume Input'!$F$16:$F$1000000,'Volume Input'!$E$16:$E$1000000,'TO HIDE DRG Sum Ref'!B413)</f>
        <v>0</v>
      </c>
      <c r="E413" s="122" t="s">
        <v>49</v>
      </c>
      <c r="F413" s="122" t="s">
        <v>50</v>
      </c>
      <c r="G413" s="93" t="s">
        <v>1323</v>
      </c>
      <c r="AA413" s="47">
        <f>'Volume Input'!E355</f>
        <v>0</v>
      </c>
      <c r="AB413" s="47" t="str">
        <f t="shared" si="53"/>
        <v xml:space="preserve"> </v>
      </c>
      <c r="AC413" s="47" t="str">
        <f t="shared" si="54"/>
        <v xml:space="preserve"> </v>
      </c>
      <c r="AD413" s="47" t="str">
        <f t="shared" si="55"/>
        <v xml:space="preserve"> </v>
      </c>
      <c r="AE413" s="47" t="str">
        <f t="shared" si="56"/>
        <v xml:space="preserve"> </v>
      </c>
    </row>
    <row r="414" spans="1:31" ht="13">
      <c r="A414" s="122"/>
      <c r="B414" s="174">
        <v>761</v>
      </c>
      <c r="C414" s="94" t="s">
        <v>1324</v>
      </c>
      <c r="D414" s="47">
        <f>SUMIFS('Volume Input'!$F$16:$F$1000000,'Volume Input'!$E$16:$E$1000000,'TO HIDE DRG Sum Ref'!B414)</f>
        <v>0</v>
      </c>
      <c r="E414" s="122" t="s">
        <v>49</v>
      </c>
      <c r="F414" s="122" t="s">
        <v>50</v>
      </c>
      <c r="G414" s="94" t="s">
        <v>1324</v>
      </c>
      <c r="AA414" s="47">
        <f>'Volume Input'!E356</f>
        <v>0</v>
      </c>
      <c r="AB414" s="47" t="str">
        <f t="shared" si="53"/>
        <v xml:space="preserve"> </v>
      </c>
      <c r="AC414" s="47" t="str">
        <f t="shared" si="54"/>
        <v xml:space="preserve"> </v>
      </c>
      <c r="AD414" s="47" t="str">
        <f t="shared" si="55"/>
        <v xml:space="preserve"> </v>
      </c>
      <c r="AE414" s="47" t="str">
        <f t="shared" si="56"/>
        <v xml:space="preserve"> </v>
      </c>
    </row>
    <row r="415" spans="1:31" ht="13">
      <c r="A415" s="122"/>
      <c r="B415" s="174">
        <v>998</v>
      </c>
      <c r="C415" s="93" t="s">
        <v>1325</v>
      </c>
      <c r="D415" s="47">
        <f>SUMIFS('Volume Input'!$F$16:$F$1000000,'Volume Input'!$E$16:$E$1000000,'TO HIDE DRG Sum Ref'!B415)</f>
        <v>0</v>
      </c>
      <c r="E415" s="122" t="s">
        <v>152</v>
      </c>
      <c r="F415" s="122" t="s">
        <v>152</v>
      </c>
      <c r="G415" s="93" t="s">
        <v>1325</v>
      </c>
      <c r="AA415" s="47">
        <f>'Volume Input'!E357</f>
        <v>0</v>
      </c>
      <c r="AB415" s="47" t="str">
        <f t="shared" si="53"/>
        <v xml:space="preserve"> </v>
      </c>
      <c r="AC415" s="47" t="str">
        <f t="shared" si="54"/>
        <v xml:space="preserve"> </v>
      </c>
      <c r="AD415" s="47" t="str">
        <f t="shared" si="55"/>
        <v xml:space="preserve"> </v>
      </c>
      <c r="AE415" s="47" t="str">
        <f t="shared" si="56"/>
        <v xml:space="preserve"> </v>
      </c>
    </row>
    <row r="416" spans="1:31" ht="13">
      <c r="A416" s="122"/>
      <c r="B416" s="174">
        <v>999</v>
      </c>
      <c r="C416" s="94" t="s">
        <v>1326</v>
      </c>
      <c r="D416" s="47">
        <f>SUMIFS('Volume Input'!$F$16:$F$1000000,'Volume Input'!$E$16:$E$1000000,'TO HIDE DRG Sum Ref'!B416)</f>
        <v>0</v>
      </c>
      <c r="E416" s="122" t="s">
        <v>152</v>
      </c>
      <c r="F416" s="122" t="s">
        <v>152</v>
      </c>
      <c r="G416" s="94" t="s">
        <v>1326</v>
      </c>
      <c r="AA416" s="47">
        <f>'Volume Input'!E358</f>
        <v>0</v>
      </c>
      <c r="AB416" s="47" t="str">
        <f t="shared" si="53"/>
        <v xml:space="preserve"> </v>
      </c>
      <c r="AC416" s="47" t="str">
        <f t="shared" si="54"/>
        <v xml:space="preserve"> </v>
      </c>
      <c r="AD416" s="47" t="str">
        <f t="shared" si="55"/>
        <v xml:space="preserve"> </v>
      </c>
      <c r="AE416" s="47" t="str">
        <f t="shared" si="56"/>
        <v xml:space="preserve"> </v>
      </c>
    </row>
    <row r="417" spans="1:31" ht="13">
      <c r="A417" s="122"/>
      <c r="B417" s="174">
        <v>789</v>
      </c>
      <c r="C417" s="93" t="s">
        <v>1327</v>
      </c>
      <c r="D417" s="47">
        <f>SUMIFS('Volume Input'!$F$16:$F$1000000,'Volume Input'!$E$16:$E$1000000,'TO HIDE DRG Sum Ref'!B417)</f>
        <v>0</v>
      </c>
      <c r="E417" s="122" t="s">
        <v>53</v>
      </c>
      <c r="F417" s="122" t="s">
        <v>54</v>
      </c>
      <c r="G417" s="93" t="s">
        <v>1327</v>
      </c>
      <c r="AA417" s="47">
        <f>'Volume Input'!E359</f>
        <v>0</v>
      </c>
      <c r="AB417" s="47" t="str">
        <f t="shared" si="53"/>
        <v xml:space="preserve"> </v>
      </c>
      <c r="AC417" s="47" t="str">
        <f t="shared" si="54"/>
        <v xml:space="preserve"> </v>
      </c>
      <c r="AD417" s="47" t="str">
        <f t="shared" si="55"/>
        <v xml:space="preserve"> </v>
      </c>
      <c r="AE417" s="47" t="str">
        <f t="shared" si="56"/>
        <v xml:space="preserve"> </v>
      </c>
    </row>
    <row r="418" spans="1:31" ht="13">
      <c r="A418" s="122"/>
      <c r="B418" s="174">
        <v>790</v>
      </c>
      <c r="C418" s="94" t="s">
        <v>1328</v>
      </c>
      <c r="D418" s="47">
        <f>SUMIFS('Volume Input'!$F$16:$F$1000000,'Volume Input'!$E$16:$E$1000000,'TO HIDE DRG Sum Ref'!B418)</f>
        <v>0</v>
      </c>
      <c r="E418" s="122" t="s">
        <v>53</v>
      </c>
      <c r="F418" s="122" t="s">
        <v>54</v>
      </c>
      <c r="G418" s="94" t="s">
        <v>1328</v>
      </c>
      <c r="AA418" s="47">
        <f>'Volume Input'!E360</f>
        <v>0</v>
      </c>
      <c r="AB418" s="47" t="str">
        <f t="shared" si="53"/>
        <v xml:space="preserve"> </v>
      </c>
      <c r="AC418" s="47" t="str">
        <f t="shared" si="54"/>
        <v xml:space="preserve"> </v>
      </c>
      <c r="AD418" s="47" t="str">
        <f t="shared" si="55"/>
        <v xml:space="preserve"> </v>
      </c>
      <c r="AE418" s="47" t="str">
        <f t="shared" si="56"/>
        <v xml:space="preserve"> </v>
      </c>
    </row>
    <row r="419" spans="1:31" ht="13">
      <c r="A419" s="122"/>
      <c r="B419" s="174">
        <v>791</v>
      </c>
      <c r="C419" s="93" t="s">
        <v>1329</v>
      </c>
      <c r="D419" s="47">
        <f>SUMIFS('Volume Input'!$F$16:$F$1000000,'Volume Input'!$E$16:$E$1000000,'TO HIDE DRG Sum Ref'!B419)</f>
        <v>0</v>
      </c>
      <c r="E419" s="122" t="s">
        <v>53</v>
      </c>
      <c r="F419" s="122" t="s">
        <v>54</v>
      </c>
      <c r="G419" s="93" t="s">
        <v>1329</v>
      </c>
      <c r="AA419" s="47">
        <f>'Volume Input'!E361</f>
        <v>0</v>
      </c>
      <c r="AB419" s="47" t="str">
        <f t="shared" si="53"/>
        <v xml:space="preserve"> </v>
      </c>
      <c r="AC419" s="47" t="str">
        <f t="shared" si="54"/>
        <v xml:space="preserve"> </v>
      </c>
      <c r="AD419" s="47" t="str">
        <f t="shared" si="55"/>
        <v xml:space="preserve"> </v>
      </c>
      <c r="AE419" s="47" t="str">
        <f t="shared" si="56"/>
        <v xml:space="preserve"> </v>
      </c>
    </row>
    <row r="420" spans="1:31" ht="13">
      <c r="A420" s="122"/>
      <c r="B420" s="174">
        <v>792</v>
      </c>
      <c r="C420" s="94" t="s">
        <v>1330</v>
      </c>
      <c r="D420" s="47">
        <f>SUMIFS('Volume Input'!$F$16:$F$1000000,'Volume Input'!$E$16:$E$1000000,'TO HIDE DRG Sum Ref'!B420)</f>
        <v>0</v>
      </c>
      <c r="E420" s="122" t="s">
        <v>53</v>
      </c>
      <c r="F420" s="122" t="s">
        <v>54</v>
      </c>
      <c r="G420" s="94" t="s">
        <v>1330</v>
      </c>
      <c r="AA420" s="47">
        <f>'Volume Input'!E362</f>
        <v>0</v>
      </c>
      <c r="AB420" s="47" t="str">
        <f t="shared" si="53"/>
        <v xml:space="preserve"> </v>
      </c>
      <c r="AC420" s="47" t="str">
        <f t="shared" si="54"/>
        <v xml:space="preserve"> </v>
      </c>
      <c r="AD420" s="47" t="str">
        <f t="shared" si="55"/>
        <v xml:space="preserve"> </v>
      </c>
      <c r="AE420" s="47" t="str">
        <f t="shared" si="56"/>
        <v xml:space="preserve"> </v>
      </c>
    </row>
    <row r="421" spans="1:31" ht="13">
      <c r="A421" s="122"/>
      <c r="B421" s="174">
        <v>793</v>
      </c>
      <c r="C421" s="93" t="s">
        <v>1331</v>
      </c>
      <c r="D421" s="47">
        <f>SUMIFS('Volume Input'!$F$16:$F$1000000,'Volume Input'!$E$16:$E$1000000,'TO HIDE DRG Sum Ref'!B421)</f>
        <v>0</v>
      </c>
      <c r="E421" s="122" t="s">
        <v>53</v>
      </c>
      <c r="F421" s="122" t="s">
        <v>54</v>
      </c>
      <c r="G421" s="93" t="s">
        <v>1331</v>
      </c>
      <c r="AA421" s="47">
        <f>'Volume Input'!E363</f>
        <v>0</v>
      </c>
      <c r="AB421" s="47" t="str">
        <f t="shared" si="53"/>
        <v xml:space="preserve"> </v>
      </c>
      <c r="AC421" s="47" t="str">
        <f t="shared" si="54"/>
        <v xml:space="preserve"> </v>
      </c>
      <c r="AD421" s="47" t="str">
        <f t="shared" si="55"/>
        <v xml:space="preserve"> </v>
      </c>
      <c r="AE421" s="47" t="str">
        <f t="shared" si="56"/>
        <v xml:space="preserve"> </v>
      </c>
    </row>
    <row r="422" spans="1:31" ht="13">
      <c r="A422" s="122"/>
      <c r="B422" s="174">
        <v>794</v>
      </c>
      <c r="C422" s="94" t="s">
        <v>1332</v>
      </c>
      <c r="D422" s="47">
        <f>SUMIFS('Volume Input'!$F$16:$F$1000000,'Volume Input'!$E$16:$E$1000000,'TO HIDE DRG Sum Ref'!B422)</f>
        <v>0</v>
      </c>
      <c r="E422" s="122" t="s">
        <v>53</v>
      </c>
      <c r="F422" s="122" t="s">
        <v>54</v>
      </c>
      <c r="G422" s="94" t="s">
        <v>1332</v>
      </c>
      <c r="AA422" s="47">
        <f>'Volume Input'!E364</f>
        <v>0</v>
      </c>
      <c r="AB422" s="47" t="str">
        <f t="shared" si="53"/>
        <v xml:space="preserve"> </v>
      </c>
      <c r="AC422" s="47" t="str">
        <f t="shared" si="54"/>
        <v xml:space="preserve"> </v>
      </c>
      <c r="AD422" s="47" t="str">
        <f t="shared" si="55"/>
        <v xml:space="preserve"> </v>
      </c>
      <c r="AE422" s="47" t="str">
        <f t="shared" si="56"/>
        <v xml:space="preserve"> </v>
      </c>
    </row>
    <row r="423" spans="1:31" ht="13">
      <c r="A423" s="122"/>
      <c r="B423" s="174">
        <v>795</v>
      </c>
      <c r="C423" s="93" t="s">
        <v>1333</v>
      </c>
      <c r="D423" s="47">
        <f>SUMIFS('Volume Input'!$F$16:$F$1000000,'Volume Input'!$E$16:$E$1000000,'TO HIDE DRG Sum Ref'!B423)</f>
        <v>0</v>
      </c>
      <c r="E423" s="122" t="s">
        <v>53</v>
      </c>
      <c r="F423" s="122" t="s">
        <v>154</v>
      </c>
      <c r="G423" s="93" t="s">
        <v>1333</v>
      </c>
      <c r="AA423" s="47">
        <f>'Volume Input'!E365</f>
        <v>0</v>
      </c>
      <c r="AB423" s="47" t="str">
        <f t="shared" si="53"/>
        <v xml:space="preserve"> </v>
      </c>
      <c r="AC423" s="47" t="str">
        <f t="shared" si="54"/>
        <v xml:space="preserve"> </v>
      </c>
      <c r="AD423" s="47" t="str">
        <f t="shared" si="55"/>
        <v xml:space="preserve"> </v>
      </c>
      <c r="AE423" s="47" t="str">
        <f t="shared" si="56"/>
        <v xml:space="preserve"> </v>
      </c>
    </row>
    <row r="424" spans="1:31" ht="13">
      <c r="A424" s="122"/>
      <c r="B424" s="174">
        <v>56</v>
      </c>
      <c r="C424" s="94" t="s">
        <v>1334</v>
      </c>
      <c r="D424" s="47">
        <f>SUMIFS('Volume Input'!$F$16:$F$1000000,'Volume Input'!$E$16:$E$1000000,'TO HIDE DRG Sum Ref'!B424)</f>
        <v>0</v>
      </c>
      <c r="E424" s="122" t="s">
        <v>55</v>
      </c>
      <c r="F424" s="122" t="s">
        <v>61</v>
      </c>
      <c r="G424" s="94" t="s">
        <v>1334</v>
      </c>
      <c r="AA424" s="47">
        <f>'Volume Input'!E366</f>
        <v>0</v>
      </c>
      <c r="AB424" s="47" t="str">
        <f t="shared" si="53"/>
        <v xml:space="preserve"> </v>
      </c>
      <c r="AC424" s="47" t="str">
        <f t="shared" si="54"/>
        <v xml:space="preserve"> </v>
      </c>
      <c r="AD424" s="47" t="str">
        <f t="shared" si="55"/>
        <v xml:space="preserve"> </v>
      </c>
      <c r="AE424" s="47" t="str">
        <f t="shared" si="56"/>
        <v xml:space="preserve"> </v>
      </c>
    </row>
    <row r="425" spans="1:31" ht="13">
      <c r="A425" s="122"/>
      <c r="B425" s="174">
        <v>57</v>
      </c>
      <c r="C425" s="93" t="s">
        <v>1335</v>
      </c>
      <c r="D425" s="47">
        <f>SUMIFS('Volume Input'!$F$16:$F$1000000,'Volume Input'!$E$16:$E$1000000,'TO HIDE DRG Sum Ref'!B425)</f>
        <v>0</v>
      </c>
      <c r="E425" s="122" t="s">
        <v>55</v>
      </c>
      <c r="F425" s="122" t="s">
        <v>61</v>
      </c>
      <c r="G425" s="93" t="s">
        <v>1335</v>
      </c>
      <c r="AA425" s="47">
        <f>'Volume Input'!E367</f>
        <v>0</v>
      </c>
      <c r="AB425" s="47" t="str">
        <f t="shared" si="53"/>
        <v xml:space="preserve"> </v>
      </c>
      <c r="AC425" s="47" t="str">
        <f t="shared" si="54"/>
        <v xml:space="preserve"> </v>
      </c>
      <c r="AD425" s="47" t="str">
        <f t="shared" si="55"/>
        <v xml:space="preserve"> </v>
      </c>
      <c r="AE425" s="47" t="str">
        <f t="shared" si="56"/>
        <v xml:space="preserve"> </v>
      </c>
    </row>
    <row r="426" spans="1:31" ht="13">
      <c r="A426" s="122"/>
      <c r="B426" s="174">
        <v>58</v>
      </c>
      <c r="C426" s="94" t="s">
        <v>1336</v>
      </c>
      <c r="D426" s="47">
        <f>SUMIFS('Volume Input'!$F$16:$F$1000000,'Volume Input'!$E$16:$E$1000000,'TO HIDE DRG Sum Ref'!B426)</f>
        <v>0</v>
      </c>
      <c r="E426" s="122" t="s">
        <v>55</v>
      </c>
      <c r="F426" s="122" t="s">
        <v>60</v>
      </c>
      <c r="G426" s="94" t="s">
        <v>1336</v>
      </c>
      <c r="AA426" s="47">
        <f>'Volume Input'!E368</f>
        <v>0</v>
      </c>
      <c r="AB426" s="47" t="str">
        <f t="shared" si="53"/>
        <v xml:space="preserve"> </v>
      </c>
      <c r="AC426" s="47" t="str">
        <f t="shared" si="54"/>
        <v xml:space="preserve"> </v>
      </c>
      <c r="AD426" s="47" t="str">
        <f t="shared" si="55"/>
        <v xml:space="preserve"> </v>
      </c>
      <c r="AE426" s="47" t="str">
        <f t="shared" si="56"/>
        <v xml:space="preserve"> </v>
      </c>
    </row>
    <row r="427" spans="1:31" ht="13">
      <c r="A427" s="122"/>
      <c r="B427" s="174">
        <v>59</v>
      </c>
      <c r="C427" s="93" t="s">
        <v>1337</v>
      </c>
      <c r="D427" s="47">
        <f>SUMIFS('Volume Input'!$F$16:$F$1000000,'Volume Input'!$E$16:$E$1000000,'TO HIDE DRG Sum Ref'!B427)</f>
        <v>0</v>
      </c>
      <c r="E427" s="122" t="s">
        <v>55</v>
      </c>
      <c r="F427" s="122" t="s">
        <v>60</v>
      </c>
      <c r="G427" s="93" t="s">
        <v>1337</v>
      </c>
      <c r="AA427" s="47">
        <f>'Volume Input'!E369</f>
        <v>0</v>
      </c>
      <c r="AB427" s="47" t="str">
        <f t="shared" si="53"/>
        <v xml:space="preserve"> </v>
      </c>
      <c r="AC427" s="47" t="str">
        <f t="shared" si="54"/>
        <v xml:space="preserve"> </v>
      </c>
      <c r="AD427" s="47" t="str">
        <f t="shared" si="55"/>
        <v xml:space="preserve"> </v>
      </c>
      <c r="AE427" s="47" t="str">
        <f t="shared" si="56"/>
        <v xml:space="preserve"> </v>
      </c>
    </row>
    <row r="428" spans="1:31" ht="13">
      <c r="A428" s="122"/>
      <c r="B428" s="174">
        <v>60</v>
      </c>
      <c r="C428" s="94" t="s">
        <v>1338</v>
      </c>
      <c r="D428" s="47">
        <f>SUMIFS('Volume Input'!$F$16:$F$1000000,'Volume Input'!$E$16:$E$1000000,'TO HIDE DRG Sum Ref'!B428)</f>
        <v>0</v>
      </c>
      <c r="E428" s="122" t="s">
        <v>55</v>
      </c>
      <c r="F428" s="122" t="s">
        <v>60</v>
      </c>
      <c r="G428" s="94" t="s">
        <v>1338</v>
      </c>
      <c r="AA428" s="47">
        <f>'Volume Input'!E370</f>
        <v>0</v>
      </c>
      <c r="AB428" s="47" t="str">
        <f t="shared" si="53"/>
        <v xml:space="preserve"> </v>
      </c>
      <c r="AC428" s="47" t="str">
        <f t="shared" si="54"/>
        <v xml:space="preserve"> </v>
      </c>
      <c r="AD428" s="47" t="str">
        <f t="shared" si="55"/>
        <v xml:space="preserve"> </v>
      </c>
      <c r="AE428" s="47" t="str">
        <f t="shared" si="56"/>
        <v xml:space="preserve"> </v>
      </c>
    </row>
    <row r="429" spans="1:31" ht="13">
      <c r="A429" s="122"/>
      <c r="B429" s="174">
        <v>75</v>
      </c>
      <c r="C429" s="93" t="s">
        <v>1339</v>
      </c>
      <c r="D429" s="47">
        <f>SUMIFS('Volume Input'!$F$16:$F$1000000,'Volume Input'!$E$16:$E$1000000,'TO HIDE DRG Sum Ref'!B429)</f>
        <v>0</v>
      </c>
      <c r="E429" s="122" t="s">
        <v>55</v>
      </c>
      <c r="F429" s="122" t="s">
        <v>58</v>
      </c>
      <c r="G429" s="93" t="s">
        <v>1339</v>
      </c>
      <c r="AA429" s="47">
        <f>'Volume Input'!E371</f>
        <v>0</v>
      </c>
      <c r="AB429" s="47" t="str">
        <f t="shared" si="53"/>
        <v xml:space="preserve"> </v>
      </c>
      <c r="AC429" s="47" t="str">
        <f t="shared" si="54"/>
        <v xml:space="preserve"> </v>
      </c>
      <c r="AD429" s="47" t="str">
        <f t="shared" si="55"/>
        <v xml:space="preserve"> </v>
      </c>
      <c r="AE429" s="47" t="str">
        <f t="shared" si="56"/>
        <v xml:space="preserve"> </v>
      </c>
    </row>
    <row r="430" spans="1:31" ht="13">
      <c r="A430" s="122"/>
      <c r="B430" s="174">
        <v>76</v>
      </c>
      <c r="C430" s="94" t="s">
        <v>1340</v>
      </c>
      <c r="D430" s="47">
        <f>SUMIFS('Volume Input'!$F$16:$F$1000000,'Volume Input'!$E$16:$E$1000000,'TO HIDE DRG Sum Ref'!B430)</f>
        <v>0</v>
      </c>
      <c r="E430" s="122" t="s">
        <v>55</v>
      </c>
      <c r="F430" s="122" t="s">
        <v>58</v>
      </c>
      <c r="G430" s="94" t="s">
        <v>1340</v>
      </c>
      <c r="AA430" s="47">
        <f>'Volume Input'!E372</f>
        <v>0</v>
      </c>
      <c r="AB430" s="47" t="str">
        <f t="shared" si="53"/>
        <v xml:space="preserve"> </v>
      </c>
      <c r="AC430" s="47" t="str">
        <f t="shared" si="54"/>
        <v xml:space="preserve"> </v>
      </c>
      <c r="AD430" s="47" t="str">
        <f t="shared" si="55"/>
        <v xml:space="preserve"> </v>
      </c>
      <c r="AE430" s="47" t="str">
        <f t="shared" si="56"/>
        <v xml:space="preserve"> </v>
      </c>
    </row>
    <row r="431" spans="1:31" ht="13">
      <c r="A431" s="122"/>
      <c r="B431" s="174">
        <v>94</v>
      </c>
      <c r="C431" s="93" t="s">
        <v>1341</v>
      </c>
      <c r="D431" s="47">
        <f>SUMIFS('Volume Input'!$F$16:$F$1000000,'Volume Input'!$E$16:$E$1000000,'TO HIDE DRG Sum Ref'!B431)</f>
        <v>0</v>
      </c>
      <c r="E431" s="122" t="s">
        <v>55</v>
      </c>
      <c r="F431" s="122" t="s">
        <v>58</v>
      </c>
      <c r="G431" s="93" t="s">
        <v>1341</v>
      </c>
      <c r="AA431" s="47">
        <f>'Volume Input'!E373</f>
        <v>0</v>
      </c>
      <c r="AB431" s="47" t="str">
        <f t="shared" si="53"/>
        <v xml:space="preserve"> </v>
      </c>
      <c r="AC431" s="47" t="str">
        <f t="shared" si="54"/>
        <v xml:space="preserve"> </v>
      </c>
      <c r="AD431" s="47" t="str">
        <f t="shared" si="55"/>
        <v xml:space="preserve"> </v>
      </c>
      <c r="AE431" s="47" t="str">
        <f t="shared" si="56"/>
        <v xml:space="preserve"> </v>
      </c>
    </row>
    <row r="432" spans="1:31" ht="13">
      <c r="A432" s="122"/>
      <c r="B432" s="174">
        <v>95</v>
      </c>
      <c r="C432" s="94" t="s">
        <v>1342</v>
      </c>
      <c r="D432" s="47">
        <f>SUMIFS('Volume Input'!$F$16:$F$1000000,'Volume Input'!$E$16:$E$1000000,'TO HIDE DRG Sum Ref'!B432)</f>
        <v>0</v>
      </c>
      <c r="E432" s="122" t="s">
        <v>55</v>
      </c>
      <c r="F432" s="122" t="s">
        <v>58</v>
      </c>
      <c r="G432" s="94" t="s">
        <v>1342</v>
      </c>
      <c r="AA432" s="47">
        <f>'Volume Input'!E374</f>
        <v>0</v>
      </c>
      <c r="AB432" s="47" t="str">
        <f t="shared" si="53"/>
        <v xml:space="preserve"> </v>
      </c>
      <c r="AC432" s="47" t="str">
        <f t="shared" si="54"/>
        <v xml:space="preserve"> </v>
      </c>
      <c r="AD432" s="47" t="str">
        <f t="shared" si="55"/>
        <v xml:space="preserve"> </v>
      </c>
      <c r="AE432" s="47" t="str">
        <f t="shared" si="56"/>
        <v xml:space="preserve"> </v>
      </c>
    </row>
    <row r="433" spans="1:31" ht="13">
      <c r="A433" s="122"/>
      <c r="B433" s="174">
        <v>96</v>
      </c>
      <c r="C433" s="93" t="s">
        <v>1343</v>
      </c>
      <c r="D433" s="47">
        <f>SUMIFS('Volume Input'!$F$16:$F$1000000,'Volume Input'!$E$16:$E$1000000,'TO HIDE DRG Sum Ref'!B433)</f>
        <v>0</v>
      </c>
      <c r="E433" s="122" t="s">
        <v>55</v>
      </c>
      <c r="F433" s="122" t="s">
        <v>58</v>
      </c>
      <c r="G433" s="93" t="s">
        <v>1343</v>
      </c>
      <c r="AA433" s="47">
        <f>'Volume Input'!E375</f>
        <v>0</v>
      </c>
      <c r="AB433" s="47" t="str">
        <f t="shared" si="53"/>
        <v xml:space="preserve"> </v>
      </c>
      <c r="AC433" s="47" t="str">
        <f t="shared" si="54"/>
        <v xml:space="preserve"> </v>
      </c>
      <c r="AD433" s="47" t="str">
        <f t="shared" si="55"/>
        <v xml:space="preserve"> </v>
      </c>
      <c r="AE433" s="47" t="str">
        <f t="shared" si="56"/>
        <v xml:space="preserve"> </v>
      </c>
    </row>
    <row r="434" spans="1:31" ht="13">
      <c r="A434" s="122"/>
      <c r="B434" s="174">
        <v>97</v>
      </c>
      <c r="C434" s="94" t="s">
        <v>1344</v>
      </c>
      <c r="D434" s="47">
        <f>SUMIFS('Volume Input'!$F$16:$F$1000000,'Volume Input'!$E$16:$E$1000000,'TO HIDE DRG Sum Ref'!B434)</f>
        <v>0</v>
      </c>
      <c r="E434" s="122" t="s">
        <v>55</v>
      </c>
      <c r="F434" s="122" t="s">
        <v>58</v>
      </c>
      <c r="G434" s="94" t="s">
        <v>1344</v>
      </c>
      <c r="AA434" s="47">
        <f>'Volume Input'!E376</f>
        <v>0</v>
      </c>
      <c r="AB434" s="47" t="str">
        <f t="shared" si="53"/>
        <v xml:space="preserve"> </v>
      </c>
      <c r="AC434" s="47" t="str">
        <f t="shared" si="54"/>
        <v xml:space="preserve"> </v>
      </c>
      <c r="AD434" s="47" t="str">
        <f t="shared" si="55"/>
        <v xml:space="preserve"> </v>
      </c>
      <c r="AE434" s="47" t="str">
        <f t="shared" si="56"/>
        <v xml:space="preserve"> </v>
      </c>
    </row>
    <row r="435" spans="1:31" ht="13">
      <c r="A435" s="122"/>
      <c r="B435" s="174">
        <v>98</v>
      </c>
      <c r="C435" s="93" t="s">
        <v>1345</v>
      </c>
      <c r="D435" s="47">
        <f>SUMIFS('Volume Input'!$F$16:$F$1000000,'Volume Input'!$E$16:$E$1000000,'TO HIDE DRG Sum Ref'!B435)</f>
        <v>0</v>
      </c>
      <c r="E435" s="122" t="s">
        <v>55</v>
      </c>
      <c r="F435" s="122" t="s">
        <v>58</v>
      </c>
      <c r="G435" s="93" t="s">
        <v>1345</v>
      </c>
      <c r="AA435" s="47">
        <f>'Volume Input'!E377</f>
        <v>0</v>
      </c>
      <c r="AB435" s="47" t="str">
        <f t="shared" si="53"/>
        <v xml:space="preserve"> </v>
      </c>
      <c r="AC435" s="47" t="str">
        <f t="shared" si="54"/>
        <v xml:space="preserve"> </v>
      </c>
      <c r="AD435" s="47" t="str">
        <f t="shared" si="55"/>
        <v xml:space="preserve"> </v>
      </c>
      <c r="AE435" s="47" t="str">
        <f t="shared" si="56"/>
        <v xml:space="preserve"> </v>
      </c>
    </row>
    <row r="436" spans="1:31" ht="13">
      <c r="A436" s="122"/>
      <c r="B436" s="174">
        <v>99</v>
      </c>
      <c r="C436" s="94" t="s">
        <v>1346</v>
      </c>
      <c r="D436" s="47">
        <f>SUMIFS('Volume Input'!$F$16:$F$1000000,'Volume Input'!$E$16:$E$1000000,'TO HIDE DRG Sum Ref'!B436)</f>
        <v>0</v>
      </c>
      <c r="E436" s="122" t="s">
        <v>55</v>
      </c>
      <c r="F436" s="122" t="s">
        <v>58</v>
      </c>
      <c r="G436" s="94" t="s">
        <v>1346</v>
      </c>
      <c r="AA436" s="47">
        <f>'Volume Input'!E378</f>
        <v>0</v>
      </c>
      <c r="AB436" s="47" t="str">
        <f t="shared" si="53"/>
        <v xml:space="preserve"> </v>
      </c>
      <c r="AC436" s="47" t="str">
        <f t="shared" si="54"/>
        <v xml:space="preserve"> </v>
      </c>
      <c r="AD436" s="47" t="str">
        <f t="shared" si="55"/>
        <v xml:space="preserve"> </v>
      </c>
      <c r="AE436" s="47" t="str">
        <f t="shared" si="56"/>
        <v xml:space="preserve"> </v>
      </c>
    </row>
    <row r="437" spans="1:31" ht="13">
      <c r="A437" s="122"/>
      <c r="B437" s="174">
        <v>70</v>
      </c>
      <c r="C437" s="93" t="s">
        <v>1347</v>
      </c>
      <c r="D437" s="47">
        <f>SUMIFS('Volume Input'!$F$16:$F$1000000,'Volume Input'!$E$16:$E$1000000,'TO HIDE DRG Sum Ref'!B437)</f>
        <v>0</v>
      </c>
      <c r="E437" s="122" t="s">
        <v>55</v>
      </c>
      <c r="F437" s="122" t="s">
        <v>56</v>
      </c>
      <c r="G437" s="93" t="s">
        <v>1347</v>
      </c>
      <c r="AA437" s="47">
        <f>'Volume Input'!E379</f>
        <v>0</v>
      </c>
      <c r="AB437" s="47" t="str">
        <f t="shared" si="53"/>
        <v xml:space="preserve"> </v>
      </c>
      <c r="AC437" s="47" t="str">
        <f t="shared" si="54"/>
        <v xml:space="preserve"> </v>
      </c>
      <c r="AD437" s="47" t="str">
        <f t="shared" si="55"/>
        <v xml:space="preserve"> </v>
      </c>
      <c r="AE437" s="47" t="str">
        <f t="shared" si="56"/>
        <v xml:space="preserve"> </v>
      </c>
    </row>
    <row r="438" spans="1:31" ht="13">
      <c r="A438" s="122"/>
      <c r="B438" s="174">
        <v>71</v>
      </c>
      <c r="C438" s="94" t="s">
        <v>1348</v>
      </c>
      <c r="D438" s="47">
        <f>SUMIFS('Volume Input'!$F$16:$F$1000000,'Volume Input'!$E$16:$E$1000000,'TO HIDE DRG Sum Ref'!B438)</f>
        <v>0</v>
      </c>
      <c r="E438" s="122" t="s">
        <v>55</v>
      </c>
      <c r="F438" s="122" t="s">
        <v>56</v>
      </c>
      <c r="G438" s="94" t="s">
        <v>1348</v>
      </c>
      <c r="AA438" s="47">
        <f>'Volume Input'!E380</f>
        <v>0</v>
      </c>
      <c r="AB438" s="47" t="str">
        <f t="shared" si="53"/>
        <v xml:space="preserve"> </v>
      </c>
      <c r="AC438" s="47" t="str">
        <f t="shared" si="54"/>
        <v xml:space="preserve"> </v>
      </c>
      <c r="AD438" s="47" t="str">
        <f t="shared" si="55"/>
        <v xml:space="preserve"> </v>
      </c>
      <c r="AE438" s="47" t="str">
        <f t="shared" si="56"/>
        <v xml:space="preserve"> </v>
      </c>
    </row>
    <row r="439" spans="1:31" ht="13">
      <c r="A439" s="122"/>
      <c r="B439" s="174">
        <v>72</v>
      </c>
      <c r="C439" s="93" t="s">
        <v>1349</v>
      </c>
      <c r="D439" s="47">
        <f>SUMIFS('Volume Input'!$F$16:$F$1000000,'Volume Input'!$E$16:$E$1000000,'TO HIDE DRG Sum Ref'!B439)</f>
        <v>0</v>
      </c>
      <c r="E439" s="122" t="s">
        <v>55</v>
      </c>
      <c r="F439" s="122" t="s">
        <v>56</v>
      </c>
      <c r="G439" s="93" t="s">
        <v>1349</v>
      </c>
      <c r="AA439" s="47">
        <f>'Volume Input'!E381</f>
        <v>0</v>
      </c>
      <c r="AB439" s="47" t="str">
        <f t="shared" si="53"/>
        <v xml:space="preserve"> </v>
      </c>
      <c r="AC439" s="47" t="str">
        <f t="shared" si="54"/>
        <v xml:space="preserve"> </v>
      </c>
      <c r="AD439" s="47" t="str">
        <f t="shared" si="55"/>
        <v xml:space="preserve"> </v>
      </c>
      <c r="AE439" s="47" t="str">
        <f t="shared" si="56"/>
        <v xml:space="preserve"> </v>
      </c>
    </row>
    <row r="440" spans="1:31" ht="13">
      <c r="A440" s="122"/>
      <c r="B440" s="174">
        <v>73</v>
      </c>
      <c r="C440" s="94" t="s">
        <v>1350</v>
      </c>
      <c r="D440" s="47">
        <f>SUMIFS('Volume Input'!$F$16:$F$1000000,'Volume Input'!$E$16:$E$1000000,'TO HIDE DRG Sum Ref'!B440)</f>
        <v>0</v>
      </c>
      <c r="E440" s="122" t="s">
        <v>55</v>
      </c>
      <c r="F440" s="122" t="s">
        <v>56</v>
      </c>
      <c r="G440" s="94" t="s">
        <v>1350</v>
      </c>
      <c r="AA440" s="47">
        <f>'Volume Input'!E382</f>
        <v>0</v>
      </c>
      <c r="AB440" s="47" t="str">
        <f t="shared" si="53"/>
        <v xml:space="preserve"> </v>
      </c>
      <c r="AC440" s="47" t="str">
        <f t="shared" si="54"/>
        <v xml:space="preserve"> </v>
      </c>
      <c r="AD440" s="47" t="str">
        <f t="shared" si="55"/>
        <v xml:space="preserve"> </v>
      </c>
      <c r="AE440" s="47" t="str">
        <f t="shared" si="56"/>
        <v xml:space="preserve"> </v>
      </c>
    </row>
    <row r="441" spans="1:31" ht="13">
      <c r="A441" s="122"/>
      <c r="B441" s="174">
        <v>74</v>
      </c>
      <c r="C441" s="93" t="s">
        <v>1351</v>
      </c>
      <c r="D441" s="47">
        <f>SUMIFS('Volume Input'!$F$16:$F$1000000,'Volume Input'!$E$16:$E$1000000,'TO HIDE DRG Sum Ref'!B441)</f>
        <v>0</v>
      </c>
      <c r="E441" s="122" t="s">
        <v>55</v>
      </c>
      <c r="F441" s="122" t="s">
        <v>56</v>
      </c>
      <c r="G441" s="93" t="s">
        <v>1351</v>
      </c>
      <c r="AA441" s="47">
        <f>'Volume Input'!E383</f>
        <v>0</v>
      </c>
      <c r="AB441" s="47" t="str">
        <f t="shared" si="53"/>
        <v xml:space="preserve"> </v>
      </c>
      <c r="AC441" s="47" t="str">
        <f t="shared" si="54"/>
        <v xml:space="preserve"> </v>
      </c>
      <c r="AD441" s="47" t="str">
        <f t="shared" si="55"/>
        <v xml:space="preserve"> </v>
      </c>
      <c r="AE441" s="47" t="str">
        <f t="shared" si="56"/>
        <v xml:space="preserve"> </v>
      </c>
    </row>
    <row r="442" spans="1:31" ht="13">
      <c r="A442" s="122"/>
      <c r="B442" s="174">
        <v>77</v>
      </c>
      <c r="C442" s="94" t="s">
        <v>1352</v>
      </c>
      <c r="D442" s="47">
        <f>SUMIFS('Volume Input'!$F$16:$F$1000000,'Volume Input'!$E$16:$E$1000000,'TO HIDE DRG Sum Ref'!B442)</f>
        <v>0</v>
      </c>
      <c r="E442" s="122" t="s">
        <v>55</v>
      </c>
      <c r="F442" s="122" t="s">
        <v>56</v>
      </c>
      <c r="G442" s="94" t="s">
        <v>1352</v>
      </c>
      <c r="AA442" s="47">
        <f>'Volume Input'!E384</f>
        <v>0</v>
      </c>
      <c r="AB442" s="47" t="str">
        <f t="shared" si="53"/>
        <v xml:space="preserve"> </v>
      </c>
      <c r="AC442" s="47" t="str">
        <f t="shared" si="54"/>
        <v xml:space="preserve"> </v>
      </c>
      <c r="AD442" s="47" t="str">
        <f t="shared" si="55"/>
        <v xml:space="preserve"> </v>
      </c>
      <c r="AE442" s="47" t="str">
        <f t="shared" si="56"/>
        <v xml:space="preserve"> </v>
      </c>
    </row>
    <row r="443" spans="1:31" ht="13">
      <c r="A443" s="122"/>
      <c r="B443" s="174">
        <v>78</v>
      </c>
      <c r="C443" s="93" t="s">
        <v>1353</v>
      </c>
      <c r="D443" s="47">
        <f>SUMIFS('Volume Input'!$F$16:$F$1000000,'Volume Input'!$E$16:$E$1000000,'TO HIDE DRG Sum Ref'!B443)</f>
        <v>0</v>
      </c>
      <c r="E443" s="122" t="s">
        <v>55</v>
      </c>
      <c r="F443" s="122" t="s">
        <v>56</v>
      </c>
      <c r="G443" s="93" t="s">
        <v>1353</v>
      </c>
      <c r="AA443" s="47">
        <f>'Volume Input'!E385</f>
        <v>0</v>
      </c>
      <c r="AB443" s="47" t="str">
        <f t="shared" si="53"/>
        <v xml:space="preserve"> </v>
      </c>
      <c r="AC443" s="47" t="str">
        <f t="shared" si="54"/>
        <v xml:space="preserve"> </v>
      </c>
      <c r="AD443" s="47" t="str">
        <f t="shared" si="55"/>
        <v xml:space="preserve"> </v>
      </c>
      <c r="AE443" s="47" t="str">
        <f t="shared" si="56"/>
        <v xml:space="preserve"> </v>
      </c>
    </row>
    <row r="444" spans="1:31" ht="13">
      <c r="A444" s="122"/>
      <c r="B444" s="174">
        <v>79</v>
      </c>
      <c r="C444" s="94" t="s">
        <v>1354</v>
      </c>
      <c r="D444" s="47">
        <f>SUMIFS('Volume Input'!$F$16:$F$1000000,'Volume Input'!$E$16:$E$1000000,'TO HIDE DRG Sum Ref'!B444)</f>
        <v>0</v>
      </c>
      <c r="E444" s="122" t="s">
        <v>55</v>
      </c>
      <c r="F444" s="122" t="s">
        <v>56</v>
      </c>
      <c r="G444" s="94" t="s">
        <v>1354</v>
      </c>
      <c r="AA444" s="47">
        <f>'Volume Input'!E386</f>
        <v>0</v>
      </c>
      <c r="AB444" s="47" t="str">
        <f t="shared" si="53"/>
        <v xml:space="preserve"> </v>
      </c>
      <c r="AC444" s="47" t="str">
        <f t="shared" si="54"/>
        <v xml:space="preserve"> </v>
      </c>
      <c r="AD444" s="47" t="str">
        <f t="shared" si="55"/>
        <v xml:space="preserve"> </v>
      </c>
      <c r="AE444" s="47" t="str">
        <f t="shared" si="56"/>
        <v xml:space="preserve"> </v>
      </c>
    </row>
    <row r="445" spans="1:31" ht="13">
      <c r="A445" s="122"/>
      <c r="B445" s="174">
        <v>80</v>
      </c>
      <c r="C445" s="93" t="s">
        <v>1355</v>
      </c>
      <c r="D445" s="47">
        <f>SUMIFS('Volume Input'!$F$16:$F$1000000,'Volume Input'!$E$16:$E$1000000,'TO HIDE DRG Sum Ref'!B445)</f>
        <v>0</v>
      </c>
      <c r="E445" s="122" t="s">
        <v>55</v>
      </c>
      <c r="F445" s="122" t="s">
        <v>56</v>
      </c>
      <c r="G445" s="93" t="s">
        <v>1355</v>
      </c>
      <c r="AA445" s="47">
        <f>'Volume Input'!E387</f>
        <v>0</v>
      </c>
      <c r="AB445" s="47" t="str">
        <f t="shared" si="53"/>
        <v xml:space="preserve"> </v>
      </c>
      <c r="AC445" s="47" t="str">
        <f t="shared" si="54"/>
        <v xml:space="preserve"> </v>
      </c>
      <c r="AD445" s="47" t="str">
        <f t="shared" si="55"/>
        <v xml:space="preserve"> </v>
      </c>
      <c r="AE445" s="47" t="str">
        <f t="shared" si="56"/>
        <v xml:space="preserve"> </v>
      </c>
    </row>
    <row r="446" spans="1:31" ht="13">
      <c r="A446" s="122"/>
      <c r="B446" s="174">
        <v>81</v>
      </c>
      <c r="C446" s="94" t="s">
        <v>1356</v>
      </c>
      <c r="D446" s="47">
        <f>SUMIFS('Volume Input'!$F$16:$F$1000000,'Volume Input'!$E$16:$E$1000000,'TO HIDE DRG Sum Ref'!B446)</f>
        <v>0</v>
      </c>
      <c r="E446" s="122" t="s">
        <v>55</v>
      </c>
      <c r="F446" s="122" t="s">
        <v>56</v>
      </c>
      <c r="G446" s="94" t="s">
        <v>1356</v>
      </c>
      <c r="AA446" s="47">
        <f>'Volume Input'!E388</f>
        <v>0</v>
      </c>
      <c r="AB446" s="47" t="str">
        <f t="shared" si="53"/>
        <v xml:space="preserve"> </v>
      </c>
      <c r="AC446" s="47" t="str">
        <f t="shared" si="54"/>
        <v xml:space="preserve"> </v>
      </c>
      <c r="AD446" s="47" t="str">
        <f t="shared" si="55"/>
        <v xml:space="preserve"> </v>
      </c>
      <c r="AE446" s="47" t="str">
        <f t="shared" si="56"/>
        <v xml:space="preserve"> </v>
      </c>
    </row>
    <row r="447" spans="1:31" ht="13">
      <c r="A447" s="122"/>
      <c r="B447" s="174">
        <v>91</v>
      </c>
      <c r="C447" s="93" t="s">
        <v>1357</v>
      </c>
      <c r="D447" s="47">
        <f>SUMIFS('Volume Input'!$F$16:$F$1000000,'Volume Input'!$E$16:$E$1000000,'TO HIDE DRG Sum Ref'!B447)</f>
        <v>0</v>
      </c>
      <c r="E447" s="122" t="s">
        <v>55</v>
      </c>
      <c r="F447" s="122" t="s">
        <v>56</v>
      </c>
      <c r="G447" s="93" t="s">
        <v>1357</v>
      </c>
      <c r="AA447" s="47">
        <f>'Volume Input'!E389</f>
        <v>0</v>
      </c>
      <c r="AB447" s="47" t="str">
        <f t="shared" si="53"/>
        <v xml:space="preserve"> </v>
      </c>
      <c r="AC447" s="47" t="str">
        <f t="shared" si="54"/>
        <v xml:space="preserve"> </v>
      </c>
      <c r="AD447" s="47" t="str">
        <f t="shared" si="55"/>
        <v xml:space="preserve"> </v>
      </c>
      <c r="AE447" s="47" t="str">
        <f t="shared" si="56"/>
        <v xml:space="preserve"> </v>
      </c>
    </row>
    <row r="448" spans="1:31" ht="13">
      <c r="A448" s="122"/>
      <c r="B448" s="174">
        <v>92</v>
      </c>
      <c r="C448" s="94" t="s">
        <v>1358</v>
      </c>
      <c r="D448" s="47">
        <f>SUMIFS('Volume Input'!$F$16:$F$1000000,'Volume Input'!$E$16:$E$1000000,'TO HIDE DRG Sum Ref'!B448)</f>
        <v>0</v>
      </c>
      <c r="E448" s="122" t="s">
        <v>55</v>
      </c>
      <c r="F448" s="122" t="s">
        <v>56</v>
      </c>
      <c r="G448" s="94" t="s">
        <v>1358</v>
      </c>
      <c r="AA448" s="47">
        <f>'Volume Input'!E390</f>
        <v>0</v>
      </c>
      <c r="AB448" s="47" t="str">
        <f t="shared" si="53"/>
        <v xml:space="preserve"> </v>
      </c>
      <c r="AC448" s="47" t="str">
        <f t="shared" si="54"/>
        <v xml:space="preserve"> </v>
      </c>
      <c r="AD448" s="47" t="str">
        <f t="shared" si="55"/>
        <v xml:space="preserve"> </v>
      </c>
      <c r="AE448" s="47" t="str">
        <f t="shared" si="56"/>
        <v xml:space="preserve"> </v>
      </c>
    </row>
    <row r="449" spans="1:31" ht="13">
      <c r="A449" s="122"/>
      <c r="B449" s="174">
        <v>93</v>
      </c>
      <c r="C449" s="93" t="s">
        <v>1359</v>
      </c>
      <c r="D449" s="47">
        <f>SUMIFS('Volume Input'!$F$16:$F$1000000,'Volume Input'!$E$16:$E$1000000,'TO HIDE DRG Sum Ref'!B449)</f>
        <v>0</v>
      </c>
      <c r="E449" s="122" t="s">
        <v>55</v>
      </c>
      <c r="F449" s="122" t="s">
        <v>56</v>
      </c>
      <c r="G449" s="93" t="s">
        <v>1359</v>
      </c>
      <c r="AA449" s="47">
        <f>'Volume Input'!E391</f>
        <v>0</v>
      </c>
      <c r="AB449" s="47" t="str">
        <f t="shared" si="53"/>
        <v xml:space="preserve"> </v>
      </c>
      <c r="AC449" s="47" t="str">
        <f t="shared" si="54"/>
        <v xml:space="preserve"> </v>
      </c>
      <c r="AD449" s="47" t="str">
        <f t="shared" si="55"/>
        <v xml:space="preserve"> </v>
      </c>
      <c r="AE449" s="47" t="str">
        <f t="shared" si="56"/>
        <v xml:space="preserve"> </v>
      </c>
    </row>
    <row r="450" spans="1:31" ht="13">
      <c r="A450" s="122"/>
      <c r="B450" s="174">
        <v>102</v>
      </c>
      <c r="C450" s="94" t="s">
        <v>1360</v>
      </c>
      <c r="D450" s="47">
        <f>SUMIFS('Volume Input'!$F$16:$F$1000000,'Volume Input'!$E$16:$E$1000000,'TO HIDE DRG Sum Ref'!B450)</f>
        <v>0</v>
      </c>
      <c r="E450" s="122" t="s">
        <v>55</v>
      </c>
      <c r="F450" s="122" t="s">
        <v>56</v>
      </c>
      <c r="G450" s="94" t="s">
        <v>1360</v>
      </c>
      <c r="AA450" s="47">
        <f>'Volume Input'!E392</f>
        <v>0</v>
      </c>
      <c r="AB450" s="47" t="str">
        <f t="shared" si="53"/>
        <v xml:space="preserve"> </v>
      </c>
      <c r="AC450" s="47" t="str">
        <f t="shared" si="54"/>
        <v xml:space="preserve"> </v>
      </c>
      <c r="AD450" s="47" t="str">
        <f t="shared" si="55"/>
        <v xml:space="preserve"> </v>
      </c>
      <c r="AE450" s="47" t="str">
        <f t="shared" si="56"/>
        <v xml:space="preserve"> </v>
      </c>
    </row>
    <row r="451" spans="1:31" ht="13">
      <c r="A451" s="122"/>
      <c r="B451" s="174">
        <v>103</v>
      </c>
      <c r="C451" s="93" t="s">
        <v>1361</v>
      </c>
      <c r="D451" s="47">
        <f>SUMIFS('Volume Input'!$F$16:$F$1000000,'Volume Input'!$E$16:$E$1000000,'TO HIDE DRG Sum Ref'!B451)</f>
        <v>0</v>
      </c>
      <c r="E451" s="122" t="s">
        <v>55</v>
      </c>
      <c r="F451" s="122" t="s">
        <v>56</v>
      </c>
      <c r="G451" s="93" t="s">
        <v>1361</v>
      </c>
      <c r="AA451" s="47">
        <f>'Volume Input'!E393</f>
        <v>0</v>
      </c>
      <c r="AB451" s="47" t="str">
        <f t="shared" si="53"/>
        <v xml:space="preserve"> </v>
      </c>
      <c r="AC451" s="47" t="str">
        <f t="shared" si="54"/>
        <v xml:space="preserve"> </v>
      </c>
      <c r="AD451" s="47" t="str">
        <f t="shared" si="55"/>
        <v xml:space="preserve"> </v>
      </c>
      <c r="AE451" s="47" t="str">
        <f t="shared" si="56"/>
        <v xml:space="preserve"> </v>
      </c>
    </row>
    <row r="452" spans="1:31" ht="13">
      <c r="A452" s="122"/>
      <c r="B452" s="174">
        <v>100</v>
      </c>
      <c r="C452" s="94" t="s">
        <v>1362</v>
      </c>
      <c r="D452" s="47">
        <f>SUMIFS('Volume Input'!$F$16:$F$1000000,'Volume Input'!$E$16:$E$1000000,'TO HIDE DRG Sum Ref'!B452)</f>
        <v>0</v>
      </c>
      <c r="E452" s="122" t="s">
        <v>55</v>
      </c>
      <c r="F452" s="122" t="s">
        <v>57</v>
      </c>
      <c r="G452" s="94" t="s">
        <v>1362</v>
      </c>
      <c r="AA452" s="47">
        <f>'Volume Input'!E394</f>
        <v>0</v>
      </c>
      <c r="AB452" s="47" t="str">
        <f t="shared" si="53"/>
        <v xml:space="preserve"> </v>
      </c>
      <c r="AC452" s="47" t="str">
        <f t="shared" si="54"/>
        <v xml:space="preserve"> </v>
      </c>
      <c r="AD452" s="47" t="str">
        <f t="shared" si="55"/>
        <v xml:space="preserve"> </v>
      </c>
      <c r="AE452" s="47" t="str">
        <f t="shared" si="56"/>
        <v xml:space="preserve"> </v>
      </c>
    </row>
    <row r="453" spans="1:31" ht="13">
      <c r="A453" s="122"/>
      <c r="B453" s="174">
        <v>101</v>
      </c>
      <c r="C453" s="93" t="s">
        <v>1363</v>
      </c>
      <c r="D453" s="47">
        <f>SUMIFS('Volume Input'!$F$16:$F$1000000,'Volume Input'!$E$16:$E$1000000,'TO HIDE DRG Sum Ref'!B453)</f>
        <v>0</v>
      </c>
      <c r="E453" s="122" t="s">
        <v>55</v>
      </c>
      <c r="F453" s="122" t="s">
        <v>57</v>
      </c>
      <c r="G453" s="93" t="s">
        <v>1363</v>
      </c>
      <c r="AA453" s="47">
        <f>'Volume Input'!E395</f>
        <v>0</v>
      </c>
      <c r="AB453" s="47" t="str">
        <f t="shared" si="53"/>
        <v xml:space="preserve"> </v>
      </c>
      <c r="AC453" s="47" t="str">
        <f t="shared" si="54"/>
        <v xml:space="preserve"> </v>
      </c>
      <c r="AD453" s="47" t="str">
        <f t="shared" si="55"/>
        <v xml:space="preserve"> </v>
      </c>
      <c r="AE453" s="47" t="str">
        <f t="shared" si="56"/>
        <v xml:space="preserve"> </v>
      </c>
    </row>
    <row r="454" spans="1:31" ht="13">
      <c r="A454" s="122"/>
      <c r="B454" s="174">
        <v>61</v>
      </c>
      <c r="C454" s="94" t="s">
        <v>1364</v>
      </c>
      <c r="D454" s="47">
        <f>SUMIFS('Volume Input'!$F$16:$F$1000000,'Volume Input'!$E$16:$E$1000000,'TO HIDE DRG Sum Ref'!B454)</f>
        <v>0</v>
      </c>
      <c r="E454" s="122" t="s">
        <v>55</v>
      </c>
      <c r="F454" s="122" t="s">
        <v>59</v>
      </c>
      <c r="G454" s="94" t="s">
        <v>1364</v>
      </c>
      <c r="AA454" s="47">
        <f>'Volume Input'!E396</f>
        <v>0</v>
      </c>
      <c r="AB454" s="47" t="str">
        <f t="shared" si="53"/>
        <v xml:space="preserve"> </v>
      </c>
      <c r="AC454" s="47" t="str">
        <f t="shared" si="54"/>
        <v xml:space="preserve"> </v>
      </c>
      <c r="AD454" s="47" t="str">
        <f t="shared" si="55"/>
        <v xml:space="preserve"> </v>
      </c>
      <c r="AE454" s="47" t="str">
        <f t="shared" si="56"/>
        <v xml:space="preserve"> </v>
      </c>
    </row>
    <row r="455" spans="1:31" ht="13">
      <c r="A455" s="122"/>
      <c r="B455" s="174">
        <v>62</v>
      </c>
      <c r="C455" s="93" t="s">
        <v>1365</v>
      </c>
      <c r="D455" s="47">
        <f>SUMIFS('Volume Input'!$F$16:$F$1000000,'Volume Input'!$E$16:$E$1000000,'TO HIDE DRG Sum Ref'!B455)</f>
        <v>0</v>
      </c>
      <c r="E455" s="122" t="s">
        <v>55</v>
      </c>
      <c r="F455" s="122" t="s">
        <v>59</v>
      </c>
      <c r="G455" s="93" t="s">
        <v>1365</v>
      </c>
      <c r="AA455" s="47">
        <f>'Volume Input'!E397</f>
        <v>0</v>
      </c>
      <c r="AB455" s="47" t="str">
        <f t="shared" si="53"/>
        <v xml:space="preserve"> </v>
      </c>
      <c r="AC455" s="47" t="str">
        <f t="shared" si="54"/>
        <v xml:space="preserve"> </v>
      </c>
      <c r="AD455" s="47" t="str">
        <f t="shared" si="55"/>
        <v xml:space="preserve"> </v>
      </c>
      <c r="AE455" s="47" t="str">
        <f t="shared" si="56"/>
        <v xml:space="preserve"> </v>
      </c>
    </row>
    <row r="456" spans="1:31" ht="13">
      <c r="A456" s="122"/>
      <c r="B456" s="174">
        <v>63</v>
      </c>
      <c r="C456" s="94" t="s">
        <v>1366</v>
      </c>
      <c r="D456" s="47">
        <f>SUMIFS('Volume Input'!$F$16:$F$1000000,'Volume Input'!$E$16:$E$1000000,'TO HIDE DRG Sum Ref'!B456)</f>
        <v>0</v>
      </c>
      <c r="E456" s="122" t="s">
        <v>55</v>
      </c>
      <c r="F456" s="122" t="s">
        <v>59</v>
      </c>
      <c r="G456" s="94" t="s">
        <v>1366</v>
      </c>
      <c r="AA456" s="47">
        <f>'Volume Input'!E398</f>
        <v>0</v>
      </c>
      <c r="AB456" s="47" t="str">
        <f t="shared" si="53"/>
        <v xml:space="preserve"> </v>
      </c>
      <c r="AC456" s="47" t="str">
        <f t="shared" si="54"/>
        <v xml:space="preserve"> </v>
      </c>
      <c r="AD456" s="47" t="str">
        <f t="shared" si="55"/>
        <v xml:space="preserve"> </v>
      </c>
      <c r="AE456" s="47" t="str">
        <f t="shared" si="56"/>
        <v xml:space="preserve"> </v>
      </c>
    </row>
    <row r="457" spans="1:31" ht="13">
      <c r="A457" s="122"/>
      <c r="B457" s="174">
        <v>64</v>
      </c>
      <c r="C457" s="93" t="s">
        <v>1367</v>
      </c>
      <c r="D457" s="47">
        <f>SUMIFS('Volume Input'!$F$16:$F$1000000,'Volume Input'!$E$16:$E$1000000,'TO HIDE DRG Sum Ref'!B457)</f>
        <v>0</v>
      </c>
      <c r="E457" s="122" t="s">
        <v>55</v>
      </c>
      <c r="F457" s="122" t="s">
        <v>59</v>
      </c>
      <c r="G457" s="93" t="s">
        <v>1367</v>
      </c>
      <c r="AA457" s="47">
        <f>'Volume Input'!E399</f>
        <v>0</v>
      </c>
      <c r="AB457" s="47" t="str">
        <f t="shared" si="53"/>
        <v xml:space="preserve"> </v>
      </c>
      <c r="AC457" s="47" t="str">
        <f t="shared" si="54"/>
        <v xml:space="preserve"> </v>
      </c>
      <c r="AD457" s="47" t="str">
        <f t="shared" si="55"/>
        <v xml:space="preserve"> </v>
      </c>
      <c r="AE457" s="47" t="str">
        <f t="shared" si="56"/>
        <v xml:space="preserve"> </v>
      </c>
    </row>
    <row r="458" spans="1:31" ht="13">
      <c r="A458" s="122"/>
      <c r="B458" s="174">
        <v>65</v>
      </c>
      <c r="C458" s="94" t="s">
        <v>1368</v>
      </c>
      <c r="D458" s="47">
        <f>SUMIFS('Volume Input'!$F$16:$F$1000000,'Volume Input'!$E$16:$E$1000000,'TO HIDE DRG Sum Ref'!B458)</f>
        <v>0</v>
      </c>
      <c r="E458" s="122" t="s">
        <v>55</v>
      </c>
      <c r="F458" s="122" t="s">
        <v>59</v>
      </c>
      <c r="G458" s="94" t="s">
        <v>1368</v>
      </c>
      <c r="AA458" s="47">
        <f>'Volume Input'!E400</f>
        <v>0</v>
      </c>
      <c r="AB458" s="47" t="str">
        <f t="shared" ref="AB458:AB521" si="57">_xlfn.IFNA(VLOOKUP(AA458,$B$2:$F$760,4,FALSE)," ")</f>
        <v xml:space="preserve"> </v>
      </c>
      <c r="AC458" s="47" t="str">
        <f t="shared" si="54"/>
        <v xml:space="preserve"> </v>
      </c>
      <c r="AD458" s="47" t="str">
        <f t="shared" si="55"/>
        <v xml:space="preserve"> </v>
      </c>
      <c r="AE458" s="47" t="str">
        <f t="shared" si="56"/>
        <v xml:space="preserve"> </v>
      </c>
    </row>
    <row r="459" spans="1:31" ht="13">
      <c r="A459" s="122"/>
      <c r="B459" s="174">
        <v>66</v>
      </c>
      <c r="C459" s="93" t="s">
        <v>1369</v>
      </c>
      <c r="D459" s="47">
        <f>SUMIFS('Volume Input'!$F$16:$F$1000000,'Volume Input'!$E$16:$E$1000000,'TO HIDE DRG Sum Ref'!B459)</f>
        <v>0</v>
      </c>
      <c r="E459" s="122" t="s">
        <v>55</v>
      </c>
      <c r="F459" s="122" t="s">
        <v>59</v>
      </c>
      <c r="G459" s="93" t="s">
        <v>1369</v>
      </c>
      <c r="AA459" s="47">
        <f>'Volume Input'!E401</f>
        <v>0</v>
      </c>
      <c r="AB459" s="47" t="str">
        <f t="shared" si="57"/>
        <v xml:space="preserve"> </v>
      </c>
      <c r="AC459" s="47" t="str">
        <f t="shared" ref="AC459:AC522" si="58">_xlfn.IFNA(VLOOKUP($AB459,$AA$51:$AD$69,2,FALSE)," ")</f>
        <v xml:space="preserve"> </v>
      </c>
      <c r="AD459" s="47" t="str">
        <f t="shared" ref="AD459:AD522" si="59">_xlfn.IFNA(VLOOKUP($AB459,$AA$51:$AD$69,3,FALSE)," ")</f>
        <v xml:space="preserve"> </v>
      </c>
      <c r="AE459" s="47" t="str">
        <f t="shared" ref="AE459:AE522" si="60">_xlfn.IFNA(VLOOKUP($AB459,$AA$51:$AD$69,4,FALSE)," ")</f>
        <v xml:space="preserve"> </v>
      </c>
    </row>
    <row r="460" spans="1:31" ht="13">
      <c r="A460" s="122"/>
      <c r="B460" s="174">
        <v>67</v>
      </c>
      <c r="C460" s="94" t="s">
        <v>1370</v>
      </c>
      <c r="D460" s="47">
        <f>SUMIFS('Volume Input'!$F$16:$F$1000000,'Volume Input'!$E$16:$E$1000000,'TO HIDE DRG Sum Ref'!B460)</f>
        <v>0</v>
      </c>
      <c r="E460" s="122" t="s">
        <v>55</v>
      </c>
      <c r="F460" s="122" t="s">
        <v>59</v>
      </c>
      <c r="G460" s="94" t="s">
        <v>1370</v>
      </c>
      <c r="AA460" s="47">
        <f>'Volume Input'!E402</f>
        <v>0</v>
      </c>
      <c r="AB460" s="47" t="str">
        <f t="shared" si="57"/>
        <v xml:space="preserve"> </v>
      </c>
      <c r="AC460" s="47" t="str">
        <f t="shared" si="58"/>
        <v xml:space="preserve"> </v>
      </c>
      <c r="AD460" s="47" t="str">
        <f t="shared" si="59"/>
        <v xml:space="preserve"> </v>
      </c>
      <c r="AE460" s="47" t="str">
        <f t="shared" si="60"/>
        <v xml:space="preserve"> </v>
      </c>
    </row>
    <row r="461" spans="1:31" ht="13">
      <c r="A461" s="122"/>
      <c r="B461" s="174">
        <v>68</v>
      </c>
      <c r="C461" s="93" t="s">
        <v>1371</v>
      </c>
      <c r="D461" s="47">
        <f>SUMIFS('Volume Input'!$F$16:$F$1000000,'Volume Input'!$E$16:$E$1000000,'TO HIDE DRG Sum Ref'!B461)</f>
        <v>0</v>
      </c>
      <c r="E461" s="122" t="s">
        <v>55</v>
      </c>
      <c r="F461" s="122" t="s">
        <v>59</v>
      </c>
      <c r="G461" s="93" t="s">
        <v>1371</v>
      </c>
      <c r="AA461" s="47">
        <f>'Volume Input'!E403</f>
        <v>0</v>
      </c>
      <c r="AB461" s="47" t="str">
        <f t="shared" si="57"/>
        <v xml:space="preserve"> </v>
      </c>
      <c r="AC461" s="47" t="str">
        <f t="shared" si="58"/>
        <v xml:space="preserve"> </v>
      </c>
      <c r="AD461" s="47" t="str">
        <f t="shared" si="59"/>
        <v xml:space="preserve"> </v>
      </c>
      <c r="AE461" s="47" t="str">
        <f t="shared" si="60"/>
        <v xml:space="preserve"> </v>
      </c>
    </row>
    <row r="462" spans="1:31" ht="13">
      <c r="A462" s="122"/>
      <c r="B462" s="174">
        <v>69</v>
      </c>
      <c r="C462" s="94" t="s">
        <v>1372</v>
      </c>
      <c r="D462" s="47">
        <f>SUMIFS('Volume Input'!$F$16:$F$1000000,'Volume Input'!$E$16:$E$1000000,'TO HIDE DRG Sum Ref'!B462)</f>
        <v>0</v>
      </c>
      <c r="E462" s="122" t="s">
        <v>55</v>
      </c>
      <c r="F462" s="122" t="s">
        <v>59</v>
      </c>
      <c r="G462" s="94" t="s">
        <v>1372</v>
      </c>
      <c r="AA462" s="47">
        <f>'Volume Input'!E404</f>
        <v>0</v>
      </c>
      <c r="AB462" s="47" t="str">
        <f t="shared" si="57"/>
        <v xml:space="preserve"> </v>
      </c>
      <c r="AC462" s="47" t="str">
        <f t="shared" si="58"/>
        <v xml:space="preserve"> </v>
      </c>
      <c r="AD462" s="47" t="str">
        <f t="shared" si="59"/>
        <v xml:space="preserve"> </v>
      </c>
      <c r="AE462" s="47" t="str">
        <f t="shared" si="60"/>
        <v xml:space="preserve"> </v>
      </c>
    </row>
    <row r="463" spans="1:31" ht="13">
      <c r="A463" s="122"/>
      <c r="B463" s="174">
        <v>20</v>
      </c>
      <c r="C463" s="93" t="s">
        <v>1373</v>
      </c>
      <c r="D463" s="47">
        <f>SUMIFS('Volume Input'!$F$16:$F$1000000,'Volume Input'!$E$16:$E$1000000,'TO HIDE DRG Sum Ref'!B463)</f>
        <v>0</v>
      </c>
      <c r="E463" s="122" t="s">
        <v>62</v>
      </c>
      <c r="F463" s="122" t="s">
        <v>64</v>
      </c>
      <c r="G463" s="93" t="s">
        <v>1373</v>
      </c>
      <c r="AA463" s="47">
        <f>'Volume Input'!E405</f>
        <v>0</v>
      </c>
      <c r="AB463" s="47" t="str">
        <f t="shared" si="57"/>
        <v xml:space="preserve"> </v>
      </c>
      <c r="AC463" s="47" t="str">
        <f t="shared" si="58"/>
        <v xml:space="preserve"> </v>
      </c>
      <c r="AD463" s="47" t="str">
        <f t="shared" si="59"/>
        <v xml:space="preserve"> </v>
      </c>
      <c r="AE463" s="47" t="str">
        <f t="shared" si="60"/>
        <v xml:space="preserve"> </v>
      </c>
    </row>
    <row r="464" spans="1:31" ht="13">
      <c r="A464" s="122"/>
      <c r="B464" s="174">
        <v>21</v>
      </c>
      <c r="C464" s="94" t="s">
        <v>1374</v>
      </c>
      <c r="D464" s="47">
        <f>SUMIFS('Volume Input'!$F$16:$F$1000000,'Volume Input'!$E$16:$E$1000000,'TO HIDE DRG Sum Ref'!B464)</f>
        <v>0</v>
      </c>
      <c r="E464" s="122" t="s">
        <v>62</v>
      </c>
      <c r="F464" s="122" t="s">
        <v>64</v>
      </c>
      <c r="G464" s="94" t="s">
        <v>1374</v>
      </c>
      <c r="AA464" s="47">
        <f>'Volume Input'!E406</f>
        <v>0</v>
      </c>
      <c r="AB464" s="47" t="str">
        <f t="shared" si="57"/>
        <v xml:space="preserve"> </v>
      </c>
      <c r="AC464" s="47" t="str">
        <f t="shared" si="58"/>
        <v xml:space="preserve"> </v>
      </c>
      <c r="AD464" s="47" t="str">
        <f t="shared" si="59"/>
        <v xml:space="preserve"> </v>
      </c>
      <c r="AE464" s="47" t="str">
        <f t="shared" si="60"/>
        <v xml:space="preserve"> </v>
      </c>
    </row>
    <row r="465" spans="1:31" ht="13">
      <c r="A465" s="122"/>
      <c r="B465" s="174">
        <v>22</v>
      </c>
      <c r="C465" s="93" t="s">
        <v>1375</v>
      </c>
      <c r="D465" s="47">
        <f>SUMIFS('Volume Input'!$F$16:$F$1000000,'Volume Input'!$E$16:$E$1000000,'TO HIDE DRG Sum Ref'!B465)</f>
        <v>0</v>
      </c>
      <c r="E465" s="122" t="s">
        <v>62</v>
      </c>
      <c r="F465" s="122" t="s">
        <v>64</v>
      </c>
      <c r="G465" s="93" t="s">
        <v>1375</v>
      </c>
      <c r="AA465" s="47">
        <f>'Volume Input'!E407</f>
        <v>0</v>
      </c>
      <c r="AB465" s="47" t="str">
        <f t="shared" si="57"/>
        <v xml:space="preserve"> </v>
      </c>
      <c r="AC465" s="47" t="str">
        <f t="shared" si="58"/>
        <v xml:space="preserve"> </v>
      </c>
      <c r="AD465" s="47" t="str">
        <f t="shared" si="59"/>
        <v xml:space="preserve"> </v>
      </c>
      <c r="AE465" s="47" t="str">
        <f t="shared" si="60"/>
        <v xml:space="preserve"> </v>
      </c>
    </row>
    <row r="466" spans="1:31" ht="13">
      <c r="A466" s="122"/>
      <c r="B466" s="174">
        <v>23</v>
      </c>
      <c r="C466" s="94" t="s">
        <v>1376</v>
      </c>
      <c r="D466" s="47">
        <f>SUMIFS('Volume Input'!$F$16:$F$1000000,'Volume Input'!$E$16:$E$1000000,'TO HIDE DRG Sum Ref'!B466)</f>
        <v>0</v>
      </c>
      <c r="E466" s="122" t="s">
        <v>62</v>
      </c>
      <c r="F466" s="122" t="s">
        <v>64</v>
      </c>
      <c r="G466" s="94" t="s">
        <v>1376</v>
      </c>
      <c r="AA466" s="47">
        <f>'Volume Input'!E408</f>
        <v>0</v>
      </c>
      <c r="AB466" s="47" t="str">
        <f t="shared" si="57"/>
        <v xml:space="preserve"> </v>
      </c>
      <c r="AC466" s="47" t="str">
        <f t="shared" si="58"/>
        <v xml:space="preserve"> </v>
      </c>
      <c r="AD466" s="47" t="str">
        <f t="shared" si="59"/>
        <v xml:space="preserve"> </v>
      </c>
      <c r="AE466" s="47" t="str">
        <f t="shared" si="60"/>
        <v xml:space="preserve"> </v>
      </c>
    </row>
    <row r="467" spans="1:31" ht="13">
      <c r="A467" s="122"/>
      <c r="B467" s="174">
        <v>24</v>
      </c>
      <c r="C467" s="93" t="s">
        <v>1377</v>
      </c>
      <c r="D467" s="47">
        <f>SUMIFS('Volume Input'!$F$16:$F$1000000,'Volume Input'!$E$16:$E$1000000,'TO HIDE DRG Sum Ref'!B467)</f>
        <v>0</v>
      </c>
      <c r="E467" s="122" t="s">
        <v>62</v>
      </c>
      <c r="F467" s="122" t="s">
        <v>64</v>
      </c>
      <c r="G467" s="93" t="s">
        <v>1377</v>
      </c>
      <c r="AA467" s="47">
        <f>'Volume Input'!E409</f>
        <v>0</v>
      </c>
      <c r="AB467" s="47" t="str">
        <f t="shared" si="57"/>
        <v xml:space="preserve"> </v>
      </c>
      <c r="AC467" s="47" t="str">
        <f t="shared" si="58"/>
        <v xml:space="preserve"> </v>
      </c>
      <c r="AD467" s="47" t="str">
        <f t="shared" si="59"/>
        <v xml:space="preserve"> </v>
      </c>
      <c r="AE467" s="47" t="str">
        <f t="shared" si="60"/>
        <v xml:space="preserve"> </v>
      </c>
    </row>
    <row r="468" spans="1:31" ht="13">
      <c r="A468" s="122"/>
      <c r="B468" s="174">
        <v>25</v>
      </c>
      <c r="C468" s="94" t="s">
        <v>1378</v>
      </c>
      <c r="D468" s="47">
        <f>SUMIFS('Volume Input'!$F$16:$F$1000000,'Volume Input'!$E$16:$E$1000000,'TO HIDE DRG Sum Ref'!B468)</f>
        <v>0</v>
      </c>
      <c r="E468" s="122" t="s">
        <v>62</v>
      </c>
      <c r="F468" s="122" t="s">
        <v>64</v>
      </c>
      <c r="G468" s="94" t="s">
        <v>1378</v>
      </c>
      <c r="AA468" s="47">
        <f>'Volume Input'!E410</f>
        <v>0</v>
      </c>
      <c r="AB468" s="47" t="str">
        <f t="shared" si="57"/>
        <v xml:space="preserve"> </v>
      </c>
      <c r="AC468" s="47" t="str">
        <f t="shared" si="58"/>
        <v xml:space="preserve"> </v>
      </c>
      <c r="AD468" s="47" t="str">
        <f t="shared" si="59"/>
        <v xml:space="preserve"> </v>
      </c>
      <c r="AE468" s="47" t="str">
        <f t="shared" si="60"/>
        <v xml:space="preserve"> </v>
      </c>
    </row>
    <row r="469" spans="1:31" ht="13">
      <c r="A469" s="122"/>
      <c r="B469" s="174">
        <v>26</v>
      </c>
      <c r="C469" s="93" t="s">
        <v>1379</v>
      </c>
      <c r="D469" s="47">
        <f>SUMIFS('Volume Input'!$F$16:$F$1000000,'Volume Input'!$E$16:$E$1000000,'TO HIDE DRG Sum Ref'!B469)</f>
        <v>0</v>
      </c>
      <c r="E469" s="122" t="s">
        <v>62</v>
      </c>
      <c r="F469" s="122" t="s">
        <v>64</v>
      </c>
      <c r="G469" s="93" t="s">
        <v>1379</v>
      </c>
      <c r="AA469" s="47">
        <f>'Volume Input'!E411</f>
        <v>0</v>
      </c>
      <c r="AB469" s="47" t="str">
        <f t="shared" si="57"/>
        <v xml:space="preserve"> </v>
      </c>
      <c r="AC469" s="47" t="str">
        <f t="shared" si="58"/>
        <v xml:space="preserve"> </v>
      </c>
      <c r="AD469" s="47" t="str">
        <f t="shared" si="59"/>
        <v xml:space="preserve"> </v>
      </c>
      <c r="AE469" s="47" t="str">
        <f t="shared" si="60"/>
        <v xml:space="preserve"> </v>
      </c>
    </row>
    <row r="470" spans="1:31" ht="13">
      <c r="A470" s="122"/>
      <c r="B470" s="174">
        <v>27</v>
      </c>
      <c r="C470" s="94" t="s">
        <v>1380</v>
      </c>
      <c r="D470" s="47">
        <f>SUMIFS('Volume Input'!$F$16:$F$1000000,'Volume Input'!$E$16:$E$1000000,'TO HIDE DRG Sum Ref'!B470)</f>
        <v>0</v>
      </c>
      <c r="E470" s="122" t="s">
        <v>62</v>
      </c>
      <c r="F470" s="122" t="s">
        <v>64</v>
      </c>
      <c r="G470" s="94" t="s">
        <v>1380</v>
      </c>
      <c r="AA470" s="47">
        <f>'Volume Input'!E412</f>
        <v>0</v>
      </c>
      <c r="AB470" s="47" t="str">
        <f t="shared" si="57"/>
        <v xml:space="preserve"> </v>
      </c>
      <c r="AC470" s="47" t="str">
        <f t="shared" si="58"/>
        <v xml:space="preserve"> </v>
      </c>
      <c r="AD470" s="47" t="str">
        <f t="shared" si="59"/>
        <v xml:space="preserve"> </v>
      </c>
      <c r="AE470" s="47" t="str">
        <f t="shared" si="60"/>
        <v xml:space="preserve"> </v>
      </c>
    </row>
    <row r="471" spans="1:31" ht="13">
      <c r="A471" s="122"/>
      <c r="B471" s="174">
        <v>31</v>
      </c>
      <c r="C471" s="93" t="s">
        <v>1381</v>
      </c>
      <c r="D471" s="47">
        <f>SUMIFS('Volume Input'!$F$16:$F$1000000,'Volume Input'!$E$16:$E$1000000,'TO HIDE DRG Sum Ref'!B471)</f>
        <v>0</v>
      </c>
      <c r="E471" s="122" t="s">
        <v>62</v>
      </c>
      <c r="F471" s="122" t="s">
        <v>64</v>
      </c>
      <c r="G471" s="93" t="s">
        <v>1381</v>
      </c>
      <c r="AA471" s="47">
        <f>'Volume Input'!E413</f>
        <v>0</v>
      </c>
      <c r="AB471" s="47" t="str">
        <f t="shared" si="57"/>
        <v xml:space="preserve"> </v>
      </c>
      <c r="AC471" s="47" t="str">
        <f t="shared" si="58"/>
        <v xml:space="preserve"> </v>
      </c>
      <c r="AD471" s="47" t="str">
        <f t="shared" si="59"/>
        <v xml:space="preserve"> </v>
      </c>
      <c r="AE471" s="47" t="str">
        <f t="shared" si="60"/>
        <v xml:space="preserve"> </v>
      </c>
    </row>
    <row r="472" spans="1:31" ht="13">
      <c r="A472" s="122"/>
      <c r="B472" s="174">
        <v>32</v>
      </c>
      <c r="C472" s="94" t="s">
        <v>1382</v>
      </c>
      <c r="D472" s="47">
        <f>SUMIFS('Volume Input'!$F$16:$F$1000000,'Volume Input'!$E$16:$E$1000000,'TO HIDE DRG Sum Ref'!B472)</f>
        <v>0</v>
      </c>
      <c r="E472" s="122" t="s">
        <v>62</v>
      </c>
      <c r="F472" s="122" t="s">
        <v>64</v>
      </c>
      <c r="G472" s="94" t="s">
        <v>1382</v>
      </c>
      <c r="AA472" s="47">
        <f>'Volume Input'!E414</f>
        <v>0</v>
      </c>
      <c r="AB472" s="47" t="str">
        <f t="shared" si="57"/>
        <v xml:space="preserve"> </v>
      </c>
      <c r="AC472" s="47" t="str">
        <f t="shared" si="58"/>
        <v xml:space="preserve"> </v>
      </c>
      <c r="AD472" s="47" t="str">
        <f t="shared" si="59"/>
        <v xml:space="preserve"> </v>
      </c>
      <c r="AE472" s="47" t="str">
        <f t="shared" si="60"/>
        <v xml:space="preserve"> </v>
      </c>
    </row>
    <row r="473" spans="1:31" ht="13">
      <c r="A473" s="122"/>
      <c r="B473" s="174">
        <v>33</v>
      </c>
      <c r="C473" s="93" t="s">
        <v>1383</v>
      </c>
      <c r="D473" s="47">
        <f>SUMIFS('Volume Input'!$F$16:$F$1000000,'Volume Input'!$E$16:$E$1000000,'TO HIDE DRG Sum Ref'!B473)</f>
        <v>0</v>
      </c>
      <c r="E473" s="122" t="s">
        <v>62</v>
      </c>
      <c r="F473" s="122" t="s">
        <v>64</v>
      </c>
      <c r="G473" s="93" t="s">
        <v>1383</v>
      </c>
      <c r="AA473" s="47">
        <f>'Volume Input'!E415</f>
        <v>0</v>
      </c>
      <c r="AB473" s="47" t="str">
        <f t="shared" si="57"/>
        <v xml:space="preserve"> </v>
      </c>
      <c r="AC473" s="47" t="str">
        <f t="shared" si="58"/>
        <v xml:space="preserve"> </v>
      </c>
      <c r="AD473" s="47" t="str">
        <f t="shared" si="59"/>
        <v xml:space="preserve"> </v>
      </c>
      <c r="AE473" s="47" t="str">
        <f t="shared" si="60"/>
        <v xml:space="preserve"> </v>
      </c>
    </row>
    <row r="474" spans="1:31" ht="13">
      <c r="A474" s="122"/>
      <c r="B474" s="174">
        <v>614</v>
      </c>
      <c r="C474" s="94" t="s">
        <v>1384</v>
      </c>
      <c r="D474" s="47">
        <f>SUMIFS('Volume Input'!$F$16:$F$1000000,'Volume Input'!$E$16:$E$1000000,'TO HIDE DRG Sum Ref'!B474)</f>
        <v>0</v>
      </c>
      <c r="E474" s="122" t="s">
        <v>62</v>
      </c>
      <c r="F474" s="122" t="s">
        <v>64</v>
      </c>
      <c r="G474" s="94" t="s">
        <v>1384</v>
      </c>
      <c r="AA474" s="47">
        <f>'Volume Input'!E416</f>
        <v>0</v>
      </c>
      <c r="AB474" s="47" t="str">
        <f t="shared" si="57"/>
        <v xml:space="preserve"> </v>
      </c>
      <c r="AC474" s="47" t="str">
        <f t="shared" si="58"/>
        <v xml:space="preserve"> </v>
      </c>
      <c r="AD474" s="47" t="str">
        <f t="shared" si="59"/>
        <v xml:space="preserve"> </v>
      </c>
      <c r="AE474" s="47" t="str">
        <f t="shared" si="60"/>
        <v xml:space="preserve"> </v>
      </c>
    </row>
    <row r="475" spans="1:31" ht="13">
      <c r="A475" s="122"/>
      <c r="B475" s="174">
        <v>615</v>
      </c>
      <c r="C475" s="93" t="s">
        <v>1385</v>
      </c>
      <c r="D475" s="47">
        <f>SUMIFS('Volume Input'!$F$16:$F$1000000,'Volume Input'!$E$16:$E$1000000,'TO HIDE DRG Sum Ref'!B475)</f>
        <v>0</v>
      </c>
      <c r="E475" s="122" t="s">
        <v>62</v>
      </c>
      <c r="F475" s="122" t="s">
        <v>64</v>
      </c>
      <c r="G475" s="93" t="s">
        <v>1385</v>
      </c>
      <c r="AA475" s="47">
        <f>'Volume Input'!E417</f>
        <v>0</v>
      </c>
      <c r="AB475" s="47" t="str">
        <f t="shared" si="57"/>
        <v xml:space="preserve"> </v>
      </c>
      <c r="AC475" s="47" t="str">
        <f t="shared" si="58"/>
        <v xml:space="preserve"> </v>
      </c>
      <c r="AD475" s="47" t="str">
        <f t="shared" si="59"/>
        <v xml:space="preserve"> </v>
      </c>
      <c r="AE475" s="47" t="str">
        <f t="shared" si="60"/>
        <v xml:space="preserve"> </v>
      </c>
    </row>
    <row r="476" spans="1:31" ht="13">
      <c r="A476" s="122"/>
      <c r="B476" s="174">
        <v>40</v>
      </c>
      <c r="C476" s="94" t="s">
        <v>1386</v>
      </c>
      <c r="D476" s="47">
        <f>SUMIFS('Volume Input'!$F$16:$F$1000000,'Volume Input'!$E$16:$E$1000000,'TO HIDE DRG Sum Ref'!B476)</f>
        <v>0</v>
      </c>
      <c r="E476" s="122" t="s">
        <v>62</v>
      </c>
      <c r="F476" s="122" t="s">
        <v>65</v>
      </c>
      <c r="G476" s="94" t="s">
        <v>1386</v>
      </c>
      <c r="AA476" s="47">
        <f>'Volume Input'!E418</f>
        <v>0</v>
      </c>
      <c r="AB476" s="47" t="str">
        <f t="shared" si="57"/>
        <v xml:space="preserve"> </v>
      </c>
      <c r="AC476" s="47" t="str">
        <f t="shared" si="58"/>
        <v xml:space="preserve"> </v>
      </c>
      <c r="AD476" s="47" t="str">
        <f t="shared" si="59"/>
        <v xml:space="preserve"> </v>
      </c>
      <c r="AE476" s="47" t="str">
        <f t="shared" si="60"/>
        <v xml:space="preserve"> </v>
      </c>
    </row>
    <row r="477" spans="1:31" ht="13">
      <c r="A477" s="122"/>
      <c r="B477" s="174">
        <v>41</v>
      </c>
      <c r="C477" s="93" t="s">
        <v>1387</v>
      </c>
      <c r="D477" s="47">
        <f>SUMIFS('Volume Input'!$F$16:$F$1000000,'Volume Input'!$E$16:$E$1000000,'TO HIDE DRG Sum Ref'!B477)</f>
        <v>0</v>
      </c>
      <c r="E477" s="122" t="s">
        <v>62</v>
      </c>
      <c r="F477" s="122" t="s">
        <v>65</v>
      </c>
      <c r="G477" s="93" t="s">
        <v>1387</v>
      </c>
      <c r="AA477" s="47">
        <f>'Volume Input'!E419</f>
        <v>0</v>
      </c>
      <c r="AB477" s="47" t="str">
        <f t="shared" si="57"/>
        <v xml:space="preserve"> </v>
      </c>
      <c r="AC477" s="47" t="str">
        <f t="shared" si="58"/>
        <v xml:space="preserve"> </v>
      </c>
      <c r="AD477" s="47" t="str">
        <f t="shared" si="59"/>
        <v xml:space="preserve"> </v>
      </c>
      <c r="AE477" s="47" t="str">
        <f t="shared" si="60"/>
        <v xml:space="preserve"> </v>
      </c>
    </row>
    <row r="478" spans="1:31" ht="13">
      <c r="A478" s="122"/>
      <c r="B478" s="174">
        <v>42</v>
      </c>
      <c r="C478" s="94" t="s">
        <v>1388</v>
      </c>
      <c r="D478" s="47">
        <f>SUMIFS('Volume Input'!$F$16:$F$1000000,'Volume Input'!$E$16:$E$1000000,'TO HIDE DRG Sum Ref'!B478)</f>
        <v>0</v>
      </c>
      <c r="E478" s="122" t="s">
        <v>62</v>
      </c>
      <c r="F478" s="122" t="s">
        <v>65</v>
      </c>
      <c r="G478" s="94" t="s">
        <v>1388</v>
      </c>
      <c r="AA478" s="47">
        <f>'Volume Input'!E420</f>
        <v>0</v>
      </c>
      <c r="AB478" s="47" t="str">
        <f t="shared" si="57"/>
        <v xml:space="preserve"> </v>
      </c>
      <c r="AC478" s="47" t="str">
        <f t="shared" si="58"/>
        <v xml:space="preserve"> </v>
      </c>
      <c r="AD478" s="47" t="str">
        <f t="shared" si="59"/>
        <v xml:space="preserve"> </v>
      </c>
      <c r="AE478" s="47" t="str">
        <f t="shared" si="60"/>
        <v xml:space="preserve"> </v>
      </c>
    </row>
    <row r="479" spans="1:31" ht="13">
      <c r="A479" s="122"/>
      <c r="B479" s="174">
        <v>955</v>
      </c>
      <c r="C479" s="93" t="s">
        <v>1389</v>
      </c>
      <c r="D479" s="47">
        <f>SUMIFS('Volume Input'!$F$16:$F$1000000,'Volume Input'!$E$16:$E$1000000,'TO HIDE DRG Sum Ref'!B479)</f>
        <v>0</v>
      </c>
      <c r="E479" s="122" t="s">
        <v>62</v>
      </c>
      <c r="F479" s="122" t="s">
        <v>63</v>
      </c>
      <c r="G479" s="93" t="s">
        <v>1389</v>
      </c>
      <c r="AA479" s="47">
        <f>'Volume Input'!E421</f>
        <v>0</v>
      </c>
      <c r="AB479" s="47" t="str">
        <f t="shared" si="57"/>
        <v xml:space="preserve"> </v>
      </c>
      <c r="AC479" s="47" t="str">
        <f t="shared" si="58"/>
        <v xml:space="preserve"> </v>
      </c>
      <c r="AD479" s="47" t="str">
        <f t="shared" si="59"/>
        <v xml:space="preserve"> </v>
      </c>
      <c r="AE479" s="47" t="str">
        <f t="shared" si="60"/>
        <v xml:space="preserve"> </v>
      </c>
    </row>
    <row r="480" spans="1:31" ht="13">
      <c r="A480" s="122"/>
      <c r="B480" s="174">
        <v>770</v>
      </c>
      <c r="C480" s="94" t="s">
        <v>1390</v>
      </c>
      <c r="D480" s="47">
        <f>SUMIFS('Volume Input'!$F$16:$F$1000000,'Volume Input'!$E$16:$E$1000000,'TO HIDE DRG Sum Ref'!B480)</f>
        <v>0</v>
      </c>
      <c r="E480" s="122" t="s">
        <v>66</v>
      </c>
      <c r="F480" s="122" t="s">
        <v>68</v>
      </c>
      <c r="G480" s="94" t="s">
        <v>1390</v>
      </c>
      <c r="AA480" s="47">
        <f>'Volume Input'!E422</f>
        <v>0</v>
      </c>
      <c r="AB480" s="47" t="str">
        <f t="shared" si="57"/>
        <v xml:space="preserve"> </v>
      </c>
      <c r="AC480" s="47" t="str">
        <f t="shared" si="58"/>
        <v xml:space="preserve"> </v>
      </c>
      <c r="AD480" s="47" t="str">
        <f t="shared" si="59"/>
        <v xml:space="preserve"> </v>
      </c>
      <c r="AE480" s="47" t="str">
        <f t="shared" si="60"/>
        <v xml:space="preserve"> </v>
      </c>
    </row>
    <row r="481" spans="1:31" ht="13">
      <c r="A481" s="122"/>
      <c r="B481" s="174">
        <v>779</v>
      </c>
      <c r="C481" s="93" t="s">
        <v>1391</v>
      </c>
      <c r="D481" s="47">
        <f>SUMIFS('Volume Input'!$F$16:$F$1000000,'Volume Input'!$E$16:$E$1000000,'TO HIDE DRG Sum Ref'!B481)</f>
        <v>0</v>
      </c>
      <c r="E481" s="122" t="s">
        <v>66</v>
      </c>
      <c r="F481" s="122" t="s">
        <v>68</v>
      </c>
      <c r="G481" s="93" t="s">
        <v>1391</v>
      </c>
      <c r="AA481" s="47">
        <f>'Volume Input'!E423</f>
        <v>0</v>
      </c>
      <c r="AB481" s="47" t="str">
        <f t="shared" si="57"/>
        <v xml:space="preserve"> </v>
      </c>
      <c r="AC481" s="47" t="str">
        <f t="shared" si="58"/>
        <v xml:space="preserve"> </v>
      </c>
      <c r="AD481" s="47" t="str">
        <f t="shared" si="59"/>
        <v xml:space="preserve"> </v>
      </c>
      <c r="AE481" s="47" t="str">
        <f t="shared" si="60"/>
        <v xml:space="preserve"> </v>
      </c>
    </row>
    <row r="482" spans="1:31" ht="13">
      <c r="A482" s="122"/>
      <c r="B482" s="174">
        <v>777</v>
      </c>
      <c r="C482" s="94" t="s">
        <v>1392</v>
      </c>
      <c r="D482" s="47">
        <f>SUMIFS('Volume Input'!$F$16:$F$1000000,'Volume Input'!$E$16:$E$1000000,'TO HIDE DRG Sum Ref'!B482)</f>
        <v>0</v>
      </c>
      <c r="E482" s="122" t="s">
        <v>66</v>
      </c>
      <c r="F482" s="122" t="s">
        <v>67</v>
      </c>
      <c r="G482" s="94" t="s">
        <v>1392</v>
      </c>
      <c r="AA482" s="47">
        <f>'Volume Input'!E424</f>
        <v>0</v>
      </c>
      <c r="AB482" s="47" t="str">
        <f t="shared" si="57"/>
        <v xml:space="preserve"> </v>
      </c>
      <c r="AC482" s="47" t="str">
        <f t="shared" si="58"/>
        <v xml:space="preserve"> </v>
      </c>
      <c r="AD482" s="47" t="str">
        <f t="shared" si="59"/>
        <v xml:space="preserve"> </v>
      </c>
      <c r="AE482" s="47" t="str">
        <f t="shared" si="60"/>
        <v xml:space="preserve"> </v>
      </c>
    </row>
    <row r="483" spans="1:31" ht="13">
      <c r="A483" s="122"/>
      <c r="B483" s="174">
        <v>778</v>
      </c>
      <c r="C483" s="93" t="s">
        <v>1393</v>
      </c>
      <c r="D483" s="47">
        <f>SUMIFS('Volume Input'!$F$16:$F$1000000,'Volume Input'!$E$16:$E$1000000,'TO HIDE DRG Sum Ref'!B483)</f>
        <v>0</v>
      </c>
      <c r="E483" s="122" t="s">
        <v>66</v>
      </c>
      <c r="F483" s="122" t="s">
        <v>67</v>
      </c>
      <c r="G483" s="93" t="s">
        <v>1393</v>
      </c>
      <c r="AA483" s="47">
        <f>'Volume Input'!E425</f>
        <v>0</v>
      </c>
      <c r="AB483" s="47" t="str">
        <f t="shared" si="57"/>
        <v xml:space="preserve"> </v>
      </c>
      <c r="AC483" s="47" t="str">
        <f t="shared" si="58"/>
        <v xml:space="preserve"> </v>
      </c>
      <c r="AD483" s="47" t="str">
        <f t="shared" si="59"/>
        <v xml:space="preserve"> </v>
      </c>
      <c r="AE483" s="47" t="str">
        <f t="shared" si="60"/>
        <v xml:space="preserve"> </v>
      </c>
    </row>
    <row r="484" spans="1:31" ht="13">
      <c r="A484" s="122"/>
      <c r="B484" s="174">
        <v>780</v>
      </c>
      <c r="C484" s="94" t="s">
        <v>1394</v>
      </c>
      <c r="D484" s="47">
        <f>SUMIFS('Volume Input'!$F$16:$F$1000000,'Volume Input'!$E$16:$E$1000000,'TO HIDE DRG Sum Ref'!B484)</f>
        <v>0</v>
      </c>
      <c r="E484" s="122" t="s">
        <v>66</v>
      </c>
      <c r="F484" s="122" t="s">
        <v>67</v>
      </c>
      <c r="G484" s="94" t="s">
        <v>1394</v>
      </c>
      <c r="AA484" s="47">
        <f>'Volume Input'!E426</f>
        <v>0</v>
      </c>
      <c r="AB484" s="47" t="str">
        <f t="shared" si="57"/>
        <v xml:space="preserve"> </v>
      </c>
      <c r="AC484" s="47" t="str">
        <f t="shared" si="58"/>
        <v xml:space="preserve"> </v>
      </c>
      <c r="AD484" s="47" t="str">
        <f t="shared" si="59"/>
        <v xml:space="preserve"> </v>
      </c>
      <c r="AE484" s="47" t="str">
        <f t="shared" si="60"/>
        <v xml:space="preserve"> </v>
      </c>
    </row>
    <row r="485" spans="1:31" ht="13">
      <c r="A485" s="122"/>
      <c r="B485" s="174">
        <v>781</v>
      </c>
      <c r="C485" s="93" t="s">
        <v>1395</v>
      </c>
      <c r="D485" s="47">
        <f>SUMIFS('Volume Input'!$F$16:$F$1000000,'Volume Input'!$E$16:$E$1000000,'TO HIDE DRG Sum Ref'!B485)</f>
        <v>0</v>
      </c>
      <c r="E485" s="122" t="s">
        <v>66</v>
      </c>
      <c r="F485" s="122" t="s">
        <v>67</v>
      </c>
      <c r="G485" s="93" t="s">
        <v>1395</v>
      </c>
      <c r="AA485" s="47">
        <f>'Volume Input'!E427</f>
        <v>0</v>
      </c>
      <c r="AB485" s="47" t="str">
        <f t="shared" si="57"/>
        <v xml:space="preserve"> </v>
      </c>
      <c r="AC485" s="47" t="str">
        <f t="shared" si="58"/>
        <v xml:space="preserve"> </v>
      </c>
      <c r="AD485" s="47" t="str">
        <f t="shared" si="59"/>
        <v xml:space="preserve"> </v>
      </c>
      <c r="AE485" s="47" t="str">
        <f t="shared" si="60"/>
        <v xml:space="preserve"> </v>
      </c>
    </row>
    <row r="486" spans="1:31" ht="13">
      <c r="A486" s="122"/>
      <c r="B486" s="174">
        <v>782</v>
      </c>
      <c r="C486" s="94" t="s">
        <v>1396</v>
      </c>
      <c r="D486" s="47">
        <f>SUMIFS('Volume Input'!$F$16:$F$1000000,'Volume Input'!$E$16:$E$1000000,'TO HIDE DRG Sum Ref'!B486)</f>
        <v>0</v>
      </c>
      <c r="E486" s="122" t="s">
        <v>66</v>
      </c>
      <c r="F486" s="122" t="s">
        <v>67</v>
      </c>
      <c r="G486" s="94" t="s">
        <v>1396</v>
      </c>
      <c r="AA486" s="47">
        <f>'Volume Input'!E428</f>
        <v>0</v>
      </c>
      <c r="AB486" s="47" t="str">
        <f t="shared" si="57"/>
        <v xml:space="preserve"> </v>
      </c>
      <c r="AC486" s="47" t="str">
        <f t="shared" si="58"/>
        <v xml:space="preserve"> </v>
      </c>
      <c r="AD486" s="47" t="str">
        <f t="shared" si="59"/>
        <v xml:space="preserve"> </v>
      </c>
      <c r="AE486" s="47" t="str">
        <f t="shared" si="60"/>
        <v xml:space="preserve"> </v>
      </c>
    </row>
    <row r="487" spans="1:31" ht="13">
      <c r="A487" s="122"/>
      <c r="B487" s="174">
        <v>765</v>
      </c>
      <c r="C487" s="93" t="s">
        <v>1397</v>
      </c>
      <c r="D487" s="47">
        <f>SUMIFS('Volume Input'!$F$16:$F$1000000,'Volume Input'!$E$16:$E$1000000,'TO HIDE DRG Sum Ref'!B487)</f>
        <v>0</v>
      </c>
      <c r="E487" s="122" t="s">
        <v>66</v>
      </c>
      <c r="F487" s="122" t="s">
        <v>70</v>
      </c>
      <c r="G487" s="93" t="s">
        <v>1397</v>
      </c>
      <c r="AA487" s="47">
        <f>'Volume Input'!E429</f>
        <v>0</v>
      </c>
      <c r="AB487" s="47" t="str">
        <f t="shared" si="57"/>
        <v xml:space="preserve"> </v>
      </c>
      <c r="AC487" s="47" t="str">
        <f t="shared" si="58"/>
        <v xml:space="preserve"> </v>
      </c>
      <c r="AD487" s="47" t="str">
        <f t="shared" si="59"/>
        <v xml:space="preserve"> </v>
      </c>
      <c r="AE487" s="47" t="str">
        <f t="shared" si="60"/>
        <v xml:space="preserve"> </v>
      </c>
    </row>
    <row r="488" spans="1:31" ht="13">
      <c r="A488" s="122"/>
      <c r="B488" s="174">
        <v>766</v>
      </c>
      <c r="C488" s="94" t="s">
        <v>1398</v>
      </c>
      <c r="D488" s="47">
        <f>SUMIFS('Volume Input'!$F$16:$F$1000000,'Volume Input'!$E$16:$E$1000000,'TO HIDE DRG Sum Ref'!B488)</f>
        <v>0</v>
      </c>
      <c r="E488" s="122" t="s">
        <v>66</v>
      </c>
      <c r="F488" s="122" t="s">
        <v>70</v>
      </c>
      <c r="G488" s="94" t="s">
        <v>1398</v>
      </c>
      <c r="AA488" s="47">
        <f>'Volume Input'!E430</f>
        <v>0</v>
      </c>
      <c r="AB488" s="47" t="str">
        <f t="shared" si="57"/>
        <v xml:space="preserve"> </v>
      </c>
      <c r="AC488" s="47" t="str">
        <f t="shared" si="58"/>
        <v xml:space="preserve"> </v>
      </c>
      <c r="AD488" s="47" t="str">
        <f t="shared" si="59"/>
        <v xml:space="preserve"> </v>
      </c>
      <c r="AE488" s="47" t="str">
        <f t="shared" si="60"/>
        <v xml:space="preserve"> </v>
      </c>
    </row>
    <row r="489" spans="1:31" ht="13">
      <c r="A489" s="122"/>
      <c r="B489" s="174">
        <v>767</v>
      </c>
      <c r="C489" s="93" t="s">
        <v>1399</v>
      </c>
      <c r="D489" s="47">
        <f>SUMIFS('Volume Input'!$F$16:$F$1000000,'Volume Input'!$E$16:$E$1000000,'TO HIDE DRG Sum Ref'!B489)</f>
        <v>0</v>
      </c>
      <c r="E489" s="122" t="s">
        <v>66</v>
      </c>
      <c r="F489" s="122" t="s">
        <v>70</v>
      </c>
      <c r="G489" s="93" t="s">
        <v>1399</v>
      </c>
      <c r="AA489" s="47">
        <f>'Volume Input'!E431</f>
        <v>0</v>
      </c>
      <c r="AB489" s="47" t="str">
        <f t="shared" si="57"/>
        <v xml:space="preserve"> </v>
      </c>
      <c r="AC489" s="47" t="str">
        <f t="shared" si="58"/>
        <v xml:space="preserve"> </v>
      </c>
      <c r="AD489" s="47" t="str">
        <f t="shared" si="59"/>
        <v xml:space="preserve"> </v>
      </c>
      <c r="AE489" s="47" t="str">
        <f t="shared" si="60"/>
        <v xml:space="preserve"> </v>
      </c>
    </row>
    <row r="490" spans="1:31" ht="13">
      <c r="A490" s="122"/>
      <c r="B490" s="174">
        <v>768</v>
      </c>
      <c r="C490" s="94" t="s">
        <v>1400</v>
      </c>
      <c r="D490" s="47">
        <f>SUMIFS('Volume Input'!$F$16:$F$1000000,'Volume Input'!$E$16:$E$1000000,'TO HIDE DRG Sum Ref'!B490)</f>
        <v>0</v>
      </c>
      <c r="E490" s="122" t="s">
        <v>66</v>
      </c>
      <c r="F490" s="122" t="s">
        <v>70</v>
      </c>
      <c r="G490" s="94" t="s">
        <v>1400</v>
      </c>
      <c r="AA490" s="47">
        <f>'Volume Input'!E432</f>
        <v>0</v>
      </c>
      <c r="AB490" s="47" t="str">
        <f t="shared" si="57"/>
        <v xml:space="preserve"> </v>
      </c>
      <c r="AC490" s="47" t="str">
        <f t="shared" si="58"/>
        <v xml:space="preserve"> </v>
      </c>
      <c r="AD490" s="47" t="str">
        <f t="shared" si="59"/>
        <v xml:space="preserve"> </v>
      </c>
      <c r="AE490" s="47" t="str">
        <f t="shared" si="60"/>
        <v xml:space="preserve"> </v>
      </c>
    </row>
    <row r="491" spans="1:31" ht="13">
      <c r="A491" s="122"/>
      <c r="B491" s="174">
        <v>774</v>
      </c>
      <c r="C491" s="93" t="s">
        <v>1401</v>
      </c>
      <c r="D491" s="47">
        <f>SUMIFS('Volume Input'!$F$16:$F$1000000,'Volume Input'!$E$16:$E$1000000,'TO HIDE DRG Sum Ref'!B491)</f>
        <v>0</v>
      </c>
      <c r="E491" s="122" t="s">
        <v>66</v>
      </c>
      <c r="F491" s="122" t="s">
        <v>70</v>
      </c>
      <c r="G491" s="93" t="s">
        <v>1401</v>
      </c>
      <c r="AA491" s="47">
        <f>'Volume Input'!E433</f>
        <v>0</v>
      </c>
      <c r="AB491" s="47" t="str">
        <f t="shared" si="57"/>
        <v xml:space="preserve"> </v>
      </c>
      <c r="AC491" s="47" t="str">
        <f t="shared" si="58"/>
        <v xml:space="preserve"> </v>
      </c>
      <c r="AD491" s="47" t="str">
        <f t="shared" si="59"/>
        <v xml:space="preserve"> </v>
      </c>
      <c r="AE491" s="47" t="str">
        <f t="shared" si="60"/>
        <v xml:space="preserve"> </v>
      </c>
    </row>
    <row r="492" spans="1:31" ht="13">
      <c r="A492" s="122"/>
      <c r="B492" s="174">
        <v>775</v>
      </c>
      <c r="C492" s="94" t="s">
        <v>1402</v>
      </c>
      <c r="D492" s="47">
        <f>SUMIFS('Volume Input'!$F$16:$F$1000000,'Volume Input'!$E$16:$E$1000000,'TO HIDE DRG Sum Ref'!B492)</f>
        <v>0</v>
      </c>
      <c r="E492" s="122" t="s">
        <v>66</v>
      </c>
      <c r="F492" s="122" t="s">
        <v>70</v>
      </c>
      <c r="G492" s="94" t="s">
        <v>1402</v>
      </c>
      <c r="AA492" s="47">
        <f>'Volume Input'!E434</f>
        <v>0</v>
      </c>
      <c r="AB492" s="47" t="str">
        <f t="shared" si="57"/>
        <v xml:space="preserve"> </v>
      </c>
      <c r="AC492" s="47" t="str">
        <f t="shared" si="58"/>
        <v xml:space="preserve"> </v>
      </c>
      <c r="AD492" s="47" t="str">
        <f t="shared" si="59"/>
        <v xml:space="preserve"> </v>
      </c>
      <c r="AE492" s="47" t="str">
        <f t="shared" si="60"/>
        <v xml:space="preserve"> </v>
      </c>
    </row>
    <row r="493" spans="1:31" ht="13">
      <c r="A493" s="122"/>
      <c r="B493" s="174">
        <v>769</v>
      </c>
      <c r="C493" s="93" t="s">
        <v>1403</v>
      </c>
      <c r="D493" s="47">
        <f>SUMIFS('Volume Input'!$F$16:$F$1000000,'Volume Input'!$E$16:$E$1000000,'TO HIDE DRG Sum Ref'!B493)</f>
        <v>0</v>
      </c>
      <c r="E493" s="122" t="s">
        <v>66</v>
      </c>
      <c r="F493" s="122" t="s">
        <v>69</v>
      </c>
      <c r="G493" s="93" t="s">
        <v>1403</v>
      </c>
      <c r="AA493" s="47">
        <f>'Volume Input'!E435</f>
        <v>0</v>
      </c>
      <c r="AB493" s="47" t="str">
        <f t="shared" si="57"/>
        <v xml:space="preserve"> </v>
      </c>
      <c r="AC493" s="47" t="str">
        <f t="shared" si="58"/>
        <v xml:space="preserve"> </v>
      </c>
      <c r="AD493" s="47" t="str">
        <f t="shared" si="59"/>
        <v xml:space="preserve"> </v>
      </c>
      <c r="AE493" s="47" t="str">
        <f t="shared" si="60"/>
        <v xml:space="preserve"> </v>
      </c>
    </row>
    <row r="494" spans="1:31" ht="13">
      <c r="A494" s="122"/>
      <c r="B494" s="174">
        <v>776</v>
      </c>
      <c r="C494" s="94" t="s">
        <v>1404</v>
      </c>
      <c r="D494" s="47">
        <f>SUMIFS('Volume Input'!$F$16:$F$1000000,'Volume Input'!$E$16:$E$1000000,'TO HIDE DRG Sum Ref'!B494)</f>
        <v>0</v>
      </c>
      <c r="E494" s="122" t="s">
        <v>66</v>
      </c>
      <c r="F494" s="122" t="s">
        <v>69</v>
      </c>
      <c r="G494" s="94" t="s">
        <v>1404</v>
      </c>
      <c r="AA494" s="47">
        <f>'Volume Input'!E436</f>
        <v>0</v>
      </c>
      <c r="AB494" s="47" t="str">
        <f t="shared" si="57"/>
        <v xml:space="preserve"> </v>
      </c>
      <c r="AC494" s="47" t="str">
        <f t="shared" si="58"/>
        <v xml:space="preserve"> </v>
      </c>
      <c r="AD494" s="47" t="str">
        <f t="shared" si="59"/>
        <v xml:space="preserve"> </v>
      </c>
      <c r="AE494" s="47" t="str">
        <f t="shared" si="60"/>
        <v xml:space="preserve"> </v>
      </c>
    </row>
    <row r="495" spans="1:31" ht="13">
      <c r="A495" s="122"/>
      <c r="B495" s="174">
        <v>808</v>
      </c>
      <c r="C495" s="93" t="s">
        <v>1405</v>
      </c>
      <c r="D495" s="47">
        <f>SUMIFS('Volume Input'!$F$16:$F$1000000,'Volume Input'!$E$16:$E$1000000,'TO HIDE DRG Sum Ref'!B495)</f>
        <v>0</v>
      </c>
      <c r="E495" s="122" t="s">
        <v>71</v>
      </c>
      <c r="F495" s="122" t="s">
        <v>74</v>
      </c>
      <c r="G495" s="93" t="s">
        <v>1405</v>
      </c>
      <c r="AA495" s="47">
        <f>'Volume Input'!E437</f>
        <v>0</v>
      </c>
      <c r="AB495" s="47" t="str">
        <f t="shared" si="57"/>
        <v xml:space="preserve"> </v>
      </c>
      <c r="AC495" s="47" t="str">
        <f t="shared" si="58"/>
        <v xml:space="preserve"> </v>
      </c>
      <c r="AD495" s="47" t="str">
        <f t="shared" si="59"/>
        <v xml:space="preserve"> </v>
      </c>
      <c r="AE495" s="47" t="str">
        <f t="shared" si="60"/>
        <v xml:space="preserve"> </v>
      </c>
    </row>
    <row r="496" spans="1:31" ht="13">
      <c r="A496" s="122"/>
      <c r="B496" s="174">
        <v>809</v>
      </c>
      <c r="C496" s="94" t="s">
        <v>1406</v>
      </c>
      <c r="D496" s="47">
        <f>SUMIFS('Volume Input'!$F$16:$F$1000000,'Volume Input'!$E$16:$E$1000000,'TO HIDE DRG Sum Ref'!B496)</f>
        <v>0</v>
      </c>
      <c r="E496" s="122" t="s">
        <v>71</v>
      </c>
      <c r="F496" s="122" t="s">
        <v>74</v>
      </c>
      <c r="G496" s="94" t="s">
        <v>1406</v>
      </c>
      <c r="AA496" s="47">
        <f>'Volume Input'!E438</f>
        <v>0</v>
      </c>
      <c r="AB496" s="47" t="str">
        <f t="shared" si="57"/>
        <v xml:space="preserve"> </v>
      </c>
      <c r="AC496" s="47" t="str">
        <f t="shared" si="58"/>
        <v xml:space="preserve"> </v>
      </c>
      <c r="AD496" s="47" t="str">
        <f t="shared" si="59"/>
        <v xml:space="preserve"> </v>
      </c>
      <c r="AE496" s="47" t="str">
        <f t="shared" si="60"/>
        <v xml:space="preserve"> </v>
      </c>
    </row>
    <row r="497" spans="1:31" ht="13">
      <c r="A497" s="122"/>
      <c r="B497" s="174">
        <v>810</v>
      </c>
      <c r="C497" s="93" t="s">
        <v>1407</v>
      </c>
      <c r="D497" s="47">
        <f>SUMIFS('Volume Input'!$F$16:$F$1000000,'Volume Input'!$E$16:$E$1000000,'TO HIDE DRG Sum Ref'!B497)</f>
        <v>0</v>
      </c>
      <c r="E497" s="122" t="s">
        <v>71</v>
      </c>
      <c r="F497" s="122" t="s">
        <v>74</v>
      </c>
      <c r="G497" s="93" t="s">
        <v>1407</v>
      </c>
      <c r="AA497" s="47">
        <f>'Volume Input'!E439</f>
        <v>0</v>
      </c>
      <c r="AB497" s="47" t="str">
        <f t="shared" si="57"/>
        <v xml:space="preserve"> </v>
      </c>
      <c r="AC497" s="47" t="str">
        <f t="shared" si="58"/>
        <v xml:space="preserve"> </v>
      </c>
      <c r="AD497" s="47" t="str">
        <f t="shared" si="59"/>
        <v xml:space="preserve"> </v>
      </c>
      <c r="AE497" s="47" t="str">
        <f t="shared" si="60"/>
        <v xml:space="preserve"> </v>
      </c>
    </row>
    <row r="498" spans="1:31" ht="13">
      <c r="A498" s="122"/>
      <c r="B498" s="174">
        <v>811</v>
      </c>
      <c r="C498" s="94" t="s">
        <v>1408</v>
      </c>
      <c r="D498" s="47">
        <f>SUMIFS('Volume Input'!$F$16:$F$1000000,'Volume Input'!$E$16:$E$1000000,'TO HIDE DRG Sum Ref'!B498)</f>
        <v>0</v>
      </c>
      <c r="E498" s="122" t="s">
        <v>71</v>
      </c>
      <c r="F498" s="122" t="s">
        <v>74</v>
      </c>
      <c r="G498" s="94" t="s">
        <v>1408</v>
      </c>
      <c r="AA498" s="47">
        <f>'Volume Input'!E440</f>
        <v>0</v>
      </c>
      <c r="AB498" s="47" t="str">
        <f t="shared" si="57"/>
        <v xml:space="preserve"> </v>
      </c>
      <c r="AC498" s="47" t="str">
        <f t="shared" si="58"/>
        <v xml:space="preserve"> </v>
      </c>
      <c r="AD498" s="47" t="str">
        <f t="shared" si="59"/>
        <v xml:space="preserve"> </v>
      </c>
      <c r="AE498" s="47" t="str">
        <f t="shared" si="60"/>
        <v xml:space="preserve"> </v>
      </c>
    </row>
    <row r="499" spans="1:31" ht="13">
      <c r="A499" s="122"/>
      <c r="B499" s="174">
        <v>812</v>
      </c>
      <c r="C499" s="93" t="s">
        <v>1409</v>
      </c>
      <c r="D499" s="47">
        <f>SUMIFS('Volume Input'!$F$16:$F$1000000,'Volume Input'!$E$16:$E$1000000,'TO HIDE DRG Sum Ref'!B499)</f>
        <v>0</v>
      </c>
      <c r="E499" s="122" t="s">
        <v>71</v>
      </c>
      <c r="F499" s="122" t="s">
        <v>74</v>
      </c>
      <c r="G499" s="93" t="s">
        <v>1409</v>
      </c>
      <c r="AA499" s="47">
        <f>'Volume Input'!E441</f>
        <v>0</v>
      </c>
      <c r="AB499" s="47" t="str">
        <f t="shared" si="57"/>
        <v xml:space="preserve"> </v>
      </c>
      <c r="AC499" s="47" t="str">
        <f t="shared" si="58"/>
        <v xml:space="preserve"> </v>
      </c>
      <c r="AD499" s="47" t="str">
        <f t="shared" si="59"/>
        <v xml:space="preserve"> </v>
      </c>
      <c r="AE499" s="47" t="str">
        <f t="shared" si="60"/>
        <v xml:space="preserve"> </v>
      </c>
    </row>
    <row r="500" spans="1:31" ht="13">
      <c r="A500" s="122"/>
      <c r="B500" s="174">
        <v>813</v>
      </c>
      <c r="C500" s="94" t="s">
        <v>1410</v>
      </c>
      <c r="D500" s="47">
        <f>SUMIFS('Volume Input'!$F$16:$F$1000000,'Volume Input'!$E$16:$E$1000000,'TO HIDE DRG Sum Ref'!B500)</f>
        <v>0</v>
      </c>
      <c r="E500" s="122" t="s">
        <v>71</v>
      </c>
      <c r="F500" s="122" t="s">
        <v>74</v>
      </c>
      <c r="G500" s="94" t="s">
        <v>1410</v>
      </c>
      <c r="AA500" s="47">
        <f>'Volume Input'!E442</f>
        <v>0</v>
      </c>
      <c r="AB500" s="47" t="str">
        <f t="shared" si="57"/>
        <v xml:space="preserve"> </v>
      </c>
      <c r="AC500" s="47" t="str">
        <f t="shared" si="58"/>
        <v xml:space="preserve"> </v>
      </c>
      <c r="AD500" s="47" t="str">
        <f t="shared" si="59"/>
        <v xml:space="preserve"> </v>
      </c>
      <c r="AE500" s="47" t="str">
        <f t="shared" si="60"/>
        <v xml:space="preserve"> </v>
      </c>
    </row>
    <row r="501" spans="1:31" ht="13">
      <c r="A501" s="122"/>
      <c r="B501" s="174">
        <v>814</v>
      </c>
      <c r="C501" s="93" t="s">
        <v>1411</v>
      </c>
      <c r="D501" s="47">
        <f>SUMIFS('Volume Input'!$F$16:$F$1000000,'Volume Input'!$E$16:$E$1000000,'TO HIDE DRG Sum Ref'!B501)</f>
        <v>0</v>
      </c>
      <c r="E501" s="122" t="s">
        <v>71</v>
      </c>
      <c r="F501" s="122" t="s">
        <v>74</v>
      </c>
      <c r="G501" s="93" t="s">
        <v>1411</v>
      </c>
      <c r="AA501" s="47">
        <f>'Volume Input'!E443</f>
        <v>0</v>
      </c>
      <c r="AB501" s="47" t="str">
        <f t="shared" si="57"/>
        <v xml:space="preserve"> </v>
      </c>
      <c r="AC501" s="47" t="str">
        <f t="shared" si="58"/>
        <v xml:space="preserve"> </v>
      </c>
      <c r="AD501" s="47" t="str">
        <f t="shared" si="59"/>
        <v xml:space="preserve"> </v>
      </c>
      <c r="AE501" s="47" t="str">
        <f t="shared" si="60"/>
        <v xml:space="preserve"> </v>
      </c>
    </row>
    <row r="502" spans="1:31" ht="13">
      <c r="A502" s="122"/>
      <c r="B502" s="174">
        <v>815</v>
      </c>
      <c r="C502" s="94" t="s">
        <v>1412</v>
      </c>
      <c r="D502" s="47">
        <f>SUMIFS('Volume Input'!$F$16:$F$1000000,'Volume Input'!$E$16:$E$1000000,'TO HIDE DRG Sum Ref'!B502)</f>
        <v>0</v>
      </c>
      <c r="E502" s="122" t="s">
        <v>71</v>
      </c>
      <c r="F502" s="122" t="s">
        <v>74</v>
      </c>
      <c r="G502" s="94" t="s">
        <v>1412</v>
      </c>
      <c r="AA502" s="47">
        <f>'Volume Input'!E444</f>
        <v>0</v>
      </c>
      <c r="AB502" s="47" t="str">
        <f t="shared" si="57"/>
        <v xml:space="preserve"> </v>
      </c>
      <c r="AC502" s="47" t="str">
        <f t="shared" si="58"/>
        <v xml:space="preserve"> </v>
      </c>
      <c r="AD502" s="47" t="str">
        <f t="shared" si="59"/>
        <v xml:space="preserve"> </v>
      </c>
      <c r="AE502" s="47" t="str">
        <f t="shared" si="60"/>
        <v xml:space="preserve"> </v>
      </c>
    </row>
    <row r="503" spans="1:31" ht="13">
      <c r="A503" s="122"/>
      <c r="B503" s="174">
        <v>816</v>
      </c>
      <c r="C503" s="93" t="s">
        <v>1413</v>
      </c>
      <c r="D503" s="47">
        <f>SUMIFS('Volume Input'!$F$16:$F$1000000,'Volume Input'!$E$16:$E$1000000,'TO HIDE DRG Sum Ref'!B503)</f>
        <v>0</v>
      </c>
      <c r="E503" s="122" t="s">
        <v>71</v>
      </c>
      <c r="F503" s="122" t="s">
        <v>74</v>
      </c>
      <c r="G503" s="93" t="s">
        <v>1413</v>
      </c>
      <c r="AA503" s="47">
        <f>'Volume Input'!E445</f>
        <v>0</v>
      </c>
      <c r="AB503" s="47" t="str">
        <f t="shared" si="57"/>
        <v xml:space="preserve"> </v>
      </c>
      <c r="AC503" s="47" t="str">
        <f t="shared" si="58"/>
        <v xml:space="preserve"> </v>
      </c>
      <c r="AD503" s="47" t="str">
        <f t="shared" si="59"/>
        <v xml:space="preserve"> </v>
      </c>
      <c r="AE503" s="47" t="str">
        <f t="shared" si="60"/>
        <v xml:space="preserve"> </v>
      </c>
    </row>
    <row r="504" spans="1:31" ht="13">
      <c r="A504" s="122"/>
      <c r="B504" s="174">
        <v>54</v>
      </c>
      <c r="C504" s="94" t="s">
        <v>1414</v>
      </c>
      <c r="D504" s="47">
        <f>SUMIFS('Volume Input'!$F$16:$F$1000000,'Volume Input'!$E$16:$E$1000000,'TO HIDE DRG Sum Ref'!B504)</f>
        <v>0</v>
      </c>
      <c r="E504" s="122" t="s">
        <v>71</v>
      </c>
      <c r="F504" s="122" t="s">
        <v>73</v>
      </c>
      <c r="G504" s="94" t="s">
        <v>1414</v>
      </c>
      <c r="AA504" s="47">
        <f>'Volume Input'!E446</f>
        <v>0</v>
      </c>
      <c r="AB504" s="47" t="str">
        <f t="shared" si="57"/>
        <v xml:space="preserve"> </v>
      </c>
      <c r="AC504" s="47" t="str">
        <f t="shared" si="58"/>
        <v xml:space="preserve"> </v>
      </c>
      <c r="AD504" s="47" t="str">
        <f t="shared" si="59"/>
        <v xml:space="preserve"> </v>
      </c>
      <c r="AE504" s="47" t="str">
        <f t="shared" si="60"/>
        <v xml:space="preserve"> </v>
      </c>
    </row>
    <row r="505" spans="1:31" ht="13">
      <c r="A505" s="122"/>
      <c r="B505" s="174">
        <v>55</v>
      </c>
      <c r="C505" s="93" t="s">
        <v>1415</v>
      </c>
      <c r="D505" s="47">
        <f>SUMIFS('Volume Input'!$F$16:$F$1000000,'Volume Input'!$E$16:$E$1000000,'TO HIDE DRG Sum Ref'!B505)</f>
        <v>0</v>
      </c>
      <c r="E505" s="122" t="s">
        <v>71</v>
      </c>
      <c r="F505" s="122" t="s">
        <v>73</v>
      </c>
      <c r="G505" s="93" t="s">
        <v>1415</v>
      </c>
      <c r="AA505" s="47">
        <f>'Volume Input'!E447</f>
        <v>0</v>
      </c>
      <c r="AB505" s="47" t="str">
        <f t="shared" si="57"/>
        <v xml:space="preserve"> </v>
      </c>
      <c r="AC505" s="47" t="str">
        <f t="shared" si="58"/>
        <v xml:space="preserve"> </v>
      </c>
      <c r="AD505" s="47" t="str">
        <f t="shared" si="59"/>
        <v xml:space="preserve"> </v>
      </c>
      <c r="AE505" s="47" t="str">
        <f t="shared" si="60"/>
        <v xml:space="preserve"> </v>
      </c>
    </row>
    <row r="506" spans="1:31" ht="13">
      <c r="A506" s="122"/>
      <c r="B506" s="174">
        <v>146</v>
      </c>
      <c r="C506" s="94" t="s">
        <v>1416</v>
      </c>
      <c r="D506" s="47">
        <f>SUMIFS('Volume Input'!$F$16:$F$1000000,'Volume Input'!$E$16:$E$1000000,'TO HIDE DRG Sum Ref'!B506)</f>
        <v>0</v>
      </c>
      <c r="E506" s="122" t="s">
        <v>71</v>
      </c>
      <c r="F506" s="122" t="s">
        <v>73</v>
      </c>
      <c r="G506" s="94" t="s">
        <v>1416</v>
      </c>
      <c r="AA506" s="47">
        <f>'Volume Input'!E448</f>
        <v>0</v>
      </c>
      <c r="AB506" s="47" t="str">
        <f t="shared" si="57"/>
        <v xml:space="preserve"> </v>
      </c>
      <c r="AC506" s="47" t="str">
        <f t="shared" si="58"/>
        <v xml:space="preserve"> </v>
      </c>
      <c r="AD506" s="47" t="str">
        <f t="shared" si="59"/>
        <v xml:space="preserve"> </v>
      </c>
      <c r="AE506" s="47" t="str">
        <f t="shared" si="60"/>
        <v xml:space="preserve"> </v>
      </c>
    </row>
    <row r="507" spans="1:31" ht="13">
      <c r="A507" s="122"/>
      <c r="B507" s="174">
        <v>147</v>
      </c>
      <c r="C507" s="93" t="s">
        <v>1417</v>
      </c>
      <c r="D507" s="47">
        <f>SUMIFS('Volume Input'!$F$16:$F$1000000,'Volume Input'!$E$16:$E$1000000,'TO HIDE DRG Sum Ref'!B507)</f>
        <v>0</v>
      </c>
      <c r="E507" s="122" t="s">
        <v>71</v>
      </c>
      <c r="F507" s="122" t="s">
        <v>73</v>
      </c>
      <c r="G507" s="93" t="s">
        <v>1417</v>
      </c>
      <c r="AA507" s="47">
        <f>'Volume Input'!E449</f>
        <v>0</v>
      </c>
      <c r="AB507" s="47" t="str">
        <f t="shared" si="57"/>
        <v xml:space="preserve"> </v>
      </c>
      <c r="AC507" s="47" t="str">
        <f t="shared" si="58"/>
        <v xml:space="preserve"> </v>
      </c>
      <c r="AD507" s="47" t="str">
        <f t="shared" si="59"/>
        <v xml:space="preserve"> </v>
      </c>
      <c r="AE507" s="47" t="str">
        <f t="shared" si="60"/>
        <v xml:space="preserve"> </v>
      </c>
    </row>
    <row r="508" spans="1:31" ht="13">
      <c r="A508" s="122"/>
      <c r="B508" s="174">
        <v>148</v>
      </c>
      <c r="C508" s="94" t="s">
        <v>1418</v>
      </c>
      <c r="D508" s="47">
        <f>SUMIFS('Volume Input'!$F$16:$F$1000000,'Volume Input'!$E$16:$E$1000000,'TO HIDE DRG Sum Ref'!B508)</f>
        <v>0</v>
      </c>
      <c r="E508" s="122" t="s">
        <v>71</v>
      </c>
      <c r="F508" s="122" t="s">
        <v>73</v>
      </c>
      <c r="G508" s="94" t="s">
        <v>1418</v>
      </c>
      <c r="AA508" s="47">
        <f>'Volume Input'!E450</f>
        <v>0</v>
      </c>
      <c r="AB508" s="47" t="str">
        <f t="shared" si="57"/>
        <v xml:space="preserve"> </v>
      </c>
      <c r="AC508" s="47" t="str">
        <f t="shared" si="58"/>
        <v xml:space="preserve"> </v>
      </c>
      <c r="AD508" s="47" t="str">
        <f t="shared" si="59"/>
        <v xml:space="preserve"> </v>
      </c>
      <c r="AE508" s="47" t="str">
        <f t="shared" si="60"/>
        <v xml:space="preserve"> </v>
      </c>
    </row>
    <row r="509" spans="1:31" ht="13">
      <c r="A509" s="122"/>
      <c r="B509" s="174">
        <v>180</v>
      </c>
      <c r="C509" s="93" t="s">
        <v>1419</v>
      </c>
      <c r="D509" s="47">
        <f>SUMIFS('Volume Input'!$F$16:$F$1000000,'Volume Input'!$E$16:$E$1000000,'TO HIDE DRG Sum Ref'!B509)</f>
        <v>0</v>
      </c>
      <c r="E509" s="122" t="s">
        <v>71</v>
      </c>
      <c r="F509" s="122" t="s">
        <v>73</v>
      </c>
      <c r="G509" s="93" t="s">
        <v>1419</v>
      </c>
      <c r="AA509" s="47">
        <f>'Volume Input'!E451</f>
        <v>0</v>
      </c>
      <c r="AB509" s="47" t="str">
        <f t="shared" si="57"/>
        <v xml:space="preserve"> </v>
      </c>
      <c r="AC509" s="47" t="str">
        <f t="shared" si="58"/>
        <v xml:space="preserve"> </v>
      </c>
      <c r="AD509" s="47" t="str">
        <f t="shared" si="59"/>
        <v xml:space="preserve"> </v>
      </c>
      <c r="AE509" s="47" t="str">
        <f t="shared" si="60"/>
        <v xml:space="preserve"> </v>
      </c>
    </row>
    <row r="510" spans="1:31" ht="13">
      <c r="A510" s="122"/>
      <c r="B510" s="174">
        <v>181</v>
      </c>
      <c r="C510" s="94" t="s">
        <v>1420</v>
      </c>
      <c r="D510" s="47">
        <f>SUMIFS('Volume Input'!$F$16:$F$1000000,'Volume Input'!$E$16:$E$1000000,'TO HIDE DRG Sum Ref'!B510)</f>
        <v>0</v>
      </c>
      <c r="E510" s="122" t="s">
        <v>71</v>
      </c>
      <c r="F510" s="122" t="s">
        <v>73</v>
      </c>
      <c r="G510" s="94" t="s">
        <v>1420</v>
      </c>
      <c r="AA510" s="47">
        <f>'Volume Input'!E452</f>
        <v>0</v>
      </c>
      <c r="AB510" s="47" t="str">
        <f t="shared" si="57"/>
        <v xml:space="preserve"> </v>
      </c>
      <c r="AC510" s="47" t="str">
        <f t="shared" si="58"/>
        <v xml:space="preserve"> </v>
      </c>
      <c r="AD510" s="47" t="str">
        <f t="shared" si="59"/>
        <v xml:space="preserve"> </v>
      </c>
      <c r="AE510" s="47" t="str">
        <f t="shared" si="60"/>
        <v xml:space="preserve"> </v>
      </c>
    </row>
    <row r="511" spans="1:31" ht="13">
      <c r="A511" s="122"/>
      <c r="B511" s="174">
        <v>182</v>
      </c>
      <c r="C511" s="93" t="s">
        <v>1421</v>
      </c>
      <c r="D511" s="47">
        <f>SUMIFS('Volume Input'!$F$16:$F$1000000,'Volume Input'!$E$16:$E$1000000,'TO HIDE DRG Sum Ref'!B511)</f>
        <v>0</v>
      </c>
      <c r="E511" s="122" t="s">
        <v>71</v>
      </c>
      <c r="F511" s="122" t="s">
        <v>73</v>
      </c>
      <c r="G511" s="93" t="s">
        <v>1421</v>
      </c>
      <c r="AA511" s="47">
        <f>'Volume Input'!E453</f>
        <v>0</v>
      </c>
      <c r="AB511" s="47" t="str">
        <f t="shared" si="57"/>
        <v xml:space="preserve"> </v>
      </c>
      <c r="AC511" s="47" t="str">
        <f t="shared" si="58"/>
        <v xml:space="preserve"> </v>
      </c>
      <c r="AD511" s="47" t="str">
        <f t="shared" si="59"/>
        <v xml:space="preserve"> </v>
      </c>
      <c r="AE511" s="47" t="str">
        <f t="shared" si="60"/>
        <v xml:space="preserve"> </v>
      </c>
    </row>
    <row r="512" spans="1:31" ht="13">
      <c r="A512" s="122"/>
      <c r="B512" s="174">
        <v>374</v>
      </c>
      <c r="C512" s="94" t="s">
        <v>1422</v>
      </c>
      <c r="D512" s="47">
        <f>SUMIFS('Volume Input'!$F$16:$F$1000000,'Volume Input'!$E$16:$E$1000000,'TO HIDE DRG Sum Ref'!B512)</f>
        <v>0</v>
      </c>
      <c r="E512" s="122" t="s">
        <v>71</v>
      </c>
      <c r="F512" s="122" t="s">
        <v>73</v>
      </c>
      <c r="G512" s="94" t="s">
        <v>1422</v>
      </c>
      <c r="AA512" s="47">
        <f>'Volume Input'!E454</f>
        <v>0</v>
      </c>
      <c r="AB512" s="47" t="str">
        <f t="shared" si="57"/>
        <v xml:space="preserve"> </v>
      </c>
      <c r="AC512" s="47" t="str">
        <f t="shared" si="58"/>
        <v xml:space="preserve"> </v>
      </c>
      <c r="AD512" s="47" t="str">
        <f t="shared" si="59"/>
        <v xml:space="preserve"> </v>
      </c>
      <c r="AE512" s="47" t="str">
        <f t="shared" si="60"/>
        <v xml:space="preserve"> </v>
      </c>
    </row>
    <row r="513" spans="1:31" ht="13">
      <c r="A513" s="122"/>
      <c r="B513" s="174">
        <v>375</v>
      </c>
      <c r="C513" s="93" t="s">
        <v>1423</v>
      </c>
      <c r="D513" s="47">
        <f>SUMIFS('Volume Input'!$F$16:$F$1000000,'Volume Input'!$E$16:$E$1000000,'TO HIDE DRG Sum Ref'!B513)</f>
        <v>0</v>
      </c>
      <c r="E513" s="122" t="s">
        <v>71</v>
      </c>
      <c r="F513" s="122" t="s">
        <v>73</v>
      </c>
      <c r="G513" s="93" t="s">
        <v>1423</v>
      </c>
      <c r="AA513" s="47">
        <f>'Volume Input'!E455</f>
        <v>0</v>
      </c>
      <c r="AB513" s="47" t="str">
        <f t="shared" si="57"/>
        <v xml:space="preserve"> </v>
      </c>
      <c r="AC513" s="47" t="str">
        <f t="shared" si="58"/>
        <v xml:space="preserve"> </v>
      </c>
      <c r="AD513" s="47" t="str">
        <f t="shared" si="59"/>
        <v xml:space="preserve"> </v>
      </c>
      <c r="AE513" s="47" t="str">
        <f t="shared" si="60"/>
        <v xml:space="preserve"> </v>
      </c>
    </row>
    <row r="514" spans="1:31" ht="13">
      <c r="A514" s="122"/>
      <c r="B514" s="174">
        <v>376</v>
      </c>
      <c r="C514" s="94" t="s">
        <v>1424</v>
      </c>
      <c r="D514" s="47">
        <f>SUMIFS('Volume Input'!$F$16:$F$1000000,'Volume Input'!$E$16:$E$1000000,'TO HIDE DRG Sum Ref'!B514)</f>
        <v>0</v>
      </c>
      <c r="E514" s="122" t="s">
        <v>71</v>
      </c>
      <c r="F514" s="122" t="s">
        <v>73</v>
      </c>
      <c r="G514" s="94" t="s">
        <v>1424</v>
      </c>
      <c r="AA514" s="47">
        <f>'Volume Input'!E456</f>
        <v>0</v>
      </c>
      <c r="AB514" s="47" t="str">
        <f t="shared" si="57"/>
        <v xml:space="preserve"> </v>
      </c>
      <c r="AC514" s="47" t="str">
        <f t="shared" si="58"/>
        <v xml:space="preserve"> </v>
      </c>
      <c r="AD514" s="47" t="str">
        <f t="shared" si="59"/>
        <v xml:space="preserve"> </v>
      </c>
      <c r="AE514" s="47" t="str">
        <f t="shared" si="60"/>
        <v xml:space="preserve"> </v>
      </c>
    </row>
    <row r="515" spans="1:31" ht="13">
      <c r="A515" s="122"/>
      <c r="B515" s="174">
        <v>435</v>
      </c>
      <c r="C515" s="93" t="s">
        <v>1425</v>
      </c>
      <c r="D515" s="47">
        <f>SUMIFS('Volume Input'!$F$16:$F$1000000,'Volume Input'!$E$16:$E$1000000,'TO HIDE DRG Sum Ref'!B515)</f>
        <v>0</v>
      </c>
      <c r="E515" s="122" t="s">
        <v>71</v>
      </c>
      <c r="F515" s="122" t="s">
        <v>73</v>
      </c>
      <c r="G515" s="93" t="s">
        <v>1425</v>
      </c>
      <c r="AA515" s="47">
        <f>'Volume Input'!E457</f>
        <v>0</v>
      </c>
      <c r="AB515" s="47" t="str">
        <f t="shared" si="57"/>
        <v xml:space="preserve"> </v>
      </c>
      <c r="AC515" s="47" t="str">
        <f t="shared" si="58"/>
        <v xml:space="preserve"> </v>
      </c>
      <c r="AD515" s="47" t="str">
        <f t="shared" si="59"/>
        <v xml:space="preserve"> </v>
      </c>
      <c r="AE515" s="47" t="str">
        <f t="shared" si="60"/>
        <v xml:space="preserve"> </v>
      </c>
    </row>
    <row r="516" spans="1:31" ht="13">
      <c r="A516" s="122"/>
      <c r="B516" s="174">
        <v>436</v>
      </c>
      <c r="C516" s="94" t="s">
        <v>1426</v>
      </c>
      <c r="D516" s="47">
        <f>SUMIFS('Volume Input'!$F$16:$F$1000000,'Volume Input'!$E$16:$E$1000000,'TO HIDE DRG Sum Ref'!B516)</f>
        <v>0</v>
      </c>
      <c r="E516" s="122" t="s">
        <v>71</v>
      </c>
      <c r="F516" s="122" t="s">
        <v>73</v>
      </c>
      <c r="G516" s="94" t="s">
        <v>1426</v>
      </c>
      <c r="AA516" s="47">
        <f>'Volume Input'!E458</f>
        <v>0</v>
      </c>
      <c r="AB516" s="47" t="str">
        <f t="shared" si="57"/>
        <v xml:space="preserve"> </v>
      </c>
      <c r="AC516" s="47" t="str">
        <f t="shared" si="58"/>
        <v xml:space="preserve"> </v>
      </c>
      <c r="AD516" s="47" t="str">
        <f t="shared" si="59"/>
        <v xml:space="preserve"> </v>
      </c>
      <c r="AE516" s="47" t="str">
        <f t="shared" si="60"/>
        <v xml:space="preserve"> </v>
      </c>
    </row>
    <row r="517" spans="1:31" ht="13">
      <c r="A517" s="122"/>
      <c r="B517" s="174">
        <v>437</v>
      </c>
      <c r="C517" s="93" t="s">
        <v>1427</v>
      </c>
      <c r="D517" s="47">
        <f>SUMIFS('Volume Input'!$F$16:$F$1000000,'Volume Input'!$E$16:$E$1000000,'TO HIDE DRG Sum Ref'!B517)</f>
        <v>0</v>
      </c>
      <c r="E517" s="122" t="s">
        <v>71</v>
      </c>
      <c r="F517" s="122" t="s">
        <v>73</v>
      </c>
      <c r="G517" s="93" t="s">
        <v>1427</v>
      </c>
      <c r="AA517" s="47">
        <f>'Volume Input'!E459</f>
        <v>0</v>
      </c>
      <c r="AB517" s="47" t="str">
        <f t="shared" si="57"/>
        <v xml:space="preserve"> </v>
      </c>
      <c r="AC517" s="47" t="str">
        <f t="shared" si="58"/>
        <v xml:space="preserve"> </v>
      </c>
      <c r="AD517" s="47" t="str">
        <f t="shared" si="59"/>
        <v xml:space="preserve"> </v>
      </c>
      <c r="AE517" s="47" t="str">
        <f t="shared" si="60"/>
        <v xml:space="preserve"> </v>
      </c>
    </row>
    <row r="518" spans="1:31" ht="13">
      <c r="A518" s="122"/>
      <c r="B518" s="174">
        <v>542</v>
      </c>
      <c r="C518" s="94" t="s">
        <v>1428</v>
      </c>
      <c r="D518" s="47">
        <f>SUMIFS('Volume Input'!$F$16:$F$1000000,'Volume Input'!$E$16:$E$1000000,'TO HIDE DRG Sum Ref'!B518)</f>
        <v>0</v>
      </c>
      <c r="E518" s="122" t="s">
        <v>71</v>
      </c>
      <c r="F518" s="122" t="s">
        <v>73</v>
      </c>
      <c r="G518" s="94" t="s">
        <v>1428</v>
      </c>
      <c r="AA518" s="47">
        <f>'Volume Input'!E460</f>
        <v>0</v>
      </c>
      <c r="AB518" s="47" t="str">
        <f t="shared" si="57"/>
        <v xml:space="preserve"> </v>
      </c>
      <c r="AC518" s="47" t="str">
        <f t="shared" si="58"/>
        <v xml:space="preserve"> </v>
      </c>
      <c r="AD518" s="47" t="str">
        <f t="shared" si="59"/>
        <v xml:space="preserve"> </v>
      </c>
      <c r="AE518" s="47" t="str">
        <f t="shared" si="60"/>
        <v xml:space="preserve"> </v>
      </c>
    </row>
    <row r="519" spans="1:31" ht="13">
      <c r="A519" s="122"/>
      <c r="B519" s="174">
        <v>543</v>
      </c>
      <c r="C519" s="93" t="s">
        <v>1429</v>
      </c>
      <c r="D519" s="47">
        <f>SUMIFS('Volume Input'!$F$16:$F$1000000,'Volume Input'!$E$16:$E$1000000,'TO HIDE DRG Sum Ref'!B519)</f>
        <v>0</v>
      </c>
      <c r="E519" s="122" t="s">
        <v>71</v>
      </c>
      <c r="F519" s="122" t="s">
        <v>73</v>
      </c>
      <c r="G519" s="93" t="s">
        <v>1429</v>
      </c>
      <c r="AA519" s="47">
        <f>'Volume Input'!E461</f>
        <v>0</v>
      </c>
      <c r="AB519" s="47" t="str">
        <f t="shared" si="57"/>
        <v xml:space="preserve"> </v>
      </c>
      <c r="AC519" s="47" t="str">
        <f t="shared" si="58"/>
        <v xml:space="preserve"> </v>
      </c>
      <c r="AD519" s="47" t="str">
        <f t="shared" si="59"/>
        <v xml:space="preserve"> </v>
      </c>
      <c r="AE519" s="47" t="str">
        <f t="shared" si="60"/>
        <v xml:space="preserve"> </v>
      </c>
    </row>
    <row r="520" spans="1:31" ht="13">
      <c r="A520" s="122"/>
      <c r="B520" s="174">
        <v>544</v>
      </c>
      <c r="C520" s="94" t="s">
        <v>1430</v>
      </c>
      <c r="D520" s="47">
        <f>SUMIFS('Volume Input'!$F$16:$F$1000000,'Volume Input'!$E$16:$E$1000000,'TO HIDE DRG Sum Ref'!B520)</f>
        <v>0</v>
      </c>
      <c r="E520" s="122" t="s">
        <v>71</v>
      </c>
      <c r="F520" s="122" t="s">
        <v>73</v>
      </c>
      <c r="G520" s="94" t="s">
        <v>1430</v>
      </c>
      <c r="AA520" s="47">
        <f>'Volume Input'!E462</f>
        <v>0</v>
      </c>
      <c r="AB520" s="47" t="str">
        <f t="shared" si="57"/>
        <v xml:space="preserve"> </v>
      </c>
      <c r="AC520" s="47" t="str">
        <f t="shared" si="58"/>
        <v xml:space="preserve"> </v>
      </c>
      <c r="AD520" s="47" t="str">
        <f t="shared" si="59"/>
        <v xml:space="preserve"> </v>
      </c>
      <c r="AE520" s="47" t="str">
        <f t="shared" si="60"/>
        <v xml:space="preserve"> </v>
      </c>
    </row>
    <row r="521" spans="1:31" ht="13">
      <c r="A521" s="122"/>
      <c r="B521" s="174">
        <v>597</v>
      </c>
      <c r="C521" s="93" t="s">
        <v>1431</v>
      </c>
      <c r="D521" s="47">
        <f>SUMIFS('Volume Input'!$F$16:$F$1000000,'Volume Input'!$E$16:$E$1000000,'TO HIDE DRG Sum Ref'!B521)</f>
        <v>0</v>
      </c>
      <c r="E521" s="122" t="s">
        <v>71</v>
      </c>
      <c r="F521" s="122" t="s">
        <v>73</v>
      </c>
      <c r="G521" s="93" t="s">
        <v>1431</v>
      </c>
      <c r="AA521" s="47">
        <f>'Volume Input'!E463</f>
        <v>0</v>
      </c>
      <c r="AB521" s="47" t="str">
        <f t="shared" si="57"/>
        <v xml:space="preserve"> </v>
      </c>
      <c r="AC521" s="47" t="str">
        <f t="shared" si="58"/>
        <v xml:space="preserve"> </v>
      </c>
      <c r="AD521" s="47" t="str">
        <f t="shared" si="59"/>
        <v xml:space="preserve"> </v>
      </c>
      <c r="AE521" s="47" t="str">
        <f t="shared" si="60"/>
        <v xml:space="preserve"> </v>
      </c>
    </row>
    <row r="522" spans="1:31" ht="13">
      <c r="A522" s="122"/>
      <c r="B522" s="174">
        <v>598</v>
      </c>
      <c r="C522" s="94" t="s">
        <v>1432</v>
      </c>
      <c r="D522" s="47">
        <f>SUMIFS('Volume Input'!$F$16:$F$1000000,'Volume Input'!$E$16:$E$1000000,'TO HIDE DRG Sum Ref'!B522)</f>
        <v>0</v>
      </c>
      <c r="E522" s="122" t="s">
        <v>71</v>
      </c>
      <c r="F522" s="122" t="s">
        <v>73</v>
      </c>
      <c r="G522" s="94" t="s">
        <v>1432</v>
      </c>
      <c r="AA522" s="47">
        <f>'Volume Input'!E464</f>
        <v>0</v>
      </c>
      <c r="AB522" s="47" t="str">
        <f t="shared" ref="AB522:AB585" si="61">_xlfn.IFNA(VLOOKUP(AA522,$B$2:$F$760,4,FALSE)," ")</f>
        <v xml:space="preserve"> </v>
      </c>
      <c r="AC522" s="47" t="str">
        <f t="shared" si="58"/>
        <v xml:space="preserve"> </v>
      </c>
      <c r="AD522" s="47" t="str">
        <f t="shared" si="59"/>
        <v xml:space="preserve"> </v>
      </c>
      <c r="AE522" s="47" t="str">
        <f t="shared" si="60"/>
        <v xml:space="preserve"> </v>
      </c>
    </row>
    <row r="523" spans="1:31" ht="13">
      <c r="A523" s="122"/>
      <c r="B523" s="174">
        <v>599</v>
      </c>
      <c r="C523" s="93" t="s">
        <v>1433</v>
      </c>
      <c r="D523" s="47">
        <f>SUMIFS('Volume Input'!$F$16:$F$1000000,'Volume Input'!$E$16:$E$1000000,'TO HIDE DRG Sum Ref'!B523)</f>
        <v>0</v>
      </c>
      <c r="E523" s="122" t="s">
        <v>71</v>
      </c>
      <c r="F523" s="122" t="s">
        <v>73</v>
      </c>
      <c r="G523" s="93" t="s">
        <v>1433</v>
      </c>
      <c r="AA523" s="47">
        <f>'Volume Input'!E465</f>
        <v>0</v>
      </c>
      <c r="AB523" s="47" t="str">
        <f t="shared" si="61"/>
        <v xml:space="preserve"> </v>
      </c>
      <c r="AC523" s="47" t="str">
        <f t="shared" ref="AC523:AC586" si="62">_xlfn.IFNA(VLOOKUP($AB523,$AA$51:$AD$69,2,FALSE)," ")</f>
        <v xml:space="preserve"> </v>
      </c>
      <c r="AD523" s="47" t="str">
        <f t="shared" ref="AD523:AD586" si="63">_xlfn.IFNA(VLOOKUP($AB523,$AA$51:$AD$69,3,FALSE)," ")</f>
        <v xml:space="preserve"> </v>
      </c>
      <c r="AE523" s="47" t="str">
        <f t="shared" ref="AE523:AE586" si="64">_xlfn.IFNA(VLOOKUP($AB523,$AA$51:$AD$69,4,FALSE)," ")</f>
        <v xml:space="preserve"> </v>
      </c>
    </row>
    <row r="524" spans="1:31" ht="13">
      <c r="A524" s="122"/>
      <c r="B524" s="174">
        <v>686</v>
      </c>
      <c r="C524" s="94" t="s">
        <v>1434</v>
      </c>
      <c r="D524" s="47">
        <f>SUMIFS('Volume Input'!$F$16:$F$1000000,'Volume Input'!$E$16:$E$1000000,'TO HIDE DRG Sum Ref'!B524)</f>
        <v>0</v>
      </c>
      <c r="E524" s="122" t="s">
        <v>71</v>
      </c>
      <c r="F524" s="122" t="s">
        <v>73</v>
      </c>
      <c r="G524" s="94" t="s">
        <v>1434</v>
      </c>
      <c r="AA524" s="47">
        <f>'Volume Input'!E466</f>
        <v>0</v>
      </c>
      <c r="AB524" s="47" t="str">
        <f t="shared" si="61"/>
        <v xml:space="preserve"> </v>
      </c>
      <c r="AC524" s="47" t="str">
        <f t="shared" si="62"/>
        <v xml:space="preserve"> </v>
      </c>
      <c r="AD524" s="47" t="str">
        <f t="shared" si="63"/>
        <v xml:space="preserve"> </v>
      </c>
      <c r="AE524" s="47" t="str">
        <f t="shared" si="64"/>
        <v xml:space="preserve"> </v>
      </c>
    </row>
    <row r="525" spans="1:31" ht="13">
      <c r="A525" s="122"/>
      <c r="B525" s="174">
        <v>687</v>
      </c>
      <c r="C525" s="93" t="s">
        <v>1435</v>
      </c>
      <c r="D525" s="47">
        <f>SUMIFS('Volume Input'!$F$16:$F$1000000,'Volume Input'!$E$16:$E$1000000,'TO HIDE DRG Sum Ref'!B525)</f>
        <v>0</v>
      </c>
      <c r="E525" s="122" t="s">
        <v>71</v>
      </c>
      <c r="F525" s="122" t="s">
        <v>73</v>
      </c>
      <c r="G525" s="93" t="s">
        <v>1435</v>
      </c>
      <c r="AA525" s="47">
        <f>'Volume Input'!E467</f>
        <v>0</v>
      </c>
      <c r="AB525" s="47" t="str">
        <f t="shared" si="61"/>
        <v xml:space="preserve"> </v>
      </c>
      <c r="AC525" s="47" t="str">
        <f t="shared" si="62"/>
        <v xml:space="preserve"> </v>
      </c>
      <c r="AD525" s="47" t="str">
        <f t="shared" si="63"/>
        <v xml:space="preserve"> </v>
      </c>
      <c r="AE525" s="47" t="str">
        <f t="shared" si="64"/>
        <v xml:space="preserve"> </v>
      </c>
    </row>
    <row r="526" spans="1:31" ht="13">
      <c r="A526" s="122"/>
      <c r="B526" s="174">
        <v>688</v>
      </c>
      <c r="C526" s="94" t="s">
        <v>1436</v>
      </c>
      <c r="D526" s="47">
        <f>SUMIFS('Volume Input'!$F$16:$F$1000000,'Volume Input'!$E$16:$E$1000000,'TO HIDE DRG Sum Ref'!B526)</f>
        <v>0</v>
      </c>
      <c r="E526" s="122" t="s">
        <v>71</v>
      </c>
      <c r="F526" s="122" t="s">
        <v>73</v>
      </c>
      <c r="G526" s="94" t="s">
        <v>1436</v>
      </c>
      <c r="AA526" s="47">
        <f>'Volume Input'!E468</f>
        <v>0</v>
      </c>
      <c r="AB526" s="47" t="str">
        <f t="shared" si="61"/>
        <v xml:space="preserve"> </v>
      </c>
      <c r="AC526" s="47" t="str">
        <f t="shared" si="62"/>
        <v xml:space="preserve"> </v>
      </c>
      <c r="AD526" s="47" t="str">
        <f t="shared" si="63"/>
        <v xml:space="preserve"> </v>
      </c>
      <c r="AE526" s="47" t="str">
        <f t="shared" si="64"/>
        <v xml:space="preserve"> </v>
      </c>
    </row>
    <row r="527" spans="1:31" ht="13">
      <c r="A527" s="122"/>
      <c r="B527" s="174">
        <v>722</v>
      </c>
      <c r="C527" s="93" t="s">
        <v>1437</v>
      </c>
      <c r="D527" s="47">
        <f>SUMIFS('Volume Input'!$F$16:$F$1000000,'Volume Input'!$E$16:$E$1000000,'TO HIDE DRG Sum Ref'!B527)</f>
        <v>0</v>
      </c>
      <c r="E527" s="122" t="s">
        <v>71</v>
      </c>
      <c r="F527" s="122" t="s">
        <v>73</v>
      </c>
      <c r="G527" s="93" t="s">
        <v>1437</v>
      </c>
      <c r="AA527" s="47">
        <f>'Volume Input'!E469</f>
        <v>0</v>
      </c>
      <c r="AB527" s="47" t="str">
        <f t="shared" si="61"/>
        <v xml:space="preserve"> </v>
      </c>
      <c r="AC527" s="47" t="str">
        <f t="shared" si="62"/>
        <v xml:space="preserve"> </v>
      </c>
      <c r="AD527" s="47" t="str">
        <f t="shared" si="63"/>
        <v xml:space="preserve"> </v>
      </c>
      <c r="AE527" s="47" t="str">
        <f t="shared" si="64"/>
        <v xml:space="preserve"> </v>
      </c>
    </row>
    <row r="528" spans="1:31" ht="13">
      <c r="A528" s="122"/>
      <c r="B528" s="174">
        <v>723</v>
      </c>
      <c r="C528" s="94" t="s">
        <v>1438</v>
      </c>
      <c r="D528" s="47">
        <f>SUMIFS('Volume Input'!$F$16:$F$1000000,'Volume Input'!$E$16:$E$1000000,'TO HIDE DRG Sum Ref'!B528)</f>
        <v>0</v>
      </c>
      <c r="E528" s="122" t="s">
        <v>71</v>
      </c>
      <c r="F528" s="122" t="s">
        <v>73</v>
      </c>
      <c r="G528" s="94" t="s">
        <v>1438</v>
      </c>
      <c r="AA528" s="47">
        <f>'Volume Input'!E470</f>
        <v>0</v>
      </c>
      <c r="AB528" s="47" t="str">
        <f t="shared" si="61"/>
        <v xml:space="preserve"> </v>
      </c>
      <c r="AC528" s="47" t="str">
        <f t="shared" si="62"/>
        <v xml:space="preserve"> </v>
      </c>
      <c r="AD528" s="47" t="str">
        <f t="shared" si="63"/>
        <v xml:space="preserve"> </v>
      </c>
      <c r="AE528" s="47" t="str">
        <f t="shared" si="64"/>
        <v xml:space="preserve"> </v>
      </c>
    </row>
    <row r="529" spans="1:31" ht="13">
      <c r="A529" s="122"/>
      <c r="B529" s="174">
        <v>724</v>
      </c>
      <c r="C529" s="93" t="s">
        <v>1439</v>
      </c>
      <c r="D529" s="47">
        <f>SUMIFS('Volume Input'!$F$16:$F$1000000,'Volume Input'!$E$16:$E$1000000,'TO HIDE DRG Sum Ref'!B529)</f>
        <v>0</v>
      </c>
      <c r="E529" s="122" t="s">
        <v>71</v>
      </c>
      <c r="F529" s="122" t="s">
        <v>73</v>
      </c>
      <c r="G529" s="93" t="s">
        <v>1439</v>
      </c>
      <c r="AA529" s="47">
        <f>'Volume Input'!E471</f>
        <v>0</v>
      </c>
      <c r="AB529" s="47" t="str">
        <f t="shared" si="61"/>
        <v xml:space="preserve"> </v>
      </c>
      <c r="AC529" s="47" t="str">
        <f t="shared" si="62"/>
        <v xml:space="preserve"> </v>
      </c>
      <c r="AD529" s="47" t="str">
        <f t="shared" si="63"/>
        <v xml:space="preserve"> </v>
      </c>
      <c r="AE529" s="47" t="str">
        <f t="shared" si="64"/>
        <v xml:space="preserve"> </v>
      </c>
    </row>
    <row r="530" spans="1:31" ht="13">
      <c r="A530" s="122"/>
      <c r="B530" s="174">
        <v>754</v>
      </c>
      <c r="C530" s="94" t="s">
        <v>1440</v>
      </c>
      <c r="D530" s="47">
        <f>SUMIFS('Volume Input'!$F$16:$F$1000000,'Volume Input'!$E$16:$E$1000000,'TO HIDE DRG Sum Ref'!B530)</f>
        <v>0</v>
      </c>
      <c r="E530" s="122" t="s">
        <v>71</v>
      </c>
      <c r="F530" s="122" t="s">
        <v>73</v>
      </c>
      <c r="G530" s="94" t="s">
        <v>1440</v>
      </c>
      <c r="AA530" s="47">
        <f>'Volume Input'!E472</f>
        <v>0</v>
      </c>
      <c r="AB530" s="47" t="str">
        <f t="shared" si="61"/>
        <v xml:space="preserve"> </v>
      </c>
      <c r="AC530" s="47" t="str">
        <f t="shared" si="62"/>
        <v xml:space="preserve"> </v>
      </c>
      <c r="AD530" s="47" t="str">
        <f t="shared" si="63"/>
        <v xml:space="preserve"> </v>
      </c>
      <c r="AE530" s="47" t="str">
        <f t="shared" si="64"/>
        <v xml:space="preserve"> </v>
      </c>
    </row>
    <row r="531" spans="1:31" ht="13">
      <c r="A531" s="122"/>
      <c r="B531" s="174">
        <v>755</v>
      </c>
      <c r="C531" s="93" t="s">
        <v>1441</v>
      </c>
      <c r="D531" s="47">
        <f>SUMIFS('Volume Input'!$F$16:$F$1000000,'Volume Input'!$E$16:$E$1000000,'TO HIDE DRG Sum Ref'!B531)</f>
        <v>0</v>
      </c>
      <c r="E531" s="122" t="s">
        <v>71</v>
      </c>
      <c r="F531" s="122" t="s">
        <v>73</v>
      </c>
      <c r="G531" s="93" t="s">
        <v>1441</v>
      </c>
      <c r="AA531" s="47">
        <f>'Volume Input'!E473</f>
        <v>0</v>
      </c>
      <c r="AB531" s="47" t="str">
        <f t="shared" si="61"/>
        <v xml:space="preserve"> </v>
      </c>
      <c r="AC531" s="47" t="str">
        <f t="shared" si="62"/>
        <v xml:space="preserve"> </v>
      </c>
      <c r="AD531" s="47" t="str">
        <f t="shared" si="63"/>
        <v xml:space="preserve"> </v>
      </c>
      <c r="AE531" s="47" t="str">
        <f t="shared" si="64"/>
        <v xml:space="preserve"> </v>
      </c>
    </row>
    <row r="532" spans="1:31" ht="13">
      <c r="A532" s="122"/>
      <c r="B532" s="174">
        <v>756</v>
      </c>
      <c r="C532" s="94" t="s">
        <v>1442</v>
      </c>
      <c r="D532" s="47">
        <f>SUMIFS('Volume Input'!$F$16:$F$1000000,'Volume Input'!$E$16:$E$1000000,'TO HIDE DRG Sum Ref'!B532)</f>
        <v>0</v>
      </c>
      <c r="E532" s="122" t="s">
        <v>71</v>
      </c>
      <c r="F532" s="122" t="s">
        <v>73</v>
      </c>
      <c r="G532" s="94" t="s">
        <v>1442</v>
      </c>
      <c r="AA532" s="47">
        <f>'Volume Input'!E474</f>
        <v>0</v>
      </c>
      <c r="AB532" s="47" t="str">
        <f t="shared" si="61"/>
        <v xml:space="preserve"> </v>
      </c>
      <c r="AC532" s="47" t="str">
        <f t="shared" si="62"/>
        <v xml:space="preserve"> </v>
      </c>
      <c r="AD532" s="47" t="str">
        <f t="shared" si="63"/>
        <v xml:space="preserve"> </v>
      </c>
      <c r="AE532" s="47" t="str">
        <f t="shared" si="64"/>
        <v xml:space="preserve"> </v>
      </c>
    </row>
    <row r="533" spans="1:31" ht="13">
      <c r="A533" s="122"/>
      <c r="B533" s="174">
        <v>834</v>
      </c>
      <c r="C533" s="93" t="s">
        <v>1443</v>
      </c>
      <c r="D533" s="47">
        <f>SUMIFS('Volume Input'!$F$16:$F$1000000,'Volume Input'!$E$16:$E$1000000,'TO HIDE DRG Sum Ref'!B533)</f>
        <v>0</v>
      </c>
      <c r="E533" s="122" t="s">
        <v>71</v>
      </c>
      <c r="F533" s="122" t="s">
        <v>73</v>
      </c>
      <c r="G533" s="93" t="s">
        <v>1443</v>
      </c>
      <c r="AA533" s="47">
        <f>'Volume Input'!E475</f>
        <v>0</v>
      </c>
      <c r="AB533" s="47" t="str">
        <f t="shared" si="61"/>
        <v xml:space="preserve"> </v>
      </c>
      <c r="AC533" s="47" t="str">
        <f t="shared" si="62"/>
        <v xml:space="preserve"> </v>
      </c>
      <c r="AD533" s="47" t="str">
        <f t="shared" si="63"/>
        <v xml:space="preserve"> </v>
      </c>
      <c r="AE533" s="47" t="str">
        <f t="shared" si="64"/>
        <v xml:space="preserve"> </v>
      </c>
    </row>
    <row r="534" spans="1:31" ht="13">
      <c r="A534" s="122"/>
      <c r="B534" s="174">
        <v>835</v>
      </c>
      <c r="C534" s="94" t="s">
        <v>1444</v>
      </c>
      <c r="D534" s="47">
        <f>SUMIFS('Volume Input'!$F$16:$F$1000000,'Volume Input'!$E$16:$E$1000000,'TO HIDE DRG Sum Ref'!B534)</f>
        <v>0</v>
      </c>
      <c r="E534" s="122" t="s">
        <v>71</v>
      </c>
      <c r="F534" s="122" t="s">
        <v>73</v>
      </c>
      <c r="G534" s="94" t="s">
        <v>1444</v>
      </c>
      <c r="AA534" s="47">
        <f>'Volume Input'!E476</f>
        <v>0</v>
      </c>
      <c r="AB534" s="47" t="str">
        <f t="shared" si="61"/>
        <v xml:space="preserve"> </v>
      </c>
      <c r="AC534" s="47" t="str">
        <f t="shared" si="62"/>
        <v xml:space="preserve"> </v>
      </c>
      <c r="AD534" s="47" t="str">
        <f t="shared" si="63"/>
        <v xml:space="preserve"> </v>
      </c>
      <c r="AE534" s="47" t="str">
        <f t="shared" si="64"/>
        <v xml:space="preserve"> </v>
      </c>
    </row>
    <row r="535" spans="1:31" ht="13">
      <c r="A535" s="122"/>
      <c r="B535" s="174">
        <v>836</v>
      </c>
      <c r="C535" s="93" t="s">
        <v>1445</v>
      </c>
      <c r="D535" s="47">
        <f>SUMIFS('Volume Input'!$F$16:$F$1000000,'Volume Input'!$E$16:$E$1000000,'TO HIDE DRG Sum Ref'!B535)</f>
        <v>0</v>
      </c>
      <c r="E535" s="122" t="s">
        <v>71</v>
      </c>
      <c r="F535" s="122" t="s">
        <v>73</v>
      </c>
      <c r="G535" s="93" t="s">
        <v>1445</v>
      </c>
      <c r="AA535" s="47">
        <f>'Volume Input'!E477</f>
        <v>0</v>
      </c>
      <c r="AB535" s="47" t="str">
        <f t="shared" si="61"/>
        <v xml:space="preserve"> </v>
      </c>
      <c r="AC535" s="47" t="str">
        <f t="shared" si="62"/>
        <v xml:space="preserve"> </v>
      </c>
      <c r="AD535" s="47" t="str">
        <f t="shared" si="63"/>
        <v xml:space="preserve"> </v>
      </c>
      <c r="AE535" s="47" t="str">
        <f t="shared" si="64"/>
        <v xml:space="preserve"> </v>
      </c>
    </row>
    <row r="536" spans="1:31" ht="13">
      <c r="A536" s="122"/>
      <c r="B536" s="174">
        <v>837</v>
      </c>
      <c r="C536" s="94" t="s">
        <v>1446</v>
      </c>
      <c r="D536" s="47">
        <f>SUMIFS('Volume Input'!$F$16:$F$1000000,'Volume Input'!$E$16:$E$1000000,'TO HIDE DRG Sum Ref'!B536)</f>
        <v>0</v>
      </c>
      <c r="E536" s="122" t="s">
        <v>71</v>
      </c>
      <c r="F536" s="122" t="s">
        <v>73</v>
      </c>
      <c r="G536" s="94" t="s">
        <v>1446</v>
      </c>
      <c r="AA536" s="47">
        <f>'Volume Input'!E478</f>
        <v>0</v>
      </c>
      <c r="AB536" s="47" t="str">
        <f t="shared" si="61"/>
        <v xml:space="preserve"> </v>
      </c>
      <c r="AC536" s="47" t="str">
        <f t="shared" si="62"/>
        <v xml:space="preserve"> </v>
      </c>
      <c r="AD536" s="47" t="str">
        <f t="shared" si="63"/>
        <v xml:space="preserve"> </v>
      </c>
      <c r="AE536" s="47" t="str">
        <f t="shared" si="64"/>
        <v xml:space="preserve"> </v>
      </c>
    </row>
    <row r="537" spans="1:31" ht="13">
      <c r="A537" s="122"/>
      <c r="B537" s="174">
        <v>838</v>
      </c>
      <c r="C537" s="93" t="s">
        <v>1447</v>
      </c>
      <c r="D537" s="47">
        <f>SUMIFS('Volume Input'!$F$16:$F$1000000,'Volume Input'!$E$16:$E$1000000,'TO HIDE DRG Sum Ref'!B537)</f>
        <v>0</v>
      </c>
      <c r="E537" s="122" t="s">
        <v>71</v>
      </c>
      <c r="F537" s="122" t="s">
        <v>73</v>
      </c>
      <c r="G537" s="93" t="s">
        <v>1447</v>
      </c>
      <c r="AA537" s="47">
        <f>'Volume Input'!E479</f>
        <v>0</v>
      </c>
      <c r="AB537" s="47" t="str">
        <f t="shared" si="61"/>
        <v xml:space="preserve"> </v>
      </c>
      <c r="AC537" s="47" t="str">
        <f t="shared" si="62"/>
        <v xml:space="preserve"> </v>
      </c>
      <c r="AD537" s="47" t="str">
        <f t="shared" si="63"/>
        <v xml:space="preserve"> </v>
      </c>
      <c r="AE537" s="47" t="str">
        <f t="shared" si="64"/>
        <v xml:space="preserve"> </v>
      </c>
    </row>
    <row r="538" spans="1:31" ht="13">
      <c r="A538" s="122"/>
      <c r="B538" s="174">
        <v>839</v>
      </c>
      <c r="C538" s="94" t="s">
        <v>1448</v>
      </c>
      <c r="D538" s="47">
        <f>SUMIFS('Volume Input'!$F$16:$F$1000000,'Volume Input'!$E$16:$E$1000000,'TO HIDE DRG Sum Ref'!B538)</f>
        <v>0</v>
      </c>
      <c r="E538" s="122" t="s">
        <v>71</v>
      </c>
      <c r="F538" s="122" t="s">
        <v>73</v>
      </c>
      <c r="G538" s="94" t="s">
        <v>1448</v>
      </c>
      <c r="AA538" s="47">
        <f>'Volume Input'!E480</f>
        <v>0</v>
      </c>
      <c r="AB538" s="47" t="str">
        <f t="shared" si="61"/>
        <v xml:space="preserve"> </v>
      </c>
      <c r="AC538" s="47" t="str">
        <f t="shared" si="62"/>
        <v xml:space="preserve"> </v>
      </c>
      <c r="AD538" s="47" t="str">
        <f t="shared" si="63"/>
        <v xml:space="preserve"> </v>
      </c>
      <c r="AE538" s="47" t="str">
        <f t="shared" si="64"/>
        <v xml:space="preserve"> </v>
      </c>
    </row>
    <row r="539" spans="1:31" ht="13">
      <c r="A539" s="122"/>
      <c r="B539" s="174">
        <v>840</v>
      </c>
      <c r="C539" s="93" t="s">
        <v>1449</v>
      </c>
      <c r="D539" s="47">
        <f>SUMIFS('Volume Input'!$F$16:$F$1000000,'Volume Input'!$E$16:$E$1000000,'TO HIDE DRG Sum Ref'!B539)</f>
        <v>0</v>
      </c>
      <c r="E539" s="122" t="s">
        <v>71</v>
      </c>
      <c r="F539" s="122" t="s">
        <v>73</v>
      </c>
      <c r="G539" s="93" t="s">
        <v>1449</v>
      </c>
      <c r="AA539" s="47">
        <f>'Volume Input'!E481</f>
        <v>0</v>
      </c>
      <c r="AB539" s="47" t="str">
        <f t="shared" si="61"/>
        <v xml:space="preserve"> </v>
      </c>
      <c r="AC539" s="47" t="str">
        <f t="shared" si="62"/>
        <v xml:space="preserve"> </v>
      </c>
      <c r="AD539" s="47" t="str">
        <f t="shared" si="63"/>
        <v xml:space="preserve"> </v>
      </c>
      <c r="AE539" s="47" t="str">
        <f t="shared" si="64"/>
        <v xml:space="preserve"> </v>
      </c>
    </row>
    <row r="540" spans="1:31" ht="13">
      <c r="A540" s="122"/>
      <c r="B540" s="174">
        <v>841</v>
      </c>
      <c r="C540" s="94" t="s">
        <v>1450</v>
      </c>
      <c r="D540" s="47">
        <f>SUMIFS('Volume Input'!$F$16:$F$1000000,'Volume Input'!$E$16:$E$1000000,'TO HIDE DRG Sum Ref'!B540)</f>
        <v>0</v>
      </c>
      <c r="E540" s="122" t="s">
        <v>71</v>
      </c>
      <c r="F540" s="122" t="s">
        <v>73</v>
      </c>
      <c r="G540" s="94" t="s">
        <v>1450</v>
      </c>
      <c r="AA540" s="47">
        <f>'Volume Input'!E482</f>
        <v>0</v>
      </c>
      <c r="AB540" s="47" t="str">
        <f t="shared" si="61"/>
        <v xml:space="preserve"> </v>
      </c>
      <c r="AC540" s="47" t="str">
        <f t="shared" si="62"/>
        <v xml:space="preserve"> </v>
      </c>
      <c r="AD540" s="47" t="str">
        <f t="shared" si="63"/>
        <v xml:space="preserve"> </v>
      </c>
      <c r="AE540" s="47" t="str">
        <f t="shared" si="64"/>
        <v xml:space="preserve"> </v>
      </c>
    </row>
    <row r="541" spans="1:31" ht="13">
      <c r="A541" s="122"/>
      <c r="B541" s="174">
        <v>842</v>
      </c>
      <c r="C541" s="93" t="s">
        <v>1451</v>
      </c>
      <c r="D541" s="47">
        <f>SUMIFS('Volume Input'!$F$16:$F$1000000,'Volume Input'!$E$16:$E$1000000,'TO HIDE DRG Sum Ref'!B541)</f>
        <v>0</v>
      </c>
      <c r="E541" s="122" t="s">
        <v>71</v>
      </c>
      <c r="F541" s="122" t="s">
        <v>73</v>
      </c>
      <c r="G541" s="93" t="s">
        <v>1451</v>
      </c>
      <c r="AA541" s="47">
        <f>'Volume Input'!E483</f>
        <v>0</v>
      </c>
      <c r="AB541" s="47" t="str">
        <f t="shared" si="61"/>
        <v xml:space="preserve"> </v>
      </c>
      <c r="AC541" s="47" t="str">
        <f t="shared" si="62"/>
        <v xml:space="preserve"> </v>
      </c>
      <c r="AD541" s="47" t="str">
        <f t="shared" si="63"/>
        <v xml:space="preserve"> </v>
      </c>
      <c r="AE541" s="47" t="str">
        <f t="shared" si="64"/>
        <v xml:space="preserve"> </v>
      </c>
    </row>
    <row r="542" spans="1:31" ht="13">
      <c r="A542" s="122"/>
      <c r="B542" s="174">
        <v>843</v>
      </c>
      <c r="C542" s="94" t="s">
        <v>1452</v>
      </c>
      <c r="D542" s="47">
        <f>SUMIFS('Volume Input'!$F$16:$F$1000000,'Volume Input'!$E$16:$E$1000000,'TO HIDE DRG Sum Ref'!B542)</f>
        <v>0</v>
      </c>
      <c r="E542" s="122" t="s">
        <v>71</v>
      </c>
      <c r="F542" s="122" t="s">
        <v>73</v>
      </c>
      <c r="G542" s="94" t="s">
        <v>1452</v>
      </c>
      <c r="AA542" s="47">
        <f>'Volume Input'!E484</f>
        <v>0</v>
      </c>
      <c r="AB542" s="47" t="str">
        <f t="shared" si="61"/>
        <v xml:space="preserve"> </v>
      </c>
      <c r="AC542" s="47" t="str">
        <f t="shared" si="62"/>
        <v xml:space="preserve"> </v>
      </c>
      <c r="AD542" s="47" t="str">
        <f t="shared" si="63"/>
        <v xml:space="preserve"> </v>
      </c>
      <c r="AE542" s="47" t="str">
        <f t="shared" si="64"/>
        <v xml:space="preserve"> </v>
      </c>
    </row>
    <row r="543" spans="1:31" ht="13">
      <c r="A543" s="122"/>
      <c r="B543" s="174">
        <v>844</v>
      </c>
      <c r="C543" s="93" t="s">
        <v>1453</v>
      </c>
      <c r="D543" s="47">
        <f>SUMIFS('Volume Input'!$F$16:$F$1000000,'Volume Input'!$E$16:$E$1000000,'TO HIDE DRG Sum Ref'!B543)</f>
        <v>0</v>
      </c>
      <c r="E543" s="122" t="s">
        <v>71</v>
      </c>
      <c r="F543" s="122" t="s">
        <v>73</v>
      </c>
      <c r="G543" s="93" t="s">
        <v>1453</v>
      </c>
      <c r="AA543" s="47">
        <f>'Volume Input'!E485</f>
        <v>0</v>
      </c>
      <c r="AB543" s="47" t="str">
        <f t="shared" si="61"/>
        <v xml:space="preserve"> </v>
      </c>
      <c r="AC543" s="47" t="str">
        <f t="shared" si="62"/>
        <v xml:space="preserve"> </v>
      </c>
      <c r="AD543" s="47" t="str">
        <f t="shared" si="63"/>
        <v xml:space="preserve"> </v>
      </c>
      <c r="AE543" s="47" t="str">
        <f t="shared" si="64"/>
        <v xml:space="preserve"> </v>
      </c>
    </row>
    <row r="544" spans="1:31" ht="13">
      <c r="A544" s="122"/>
      <c r="B544" s="174">
        <v>845</v>
      </c>
      <c r="C544" s="94" t="s">
        <v>1454</v>
      </c>
      <c r="D544" s="47">
        <f>SUMIFS('Volume Input'!$F$16:$F$1000000,'Volume Input'!$E$16:$E$1000000,'TO HIDE DRG Sum Ref'!B544)</f>
        <v>0</v>
      </c>
      <c r="E544" s="122" t="s">
        <v>71</v>
      </c>
      <c r="F544" s="122" t="s">
        <v>73</v>
      </c>
      <c r="G544" s="94" t="s">
        <v>1454</v>
      </c>
      <c r="AA544" s="47">
        <f>'Volume Input'!E486</f>
        <v>0</v>
      </c>
      <c r="AB544" s="47" t="str">
        <f t="shared" si="61"/>
        <v xml:space="preserve"> </v>
      </c>
      <c r="AC544" s="47" t="str">
        <f t="shared" si="62"/>
        <v xml:space="preserve"> </v>
      </c>
      <c r="AD544" s="47" t="str">
        <f t="shared" si="63"/>
        <v xml:space="preserve"> </v>
      </c>
      <c r="AE544" s="47" t="str">
        <f t="shared" si="64"/>
        <v xml:space="preserve"> </v>
      </c>
    </row>
    <row r="545" spans="1:31" ht="13">
      <c r="A545" s="122"/>
      <c r="B545" s="174">
        <v>846</v>
      </c>
      <c r="C545" s="93" t="s">
        <v>1455</v>
      </c>
      <c r="D545" s="47">
        <f>SUMIFS('Volume Input'!$F$16:$F$1000000,'Volume Input'!$E$16:$E$1000000,'TO HIDE DRG Sum Ref'!B545)</f>
        <v>0</v>
      </c>
      <c r="E545" s="122" t="s">
        <v>71</v>
      </c>
      <c r="F545" s="122" t="s">
        <v>73</v>
      </c>
      <c r="G545" s="93" t="s">
        <v>1455</v>
      </c>
      <c r="AA545" s="47">
        <f>'Volume Input'!E487</f>
        <v>0</v>
      </c>
      <c r="AB545" s="47" t="str">
        <f t="shared" si="61"/>
        <v xml:space="preserve"> </v>
      </c>
      <c r="AC545" s="47" t="str">
        <f t="shared" si="62"/>
        <v xml:space="preserve"> </v>
      </c>
      <c r="AD545" s="47" t="str">
        <f t="shared" si="63"/>
        <v xml:space="preserve"> </v>
      </c>
      <c r="AE545" s="47" t="str">
        <f t="shared" si="64"/>
        <v xml:space="preserve"> </v>
      </c>
    </row>
    <row r="546" spans="1:31" ht="13">
      <c r="A546" s="122"/>
      <c r="B546" s="174">
        <v>847</v>
      </c>
      <c r="C546" s="94" t="s">
        <v>1456</v>
      </c>
      <c r="D546" s="47">
        <f>SUMIFS('Volume Input'!$F$16:$F$1000000,'Volume Input'!$E$16:$E$1000000,'TO HIDE DRG Sum Ref'!B546)</f>
        <v>0</v>
      </c>
      <c r="E546" s="122" t="s">
        <v>71</v>
      </c>
      <c r="F546" s="122" t="s">
        <v>73</v>
      </c>
      <c r="G546" s="94" t="s">
        <v>1456</v>
      </c>
      <c r="AA546" s="47">
        <f>'Volume Input'!E488</f>
        <v>0</v>
      </c>
      <c r="AB546" s="47" t="str">
        <f t="shared" si="61"/>
        <v xml:space="preserve"> </v>
      </c>
      <c r="AC546" s="47" t="str">
        <f t="shared" si="62"/>
        <v xml:space="preserve"> </v>
      </c>
      <c r="AD546" s="47" t="str">
        <f t="shared" si="63"/>
        <v xml:space="preserve"> </v>
      </c>
      <c r="AE546" s="47" t="str">
        <f t="shared" si="64"/>
        <v xml:space="preserve"> </v>
      </c>
    </row>
    <row r="547" spans="1:31" ht="13">
      <c r="A547" s="122"/>
      <c r="B547" s="174">
        <v>848</v>
      </c>
      <c r="C547" s="93" t="s">
        <v>1457</v>
      </c>
      <c r="D547" s="47">
        <f>SUMIFS('Volume Input'!$F$16:$F$1000000,'Volume Input'!$E$16:$E$1000000,'TO HIDE DRG Sum Ref'!B547)</f>
        <v>0</v>
      </c>
      <c r="E547" s="122" t="s">
        <v>71</v>
      </c>
      <c r="F547" s="122" t="s">
        <v>73</v>
      </c>
      <c r="G547" s="93" t="s">
        <v>1457</v>
      </c>
      <c r="AA547" s="47">
        <f>'Volume Input'!E489</f>
        <v>0</v>
      </c>
      <c r="AB547" s="47" t="str">
        <f t="shared" si="61"/>
        <v xml:space="preserve"> </v>
      </c>
      <c r="AC547" s="47" t="str">
        <f t="shared" si="62"/>
        <v xml:space="preserve"> </v>
      </c>
      <c r="AD547" s="47" t="str">
        <f t="shared" si="63"/>
        <v xml:space="preserve"> </v>
      </c>
      <c r="AE547" s="47" t="str">
        <f t="shared" si="64"/>
        <v xml:space="preserve"> </v>
      </c>
    </row>
    <row r="548" spans="1:31" ht="13">
      <c r="A548" s="122"/>
      <c r="B548" s="174">
        <v>849</v>
      </c>
      <c r="C548" s="94" t="s">
        <v>1458</v>
      </c>
      <c r="D548" s="47">
        <f>SUMIFS('Volume Input'!$F$16:$F$1000000,'Volume Input'!$E$16:$E$1000000,'TO HIDE DRG Sum Ref'!B548)</f>
        <v>0</v>
      </c>
      <c r="E548" s="122" t="s">
        <v>71</v>
      </c>
      <c r="F548" s="122" t="s">
        <v>72</v>
      </c>
      <c r="G548" s="94" t="s">
        <v>1458</v>
      </c>
      <c r="AA548" s="47">
        <f>'Volume Input'!E490</f>
        <v>0</v>
      </c>
      <c r="AB548" s="47" t="str">
        <f t="shared" si="61"/>
        <v xml:space="preserve"> </v>
      </c>
      <c r="AC548" s="47" t="str">
        <f t="shared" si="62"/>
        <v xml:space="preserve"> </v>
      </c>
      <c r="AD548" s="47" t="str">
        <f t="shared" si="63"/>
        <v xml:space="preserve"> </v>
      </c>
      <c r="AE548" s="47" t="str">
        <f t="shared" si="64"/>
        <v xml:space="preserve"> </v>
      </c>
    </row>
    <row r="549" spans="1:31" ht="13">
      <c r="A549" s="122"/>
      <c r="B549" s="174">
        <v>121</v>
      </c>
      <c r="C549" s="93" t="s">
        <v>1459</v>
      </c>
      <c r="D549" s="47">
        <f>SUMIFS('Volume Input'!$F$16:$F$1000000,'Volume Input'!$E$16:$E$1000000,'TO HIDE DRG Sum Ref'!B549)</f>
        <v>0</v>
      </c>
      <c r="E549" s="122" t="s">
        <v>75</v>
      </c>
      <c r="F549" s="122" t="s">
        <v>76</v>
      </c>
      <c r="G549" s="93" t="s">
        <v>1459</v>
      </c>
      <c r="AA549" s="47">
        <f>'Volume Input'!E491</f>
        <v>0</v>
      </c>
      <c r="AB549" s="47" t="str">
        <f t="shared" si="61"/>
        <v xml:space="preserve"> </v>
      </c>
      <c r="AC549" s="47" t="str">
        <f t="shared" si="62"/>
        <v xml:space="preserve"> </v>
      </c>
      <c r="AD549" s="47" t="str">
        <f t="shared" si="63"/>
        <v xml:space="preserve"> </v>
      </c>
      <c r="AE549" s="47" t="str">
        <f t="shared" si="64"/>
        <v xml:space="preserve"> </v>
      </c>
    </row>
    <row r="550" spans="1:31" ht="13">
      <c r="A550" s="122"/>
      <c r="B550" s="174">
        <v>122</v>
      </c>
      <c r="C550" s="94" t="s">
        <v>1460</v>
      </c>
      <c r="D550" s="47">
        <f>SUMIFS('Volume Input'!$F$16:$F$1000000,'Volume Input'!$E$16:$E$1000000,'TO HIDE DRG Sum Ref'!B550)</f>
        <v>0</v>
      </c>
      <c r="E550" s="122" t="s">
        <v>75</v>
      </c>
      <c r="F550" s="122" t="s">
        <v>76</v>
      </c>
      <c r="G550" s="94" t="s">
        <v>1460</v>
      </c>
      <c r="AA550" s="47">
        <f>'Volume Input'!E492</f>
        <v>0</v>
      </c>
      <c r="AB550" s="47" t="str">
        <f t="shared" si="61"/>
        <v xml:space="preserve"> </v>
      </c>
      <c r="AC550" s="47" t="str">
        <f t="shared" si="62"/>
        <v xml:space="preserve"> </v>
      </c>
      <c r="AD550" s="47" t="str">
        <f t="shared" si="63"/>
        <v xml:space="preserve"> </v>
      </c>
      <c r="AE550" s="47" t="str">
        <f t="shared" si="64"/>
        <v xml:space="preserve"> </v>
      </c>
    </row>
    <row r="551" spans="1:31" ht="13">
      <c r="A551" s="122"/>
      <c r="B551" s="174">
        <v>123</v>
      </c>
      <c r="C551" s="93" t="s">
        <v>1461</v>
      </c>
      <c r="D551" s="47">
        <f>SUMIFS('Volume Input'!$F$16:$F$1000000,'Volume Input'!$E$16:$E$1000000,'TO HIDE DRG Sum Ref'!B551)</f>
        <v>0</v>
      </c>
      <c r="E551" s="122" t="s">
        <v>75</v>
      </c>
      <c r="F551" s="122" t="s">
        <v>76</v>
      </c>
      <c r="G551" s="93" t="s">
        <v>1461</v>
      </c>
      <c r="AA551" s="47">
        <f>'Volume Input'!E493</f>
        <v>0</v>
      </c>
      <c r="AB551" s="47" t="str">
        <f t="shared" si="61"/>
        <v xml:space="preserve"> </v>
      </c>
      <c r="AC551" s="47" t="str">
        <f t="shared" si="62"/>
        <v xml:space="preserve"> </v>
      </c>
      <c r="AD551" s="47" t="str">
        <f t="shared" si="63"/>
        <v xml:space="preserve"> </v>
      </c>
      <c r="AE551" s="47" t="str">
        <f t="shared" si="64"/>
        <v xml:space="preserve"> </v>
      </c>
    </row>
    <row r="552" spans="1:31" ht="13">
      <c r="A552" s="122"/>
      <c r="B552" s="174">
        <v>124</v>
      </c>
      <c r="C552" s="94" t="s">
        <v>1462</v>
      </c>
      <c r="D552" s="47">
        <f>SUMIFS('Volume Input'!$F$16:$F$1000000,'Volume Input'!$E$16:$E$1000000,'TO HIDE DRG Sum Ref'!B552)</f>
        <v>0</v>
      </c>
      <c r="E552" s="122" t="s">
        <v>75</v>
      </c>
      <c r="F552" s="122" t="s">
        <v>76</v>
      </c>
      <c r="G552" s="94" t="s">
        <v>1462</v>
      </c>
      <c r="AA552" s="47">
        <f>'Volume Input'!E494</f>
        <v>0</v>
      </c>
      <c r="AB552" s="47" t="str">
        <f t="shared" si="61"/>
        <v xml:space="preserve"> </v>
      </c>
      <c r="AC552" s="47" t="str">
        <f t="shared" si="62"/>
        <v xml:space="preserve"> </v>
      </c>
      <c r="AD552" s="47" t="str">
        <f t="shared" si="63"/>
        <v xml:space="preserve"> </v>
      </c>
      <c r="AE552" s="47" t="str">
        <f t="shared" si="64"/>
        <v xml:space="preserve"> </v>
      </c>
    </row>
    <row r="553" spans="1:31" ht="13">
      <c r="A553" s="122"/>
      <c r="B553" s="174">
        <v>125</v>
      </c>
      <c r="C553" s="93" t="s">
        <v>1463</v>
      </c>
      <c r="D553" s="47">
        <f>SUMIFS('Volume Input'!$F$16:$F$1000000,'Volume Input'!$E$16:$E$1000000,'TO HIDE DRG Sum Ref'!B553)</f>
        <v>0</v>
      </c>
      <c r="E553" s="122" t="s">
        <v>75</v>
      </c>
      <c r="F553" s="122" t="s">
        <v>76</v>
      </c>
      <c r="G553" s="93" t="s">
        <v>1463</v>
      </c>
      <c r="AA553" s="47">
        <f>'Volume Input'!E495</f>
        <v>0</v>
      </c>
      <c r="AB553" s="47" t="str">
        <f t="shared" si="61"/>
        <v xml:space="preserve"> </v>
      </c>
      <c r="AC553" s="47" t="str">
        <f t="shared" si="62"/>
        <v xml:space="preserve"> </v>
      </c>
      <c r="AD553" s="47" t="str">
        <f t="shared" si="63"/>
        <v xml:space="preserve"> </v>
      </c>
      <c r="AE553" s="47" t="str">
        <f t="shared" si="64"/>
        <v xml:space="preserve"> </v>
      </c>
    </row>
    <row r="554" spans="1:31" ht="13">
      <c r="A554" s="122"/>
      <c r="B554" s="174">
        <v>113</v>
      </c>
      <c r="C554" s="94" t="s">
        <v>1464</v>
      </c>
      <c r="D554" s="47">
        <f>SUMIFS('Volume Input'!$F$16:$F$1000000,'Volume Input'!$E$16:$E$1000000,'TO HIDE DRG Sum Ref'!B554)</f>
        <v>0</v>
      </c>
      <c r="E554" s="122" t="s">
        <v>75</v>
      </c>
      <c r="F554" s="122" t="s">
        <v>77</v>
      </c>
      <c r="G554" s="94" t="s">
        <v>1464</v>
      </c>
      <c r="AA554" s="47">
        <f>'Volume Input'!E496</f>
        <v>0</v>
      </c>
      <c r="AB554" s="47" t="str">
        <f t="shared" si="61"/>
        <v xml:space="preserve"> </v>
      </c>
      <c r="AC554" s="47" t="str">
        <f t="shared" si="62"/>
        <v xml:space="preserve"> </v>
      </c>
      <c r="AD554" s="47" t="str">
        <f t="shared" si="63"/>
        <v xml:space="preserve"> </v>
      </c>
      <c r="AE554" s="47" t="str">
        <f t="shared" si="64"/>
        <v xml:space="preserve"> </v>
      </c>
    </row>
    <row r="555" spans="1:31" ht="13">
      <c r="A555" s="122"/>
      <c r="B555" s="174">
        <v>114</v>
      </c>
      <c r="C555" s="93" t="s">
        <v>1465</v>
      </c>
      <c r="D555" s="47">
        <f>SUMIFS('Volume Input'!$F$16:$F$1000000,'Volume Input'!$E$16:$E$1000000,'TO HIDE DRG Sum Ref'!B555)</f>
        <v>0</v>
      </c>
      <c r="E555" s="122" t="s">
        <v>75</v>
      </c>
      <c r="F555" s="122" t="s">
        <v>77</v>
      </c>
      <c r="G555" s="93" t="s">
        <v>1465</v>
      </c>
      <c r="AA555" s="47">
        <f>'Volume Input'!E497</f>
        <v>0</v>
      </c>
      <c r="AB555" s="47" t="str">
        <f t="shared" si="61"/>
        <v xml:space="preserve"> </v>
      </c>
      <c r="AC555" s="47" t="str">
        <f t="shared" si="62"/>
        <v xml:space="preserve"> </v>
      </c>
      <c r="AD555" s="47" t="str">
        <f t="shared" si="63"/>
        <v xml:space="preserve"> </v>
      </c>
      <c r="AE555" s="47" t="str">
        <f t="shared" si="64"/>
        <v xml:space="preserve"> </v>
      </c>
    </row>
    <row r="556" spans="1:31" ht="13">
      <c r="A556" s="122"/>
      <c r="B556" s="174">
        <v>115</v>
      </c>
      <c r="C556" s="94" t="s">
        <v>1466</v>
      </c>
      <c r="D556" s="47">
        <f>SUMIFS('Volume Input'!$F$16:$F$1000000,'Volume Input'!$E$16:$E$1000000,'TO HIDE DRG Sum Ref'!B556)</f>
        <v>0</v>
      </c>
      <c r="E556" s="122" t="s">
        <v>75</v>
      </c>
      <c r="F556" s="122" t="s">
        <v>77</v>
      </c>
      <c r="G556" s="94" t="s">
        <v>1466</v>
      </c>
      <c r="AA556" s="47">
        <f>'Volume Input'!E498</f>
        <v>0</v>
      </c>
      <c r="AB556" s="47" t="str">
        <f t="shared" si="61"/>
        <v xml:space="preserve"> </v>
      </c>
      <c r="AC556" s="47" t="str">
        <f t="shared" si="62"/>
        <v xml:space="preserve"> </v>
      </c>
      <c r="AD556" s="47" t="str">
        <f t="shared" si="63"/>
        <v xml:space="preserve"> </v>
      </c>
      <c r="AE556" s="47" t="str">
        <f t="shared" si="64"/>
        <v xml:space="preserve"> </v>
      </c>
    </row>
    <row r="557" spans="1:31" ht="13">
      <c r="A557" s="122"/>
      <c r="B557" s="174">
        <v>116</v>
      </c>
      <c r="C557" s="93" t="s">
        <v>1467</v>
      </c>
      <c r="D557" s="47">
        <f>SUMIFS('Volume Input'!$F$16:$F$1000000,'Volume Input'!$E$16:$E$1000000,'TO HIDE DRG Sum Ref'!B557)</f>
        <v>0</v>
      </c>
      <c r="E557" s="122" t="s">
        <v>75</v>
      </c>
      <c r="F557" s="122" t="s">
        <v>77</v>
      </c>
      <c r="G557" s="93" t="s">
        <v>1467</v>
      </c>
      <c r="AA557" s="47">
        <f>'Volume Input'!E499</f>
        <v>0</v>
      </c>
      <c r="AB557" s="47" t="str">
        <f t="shared" si="61"/>
        <v xml:space="preserve"> </v>
      </c>
      <c r="AC557" s="47" t="str">
        <f t="shared" si="62"/>
        <v xml:space="preserve"> </v>
      </c>
      <c r="AD557" s="47" t="str">
        <f t="shared" si="63"/>
        <v xml:space="preserve"> </v>
      </c>
      <c r="AE557" s="47" t="str">
        <f t="shared" si="64"/>
        <v xml:space="preserve"> </v>
      </c>
    </row>
    <row r="558" spans="1:31" ht="13">
      <c r="A558" s="122"/>
      <c r="B558" s="174">
        <v>117</v>
      </c>
      <c r="C558" s="94" t="s">
        <v>1468</v>
      </c>
      <c r="D558" s="47">
        <f>SUMIFS('Volume Input'!$F$16:$F$1000000,'Volume Input'!$E$16:$E$1000000,'TO HIDE DRG Sum Ref'!B558)</f>
        <v>0</v>
      </c>
      <c r="E558" s="122" t="s">
        <v>75</v>
      </c>
      <c r="F558" s="122" t="s">
        <v>77</v>
      </c>
      <c r="G558" s="94" t="s">
        <v>1468</v>
      </c>
      <c r="AA558" s="47">
        <f>'Volume Input'!E500</f>
        <v>0</v>
      </c>
      <c r="AB558" s="47" t="str">
        <f t="shared" si="61"/>
        <v xml:space="preserve"> </v>
      </c>
      <c r="AC558" s="47" t="str">
        <f t="shared" si="62"/>
        <v xml:space="preserve"> </v>
      </c>
      <c r="AD558" s="47" t="str">
        <f t="shared" si="63"/>
        <v xml:space="preserve"> </v>
      </c>
      <c r="AE558" s="47" t="str">
        <f t="shared" si="64"/>
        <v xml:space="preserve"> </v>
      </c>
    </row>
    <row r="559" spans="1:31" ht="13">
      <c r="A559" s="122"/>
      <c r="B559" s="174">
        <v>503</v>
      </c>
      <c r="C559" s="93" t="s">
        <v>1469</v>
      </c>
      <c r="D559" s="47">
        <f>SUMIFS('Volume Input'!$F$16:$F$1000000,'Volume Input'!$E$16:$E$1000000,'TO HIDE DRG Sum Ref'!B559)</f>
        <v>0</v>
      </c>
      <c r="E559" s="122" t="s">
        <v>78</v>
      </c>
      <c r="F559" s="122" t="s">
        <v>86</v>
      </c>
      <c r="G559" s="93" t="s">
        <v>1469</v>
      </c>
      <c r="AA559" s="47">
        <f>'Volume Input'!E501</f>
        <v>0</v>
      </c>
      <c r="AB559" s="47" t="str">
        <f t="shared" si="61"/>
        <v xml:space="preserve"> </v>
      </c>
      <c r="AC559" s="47" t="str">
        <f t="shared" si="62"/>
        <v xml:space="preserve"> </v>
      </c>
      <c r="AD559" s="47" t="str">
        <f t="shared" si="63"/>
        <v xml:space="preserve"> </v>
      </c>
      <c r="AE559" s="47" t="str">
        <f t="shared" si="64"/>
        <v xml:space="preserve"> </v>
      </c>
    </row>
    <row r="560" spans="1:31" ht="13">
      <c r="A560" s="122"/>
      <c r="B560" s="174">
        <v>504</v>
      </c>
      <c r="C560" s="94" t="s">
        <v>1470</v>
      </c>
      <c r="D560" s="47">
        <f>SUMIFS('Volume Input'!$F$16:$F$1000000,'Volume Input'!$E$16:$E$1000000,'TO HIDE DRG Sum Ref'!B560)</f>
        <v>0</v>
      </c>
      <c r="E560" s="122" t="s">
        <v>78</v>
      </c>
      <c r="F560" s="122" t="s">
        <v>86</v>
      </c>
      <c r="G560" s="94" t="s">
        <v>1470</v>
      </c>
      <c r="AA560" s="47">
        <f>'Volume Input'!E502</f>
        <v>0</v>
      </c>
      <c r="AB560" s="47" t="str">
        <f t="shared" si="61"/>
        <v xml:space="preserve"> </v>
      </c>
      <c r="AC560" s="47" t="str">
        <f t="shared" si="62"/>
        <v xml:space="preserve"> </v>
      </c>
      <c r="AD560" s="47" t="str">
        <f t="shared" si="63"/>
        <v xml:space="preserve"> </v>
      </c>
      <c r="AE560" s="47" t="str">
        <f t="shared" si="64"/>
        <v xml:space="preserve"> </v>
      </c>
    </row>
    <row r="561" spans="1:31" ht="13">
      <c r="A561" s="122"/>
      <c r="B561" s="174">
        <v>505</v>
      </c>
      <c r="C561" s="93" t="s">
        <v>1471</v>
      </c>
      <c r="D561" s="47">
        <f>SUMIFS('Volume Input'!$F$16:$F$1000000,'Volume Input'!$E$16:$E$1000000,'TO HIDE DRG Sum Ref'!B561)</f>
        <v>0</v>
      </c>
      <c r="E561" s="122" t="s">
        <v>78</v>
      </c>
      <c r="F561" s="122" t="s">
        <v>86</v>
      </c>
      <c r="G561" s="93" t="s">
        <v>1471</v>
      </c>
      <c r="AA561" s="47">
        <f>'Volume Input'!E503</f>
        <v>0</v>
      </c>
      <c r="AB561" s="47" t="str">
        <f t="shared" si="61"/>
        <v xml:space="preserve"> </v>
      </c>
      <c r="AC561" s="47" t="str">
        <f t="shared" si="62"/>
        <v xml:space="preserve"> </v>
      </c>
      <c r="AD561" s="47" t="str">
        <f t="shared" si="63"/>
        <v xml:space="preserve"> </v>
      </c>
      <c r="AE561" s="47" t="str">
        <f t="shared" si="64"/>
        <v xml:space="preserve"> </v>
      </c>
    </row>
    <row r="562" spans="1:31" ht="13">
      <c r="A562" s="122"/>
      <c r="B562" s="174">
        <v>477</v>
      </c>
      <c r="C562" s="94" t="s">
        <v>1472</v>
      </c>
      <c r="D562" s="47">
        <f>SUMIFS('Volume Input'!$F$16:$F$1000000,'Volume Input'!$E$16:$E$1000000,'TO HIDE DRG Sum Ref'!B562)</f>
        <v>0</v>
      </c>
      <c r="E562" s="122" t="s">
        <v>78</v>
      </c>
      <c r="F562" s="122" t="s">
        <v>79</v>
      </c>
      <c r="G562" s="94" t="s">
        <v>1472</v>
      </c>
      <c r="AA562" s="47">
        <f>'Volume Input'!E504</f>
        <v>0</v>
      </c>
      <c r="AB562" s="47" t="str">
        <f t="shared" si="61"/>
        <v xml:space="preserve"> </v>
      </c>
      <c r="AC562" s="47" t="str">
        <f t="shared" si="62"/>
        <v xml:space="preserve"> </v>
      </c>
      <c r="AD562" s="47" t="str">
        <f t="shared" si="63"/>
        <v xml:space="preserve"> </v>
      </c>
      <c r="AE562" s="47" t="str">
        <f t="shared" si="64"/>
        <v xml:space="preserve"> </v>
      </c>
    </row>
    <row r="563" spans="1:31" ht="13">
      <c r="A563" s="122"/>
      <c r="B563" s="174">
        <v>478</v>
      </c>
      <c r="C563" s="93" t="s">
        <v>1473</v>
      </c>
      <c r="D563" s="47">
        <f>SUMIFS('Volume Input'!$F$16:$F$1000000,'Volume Input'!$E$16:$E$1000000,'TO HIDE DRG Sum Ref'!B563)</f>
        <v>0</v>
      </c>
      <c r="E563" s="122" t="s">
        <v>78</v>
      </c>
      <c r="F563" s="122" t="s">
        <v>79</v>
      </c>
      <c r="G563" s="93" t="s">
        <v>1473</v>
      </c>
      <c r="AA563" s="47">
        <f>'Volume Input'!E505</f>
        <v>0</v>
      </c>
      <c r="AB563" s="47" t="str">
        <f t="shared" si="61"/>
        <v xml:space="preserve"> </v>
      </c>
      <c r="AC563" s="47" t="str">
        <f t="shared" si="62"/>
        <v xml:space="preserve"> </v>
      </c>
      <c r="AD563" s="47" t="str">
        <f t="shared" si="63"/>
        <v xml:space="preserve"> </v>
      </c>
      <c r="AE563" s="47" t="str">
        <f t="shared" si="64"/>
        <v xml:space="preserve"> </v>
      </c>
    </row>
    <row r="564" spans="1:31" ht="13">
      <c r="A564" s="122"/>
      <c r="B564" s="174">
        <v>479</v>
      </c>
      <c r="C564" s="94" t="s">
        <v>1474</v>
      </c>
      <c r="D564" s="47">
        <f>SUMIFS('Volume Input'!$F$16:$F$1000000,'Volume Input'!$E$16:$E$1000000,'TO HIDE DRG Sum Ref'!B564)</f>
        <v>0</v>
      </c>
      <c r="E564" s="122" t="s">
        <v>78</v>
      </c>
      <c r="F564" s="122" t="s">
        <v>79</v>
      </c>
      <c r="G564" s="94" t="s">
        <v>1474</v>
      </c>
      <c r="AA564" s="47">
        <f>'Volume Input'!E506</f>
        <v>0</v>
      </c>
      <c r="AB564" s="47" t="str">
        <f t="shared" si="61"/>
        <v xml:space="preserve"> </v>
      </c>
      <c r="AC564" s="47" t="str">
        <f t="shared" si="62"/>
        <v xml:space="preserve"> </v>
      </c>
      <c r="AD564" s="47" t="str">
        <f t="shared" si="63"/>
        <v xml:space="preserve"> </v>
      </c>
      <c r="AE564" s="47" t="str">
        <f t="shared" si="64"/>
        <v xml:space="preserve"> </v>
      </c>
    </row>
    <row r="565" spans="1:31" ht="13">
      <c r="A565" s="122"/>
      <c r="B565" s="174">
        <v>539</v>
      </c>
      <c r="C565" s="93" t="s">
        <v>1475</v>
      </c>
      <c r="D565" s="47">
        <f>SUMIFS('Volume Input'!$F$16:$F$1000000,'Volume Input'!$E$16:$E$1000000,'TO HIDE DRG Sum Ref'!B565)</f>
        <v>0</v>
      </c>
      <c r="E565" s="122" t="s">
        <v>78</v>
      </c>
      <c r="F565" s="122" t="s">
        <v>79</v>
      </c>
      <c r="G565" s="93" t="s">
        <v>1475</v>
      </c>
      <c r="AA565" s="47">
        <f>'Volume Input'!E507</f>
        <v>0</v>
      </c>
      <c r="AB565" s="47" t="str">
        <f t="shared" si="61"/>
        <v xml:space="preserve"> </v>
      </c>
      <c r="AC565" s="47" t="str">
        <f t="shared" si="62"/>
        <v xml:space="preserve"> </v>
      </c>
      <c r="AD565" s="47" t="str">
        <f t="shared" si="63"/>
        <v xml:space="preserve"> </v>
      </c>
      <c r="AE565" s="47" t="str">
        <f t="shared" si="64"/>
        <v xml:space="preserve"> </v>
      </c>
    </row>
    <row r="566" spans="1:31" ht="13">
      <c r="A566" s="122"/>
      <c r="B566" s="174">
        <v>540</v>
      </c>
      <c r="C566" s="94" t="s">
        <v>1476</v>
      </c>
      <c r="D566" s="47">
        <f>SUMIFS('Volume Input'!$F$16:$F$1000000,'Volume Input'!$E$16:$E$1000000,'TO HIDE DRG Sum Ref'!B566)</f>
        <v>0</v>
      </c>
      <c r="E566" s="122" t="s">
        <v>78</v>
      </c>
      <c r="F566" s="122" t="s">
        <v>79</v>
      </c>
      <c r="G566" s="94" t="s">
        <v>1476</v>
      </c>
      <c r="AA566" s="47">
        <f>'Volume Input'!E508</f>
        <v>0</v>
      </c>
      <c r="AB566" s="47" t="str">
        <f t="shared" si="61"/>
        <v xml:space="preserve"> </v>
      </c>
      <c r="AC566" s="47" t="str">
        <f t="shared" si="62"/>
        <v xml:space="preserve"> </v>
      </c>
      <c r="AD566" s="47" t="str">
        <f t="shared" si="63"/>
        <v xml:space="preserve"> </v>
      </c>
      <c r="AE566" s="47" t="str">
        <f t="shared" si="64"/>
        <v xml:space="preserve"> </v>
      </c>
    </row>
    <row r="567" spans="1:31" ht="13">
      <c r="A567" s="122"/>
      <c r="B567" s="174">
        <v>541</v>
      </c>
      <c r="C567" s="93" t="s">
        <v>1477</v>
      </c>
      <c r="D567" s="47">
        <f>SUMIFS('Volume Input'!$F$16:$F$1000000,'Volume Input'!$E$16:$E$1000000,'TO HIDE DRG Sum Ref'!B567)</f>
        <v>0</v>
      </c>
      <c r="E567" s="122" t="s">
        <v>78</v>
      </c>
      <c r="F567" s="122" t="s">
        <v>79</v>
      </c>
      <c r="G567" s="93" t="s">
        <v>1477</v>
      </c>
      <c r="AA567" s="47">
        <f>'Volume Input'!E509</f>
        <v>0</v>
      </c>
      <c r="AB567" s="47" t="str">
        <f t="shared" si="61"/>
        <v xml:space="preserve"> </v>
      </c>
      <c r="AC567" s="47" t="str">
        <f t="shared" si="62"/>
        <v xml:space="preserve"> </v>
      </c>
      <c r="AD567" s="47" t="str">
        <f t="shared" si="63"/>
        <v xml:space="preserve"> </v>
      </c>
      <c r="AE567" s="47" t="str">
        <f t="shared" si="64"/>
        <v xml:space="preserve"> </v>
      </c>
    </row>
    <row r="568" spans="1:31" ht="13">
      <c r="A568" s="122"/>
      <c r="B568" s="174">
        <v>557</v>
      </c>
      <c r="C568" s="94" t="s">
        <v>1478</v>
      </c>
      <c r="D568" s="47">
        <f>SUMIFS('Volume Input'!$F$16:$F$1000000,'Volume Input'!$E$16:$E$1000000,'TO HIDE DRG Sum Ref'!B568)</f>
        <v>0</v>
      </c>
      <c r="E568" s="122" t="s">
        <v>78</v>
      </c>
      <c r="F568" s="122" t="s">
        <v>79</v>
      </c>
      <c r="G568" s="94" t="s">
        <v>1478</v>
      </c>
      <c r="AA568" s="47">
        <f>'Volume Input'!E510</f>
        <v>0</v>
      </c>
      <c r="AB568" s="47" t="str">
        <f t="shared" si="61"/>
        <v xml:space="preserve"> </v>
      </c>
      <c r="AC568" s="47" t="str">
        <f t="shared" si="62"/>
        <v xml:space="preserve"> </v>
      </c>
      <c r="AD568" s="47" t="str">
        <f t="shared" si="63"/>
        <v xml:space="preserve"> </v>
      </c>
      <c r="AE568" s="47" t="str">
        <f t="shared" si="64"/>
        <v xml:space="preserve"> </v>
      </c>
    </row>
    <row r="569" spans="1:31" ht="13">
      <c r="A569" s="122"/>
      <c r="B569" s="174">
        <v>558</v>
      </c>
      <c r="C569" s="93" t="s">
        <v>1479</v>
      </c>
      <c r="D569" s="47">
        <f>SUMIFS('Volume Input'!$F$16:$F$1000000,'Volume Input'!$E$16:$E$1000000,'TO HIDE DRG Sum Ref'!B569)</f>
        <v>0</v>
      </c>
      <c r="E569" s="122" t="s">
        <v>78</v>
      </c>
      <c r="F569" s="122" t="s">
        <v>79</v>
      </c>
      <c r="G569" s="93" t="s">
        <v>1479</v>
      </c>
      <c r="AA569" s="47">
        <f>'Volume Input'!E511</f>
        <v>0</v>
      </c>
      <c r="AB569" s="47" t="str">
        <f t="shared" si="61"/>
        <v xml:space="preserve"> </v>
      </c>
      <c r="AC569" s="47" t="str">
        <f t="shared" si="62"/>
        <v xml:space="preserve"> </v>
      </c>
      <c r="AD569" s="47" t="str">
        <f t="shared" si="63"/>
        <v xml:space="preserve"> </v>
      </c>
      <c r="AE569" s="47" t="str">
        <f t="shared" si="64"/>
        <v xml:space="preserve"> </v>
      </c>
    </row>
    <row r="570" spans="1:31" ht="13">
      <c r="A570" s="122"/>
      <c r="B570" s="174">
        <v>559</v>
      </c>
      <c r="C570" s="94" t="s">
        <v>1480</v>
      </c>
      <c r="D570" s="47">
        <f>SUMIFS('Volume Input'!$F$16:$F$1000000,'Volume Input'!$E$16:$E$1000000,'TO HIDE DRG Sum Ref'!B570)</f>
        <v>0</v>
      </c>
      <c r="E570" s="122" t="s">
        <v>78</v>
      </c>
      <c r="F570" s="122" t="s">
        <v>79</v>
      </c>
      <c r="G570" s="94" t="s">
        <v>1480</v>
      </c>
      <c r="AA570" s="47">
        <f>'Volume Input'!E512</f>
        <v>0</v>
      </c>
      <c r="AB570" s="47" t="str">
        <f t="shared" si="61"/>
        <v xml:space="preserve"> </v>
      </c>
      <c r="AC570" s="47" t="str">
        <f t="shared" si="62"/>
        <v xml:space="preserve"> </v>
      </c>
      <c r="AD570" s="47" t="str">
        <f t="shared" si="63"/>
        <v xml:space="preserve"> </v>
      </c>
      <c r="AE570" s="47" t="str">
        <f t="shared" si="64"/>
        <v xml:space="preserve"> </v>
      </c>
    </row>
    <row r="571" spans="1:31" ht="13">
      <c r="A571" s="122"/>
      <c r="B571" s="174">
        <v>560</v>
      </c>
      <c r="C571" s="93" t="s">
        <v>1481</v>
      </c>
      <c r="D571" s="47">
        <f>SUMIFS('Volume Input'!$F$16:$F$1000000,'Volume Input'!$E$16:$E$1000000,'TO HIDE DRG Sum Ref'!B571)</f>
        <v>0</v>
      </c>
      <c r="E571" s="122" t="s">
        <v>78</v>
      </c>
      <c r="F571" s="122" t="s">
        <v>79</v>
      </c>
      <c r="G571" s="93" t="s">
        <v>1481</v>
      </c>
      <c r="AA571" s="47">
        <f>'Volume Input'!E513</f>
        <v>0</v>
      </c>
      <c r="AB571" s="47" t="str">
        <f t="shared" si="61"/>
        <v xml:space="preserve"> </v>
      </c>
      <c r="AC571" s="47" t="str">
        <f t="shared" si="62"/>
        <v xml:space="preserve"> </v>
      </c>
      <c r="AD571" s="47" t="str">
        <f t="shared" si="63"/>
        <v xml:space="preserve"> </v>
      </c>
      <c r="AE571" s="47" t="str">
        <f t="shared" si="64"/>
        <v xml:space="preserve"> </v>
      </c>
    </row>
    <row r="572" spans="1:31" ht="13">
      <c r="A572" s="122"/>
      <c r="B572" s="174">
        <v>561</v>
      </c>
      <c r="C572" s="94" t="s">
        <v>1482</v>
      </c>
      <c r="D572" s="47">
        <f>SUMIFS('Volume Input'!$F$16:$F$1000000,'Volume Input'!$E$16:$E$1000000,'TO HIDE DRG Sum Ref'!B572)</f>
        <v>0</v>
      </c>
      <c r="E572" s="122" t="s">
        <v>78</v>
      </c>
      <c r="F572" s="122" t="s">
        <v>79</v>
      </c>
      <c r="G572" s="94" t="s">
        <v>1482</v>
      </c>
      <c r="AA572" s="47">
        <f>'Volume Input'!E514</f>
        <v>0</v>
      </c>
      <c r="AB572" s="47" t="str">
        <f t="shared" si="61"/>
        <v xml:space="preserve"> </v>
      </c>
      <c r="AC572" s="47" t="str">
        <f t="shared" si="62"/>
        <v xml:space="preserve"> </v>
      </c>
      <c r="AD572" s="47" t="str">
        <f t="shared" si="63"/>
        <v xml:space="preserve"> </v>
      </c>
      <c r="AE572" s="47" t="str">
        <f t="shared" si="64"/>
        <v xml:space="preserve"> </v>
      </c>
    </row>
    <row r="573" spans="1:31" ht="13">
      <c r="A573" s="122"/>
      <c r="B573" s="174">
        <v>564</v>
      </c>
      <c r="C573" s="93" t="s">
        <v>1483</v>
      </c>
      <c r="D573" s="47">
        <f>SUMIFS('Volume Input'!$F$16:$F$1000000,'Volume Input'!$E$16:$E$1000000,'TO HIDE DRG Sum Ref'!B573)</f>
        <v>0</v>
      </c>
      <c r="E573" s="122" t="s">
        <v>78</v>
      </c>
      <c r="F573" s="122" t="s">
        <v>79</v>
      </c>
      <c r="G573" s="93" t="s">
        <v>1483</v>
      </c>
      <c r="AA573" s="47">
        <f>'Volume Input'!E515</f>
        <v>0</v>
      </c>
      <c r="AB573" s="47" t="str">
        <f t="shared" si="61"/>
        <v xml:space="preserve"> </v>
      </c>
      <c r="AC573" s="47" t="str">
        <f t="shared" si="62"/>
        <v xml:space="preserve"> </v>
      </c>
      <c r="AD573" s="47" t="str">
        <f t="shared" si="63"/>
        <v xml:space="preserve"> </v>
      </c>
      <c r="AE573" s="47" t="str">
        <f t="shared" si="64"/>
        <v xml:space="preserve"> </v>
      </c>
    </row>
    <row r="574" spans="1:31" ht="13">
      <c r="A574" s="122"/>
      <c r="B574" s="174">
        <v>565</v>
      </c>
      <c r="C574" s="94" t="s">
        <v>1484</v>
      </c>
      <c r="D574" s="47">
        <f>SUMIFS('Volume Input'!$F$16:$F$1000000,'Volume Input'!$E$16:$E$1000000,'TO HIDE DRG Sum Ref'!B574)</f>
        <v>0</v>
      </c>
      <c r="E574" s="122" t="s">
        <v>78</v>
      </c>
      <c r="F574" s="122" t="s">
        <v>79</v>
      </c>
      <c r="G574" s="94" t="s">
        <v>1484</v>
      </c>
      <c r="AA574" s="47">
        <f>'Volume Input'!E516</f>
        <v>0</v>
      </c>
      <c r="AB574" s="47" t="str">
        <f t="shared" si="61"/>
        <v xml:space="preserve"> </v>
      </c>
      <c r="AC574" s="47" t="str">
        <f t="shared" si="62"/>
        <v xml:space="preserve"> </v>
      </c>
      <c r="AD574" s="47" t="str">
        <f t="shared" si="63"/>
        <v xml:space="preserve"> </v>
      </c>
      <c r="AE574" s="47" t="str">
        <f t="shared" si="64"/>
        <v xml:space="preserve"> </v>
      </c>
    </row>
    <row r="575" spans="1:31" ht="13">
      <c r="A575" s="122"/>
      <c r="B575" s="174">
        <v>566</v>
      </c>
      <c r="C575" s="93" t="s">
        <v>1485</v>
      </c>
      <c r="D575" s="47">
        <f>SUMIFS('Volume Input'!$F$16:$F$1000000,'Volume Input'!$E$16:$E$1000000,'TO HIDE DRG Sum Ref'!B575)</f>
        <v>0</v>
      </c>
      <c r="E575" s="122" t="s">
        <v>78</v>
      </c>
      <c r="F575" s="122" t="s">
        <v>79</v>
      </c>
      <c r="G575" s="93" t="s">
        <v>1485</v>
      </c>
      <c r="AA575" s="47">
        <f>'Volume Input'!E517</f>
        <v>0</v>
      </c>
      <c r="AB575" s="47" t="str">
        <f t="shared" si="61"/>
        <v xml:space="preserve"> </v>
      </c>
      <c r="AC575" s="47" t="str">
        <f t="shared" si="62"/>
        <v xml:space="preserve"> </v>
      </c>
      <c r="AD575" s="47" t="str">
        <f t="shared" si="63"/>
        <v xml:space="preserve"> </v>
      </c>
      <c r="AE575" s="47" t="str">
        <f t="shared" si="64"/>
        <v xml:space="preserve"> </v>
      </c>
    </row>
    <row r="576" spans="1:31" ht="13">
      <c r="A576" s="122"/>
      <c r="B576" s="174">
        <v>506</v>
      </c>
      <c r="C576" s="94" t="s">
        <v>1486</v>
      </c>
      <c r="D576" s="47">
        <f>SUMIFS('Volume Input'!$F$16:$F$1000000,'Volume Input'!$E$16:$E$1000000,'TO HIDE DRG Sum Ref'!B576)</f>
        <v>0</v>
      </c>
      <c r="E576" s="122" t="s">
        <v>78</v>
      </c>
      <c r="F576" s="122" t="s">
        <v>84</v>
      </c>
      <c r="G576" s="94" t="s">
        <v>1486</v>
      </c>
      <c r="AA576" s="47">
        <f>'Volume Input'!E518</f>
        <v>0</v>
      </c>
      <c r="AB576" s="47" t="str">
        <f t="shared" si="61"/>
        <v xml:space="preserve"> </v>
      </c>
      <c r="AC576" s="47" t="str">
        <f t="shared" si="62"/>
        <v xml:space="preserve"> </v>
      </c>
      <c r="AD576" s="47" t="str">
        <f t="shared" si="63"/>
        <v xml:space="preserve"> </v>
      </c>
      <c r="AE576" s="47" t="str">
        <f t="shared" si="64"/>
        <v xml:space="preserve"> </v>
      </c>
    </row>
    <row r="577" spans="1:31" ht="13">
      <c r="A577" s="122"/>
      <c r="B577" s="174">
        <v>513</v>
      </c>
      <c r="C577" s="93" t="s">
        <v>1487</v>
      </c>
      <c r="D577" s="47">
        <f>SUMIFS('Volume Input'!$F$16:$F$1000000,'Volume Input'!$E$16:$E$1000000,'TO HIDE DRG Sum Ref'!B577)</f>
        <v>0</v>
      </c>
      <c r="E577" s="122" t="s">
        <v>78</v>
      </c>
      <c r="F577" s="122" t="s">
        <v>84</v>
      </c>
      <c r="G577" s="93" t="s">
        <v>1487</v>
      </c>
      <c r="AA577" s="47">
        <f>'Volume Input'!E519</f>
        <v>0</v>
      </c>
      <c r="AB577" s="47" t="str">
        <f t="shared" si="61"/>
        <v xml:space="preserve"> </v>
      </c>
      <c r="AC577" s="47" t="str">
        <f t="shared" si="62"/>
        <v xml:space="preserve"> </v>
      </c>
      <c r="AD577" s="47" t="str">
        <f t="shared" si="63"/>
        <v xml:space="preserve"> </v>
      </c>
      <c r="AE577" s="47" t="str">
        <f t="shared" si="64"/>
        <v xml:space="preserve"> </v>
      </c>
    </row>
    <row r="578" spans="1:31" ht="13">
      <c r="A578" s="122"/>
      <c r="B578" s="174">
        <v>514</v>
      </c>
      <c r="C578" s="94" t="s">
        <v>1488</v>
      </c>
      <c r="D578" s="47">
        <f>SUMIFS('Volume Input'!$F$16:$F$1000000,'Volume Input'!$E$16:$E$1000000,'TO HIDE DRG Sum Ref'!B578)</f>
        <v>0</v>
      </c>
      <c r="E578" s="122" t="s">
        <v>78</v>
      </c>
      <c r="F578" s="122" t="s">
        <v>84</v>
      </c>
      <c r="G578" s="94" t="s">
        <v>1488</v>
      </c>
      <c r="AA578" s="47">
        <f>'Volume Input'!E520</f>
        <v>0</v>
      </c>
      <c r="AB578" s="47" t="str">
        <f t="shared" si="61"/>
        <v xml:space="preserve"> </v>
      </c>
      <c r="AC578" s="47" t="str">
        <f t="shared" si="62"/>
        <v xml:space="preserve"> </v>
      </c>
      <c r="AD578" s="47" t="str">
        <f t="shared" si="63"/>
        <v xml:space="preserve"> </v>
      </c>
      <c r="AE578" s="47" t="str">
        <f t="shared" si="64"/>
        <v xml:space="preserve"> </v>
      </c>
    </row>
    <row r="579" spans="1:31" ht="13">
      <c r="A579" s="122"/>
      <c r="B579" s="174">
        <v>461</v>
      </c>
      <c r="C579" s="93" t="s">
        <v>1489</v>
      </c>
      <c r="D579" s="47">
        <f>SUMIFS('Volume Input'!$F$16:$F$1000000,'Volume Input'!$E$16:$E$1000000,'TO HIDE DRG Sum Ref'!B579)</f>
        <v>0</v>
      </c>
      <c r="E579" s="122" t="s">
        <v>78</v>
      </c>
      <c r="F579" s="122" t="s">
        <v>80</v>
      </c>
      <c r="G579" s="93" t="s">
        <v>1489</v>
      </c>
      <c r="AA579" s="47">
        <f>'Volume Input'!E521</f>
        <v>0</v>
      </c>
      <c r="AB579" s="47" t="str">
        <f t="shared" si="61"/>
        <v xml:space="preserve"> </v>
      </c>
      <c r="AC579" s="47" t="str">
        <f t="shared" si="62"/>
        <v xml:space="preserve"> </v>
      </c>
      <c r="AD579" s="47" t="str">
        <f t="shared" si="63"/>
        <v xml:space="preserve"> </v>
      </c>
      <c r="AE579" s="47" t="str">
        <f t="shared" si="64"/>
        <v xml:space="preserve"> </v>
      </c>
    </row>
    <row r="580" spans="1:31" ht="13">
      <c r="A580" s="122"/>
      <c r="B580" s="174">
        <v>462</v>
      </c>
      <c r="C580" s="94" t="s">
        <v>1490</v>
      </c>
      <c r="D580" s="47">
        <f>SUMIFS('Volume Input'!$F$16:$F$1000000,'Volume Input'!$E$16:$E$1000000,'TO HIDE DRG Sum Ref'!B580)</f>
        <v>0</v>
      </c>
      <c r="E580" s="122" t="s">
        <v>78</v>
      </c>
      <c r="F580" s="122" t="s">
        <v>80</v>
      </c>
      <c r="G580" s="94" t="s">
        <v>1490</v>
      </c>
      <c r="AA580" s="47">
        <f>'Volume Input'!E522</f>
        <v>0</v>
      </c>
      <c r="AB580" s="47" t="str">
        <f t="shared" si="61"/>
        <v xml:space="preserve"> </v>
      </c>
      <c r="AC580" s="47" t="str">
        <f t="shared" si="62"/>
        <v xml:space="preserve"> </v>
      </c>
      <c r="AD580" s="47" t="str">
        <f t="shared" si="63"/>
        <v xml:space="preserve"> </v>
      </c>
      <c r="AE580" s="47" t="str">
        <f t="shared" si="64"/>
        <v xml:space="preserve"> </v>
      </c>
    </row>
    <row r="581" spans="1:31" ht="13">
      <c r="A581" s="122"/>
      <c r="B581" s="174">
        <v>466</v>
      </c>
      <c r="C581" s="93" t="s">
        <v>1491</v>
      </c>
      <c r="D581" s="47">
        <f>SUMIFS('Volume Input'!$F$16:$F$1000000,'Volume Input'!$E$16:$E$1000000,'TO HIDE DRG Sum Ref'!B581)</f>
        <v>0</v>
      </c>
      <c r="E581" s="122" t="s">
        <v>78</v>
      </c>
      <c r="F581" s="122" t="s">
        <v>80</v>
      </c>
      <c r="G581" s="93" t="s">
        <v>1491</v>
      </c>
      <c r="AA581" s="47">
        <f>'Volume Input'!E523</f>
        <v>0</v>
      </c>
      <c r="AB581" s="47" t="str">
        <f t="shared" si="61"/>
        <v xml:space="preserve"> </v>
      </c>
      <c r="AC581" s="47" t="str">
        <f t="shared" si="62"/>
        <v xml:space="preserve"> </v>
      </c>
      <c r="AD581" s="47" t="str">
        <f t="shared" si="63"/>
        <v xml:space="preserve"> </v>
      </c>
      <c r="AE581" s="47" t="str">
        <f t="shared" si="64"/>
        <v xml:space="preserve"> </v>
      </c>
    </row>
    <row r="582" spans="1:31" ht="13">
      <c r="A582" s="122"/>
      <c r="B582" s="174">
        <v>467</v>
      </c>
      <c r="C582" s="94" t="s">
        <v>1492</v>
      </c>
      <c r="D582" s="47">
        <f>SUMIFS('Volume Input'!$F$16:$F$1000000,'Volume Input'!$E$16:$E$1000000,'TO HIDE DRG Sum Ref'!B582)</f>
        <v>0</v>
      </c>
      <c r="E582" s="122" t="s">
        <v>78</v>
      </c>
      <c r="F582" s="122" t="s">
        <v>80</v>
      </c>
      <c r="G582" s="94" t="s">
        <v>1492</v>
      </c>
      <c r="AA582" s="47">
        <f>'Volume Input'!E524</f>
        <v>0</v>
      </c>
      <c r="AB582" s="47" t="str">
        <f t="shared" si="61"/>
        <v xml:space="preserve"> </v>
      </c>
      <c r="AC582" s="47" t="str">
        <f t="shared" si="62"/>
        <v xml:space="preserve"> </v>
      </c>
      <c r="AD582" s="47" t="str">
        <f t="shared" si="63"/>
        <v xml:space="preserve"> </v>
      </c>
      <c r="AE582" s="47" t="str">
        <f t="shared" si="64"/>
        <v xml:space="preserve"> </v>
      </c>
    </row>
    <row r="583" spans="1:31" ht="13">
      <c r="A583" s="122"/>
      <c r="B583" s="174">
        <v>468</v>
      </c>
      <c r="C583" s="93" t="s">
        <v>1493</v>
      </c>
      <c r="D583" s="47">
        <f>SUMIFS('Volume Input'!$F$16:$F$1000000,'Volume Input'!$E$16:$E$1000000,'TO HIDE DRG Sum Ref'!B583)</f>
        <v>0</v>
      </c>
      <c r="E583" s="122" t="s">
        <v>78</v>
      </c>
      <c r="F583" s="122" t="s">
        <v>80</v>
      </c>
      <c r="G583" s="93" t="s">
        <v>1493</v>
      </c>
      <c r="AA583" s="47">
        <f>'Volume Input'!E525</f>
        <v>0</v>
      </c>
      <c r="AB583" s="47" t="str">
        <f t="shared" si="61"/>
        <v xml:space="preserve"> </v>
      </c>
      <c r="AC583" s="47" t="str">
        <f t="shared" si="62"/>
        <v xml:space="preserve"> </v>
      </c>
      <c r="AD583" s="47" t="str">
        <f t="shared" si="63"/>
        <v xml:space="preserve"> </v>
      </c>
      <c r="AE583" s="47" t="str">
        <f t="shared" si="64"/>
        <v xml:space="preserve"> </v>
      </c>
    </row>
    <row r="584" spans="1:31" ht="13">
      <c r="A584" s="122"/>
      <c r="B584" s="174">
        <v>469</v>
      </c>
      <c r="C584" s="94" t="s">
        <v>1494</v>
      </c>
      <c r="D584" s="47">
        <f>SUMIFS('Volume Input'!$F$16:$F$1000000,'Volume Input'!$E$16:$E$1000000,'TO HIDE DRG Sum Ref'!B584)</f>
        <v>0</v>
      </c>
      <c r="E584" s="122" t="s">
        <v>78</v>
      </c>
      <c r="F584" s="122" t="s">
        <v>80</v>
      </c>
      <c r="G584" s="94" t="s">
        <v>1494</v>
      </c>
      <c r="AA584" s="47">
        <f>'Volume Input'!E526</f>
        <v>0</v>
      </c>
      <c r="AB584" s="47" t="str">
        <f t="shared" si="61"/>
        <v xml:space="preserve"> </v>
      </c>
      <c r="AC584" s="47" t="str">
        <f t="shared" si="62"/>
        <v xml:space="preserve"> </v>
      </c>
      <c r="AD584" s="47" t="str">
        <f t="shared" si="63"/>
        <v xml:space="preserve"> </v>
      </c>
      <c r="AE584" s="47" t="str">
        <f t="shared" si="64"/>
        <v xml:space="preserve"> </v>
      </c>
    </row>
    <row r="585" spans="1:31" ht="13">
      <c r="A585" s="122"/>
      <c r="B585" s="174">
        <v>470</v>
      </c>
      <c r="C585" s="93" t="s">
        <v>1495</v>
      </c>
      <c r="D585" s="47">
        <f>SUMIFS('Volume Input'!$F$16:$F$1000000,'Volume Input'!$E$16:$E$1000000,'TO HIDE DRG Sum Ref'!B585)</f>
        <v>0</v>
      </c>
      <c r="E585" s="122" t="s">
        <v>78</v>
      </c>
      <c r="F585" s="122" t="s">
        <v>80</v>
      </c>
      <c r="G585" s="93" t="s">
        <v>1495</v>
      </c>
      <c r="AA585" s="47">
        <f>'Volume Input'!E527</f>
        <v>0</v>
      </c>
      <c r="AB585" s="47" t="str">
        <f t="shared" si="61"/>
        <v xml:space="preserve"> </v>
      </c>
      <c r="AC585" s="47" t="str">
        <f t="shared" si="62"/>
        <v xml:space="preserve"> </v>
      </c>
      <c r="AD585" s="47" t="str">
        <f t="shared" si="63"/>
        <v xml:space="preserve"> </v>
      </c>
      <c r="AE585" s="47" t="str">
        <f t="shared" si="64"/>
        <v xml:space="preserve"> </v>
      </c>
    </row>
    <row r="586" spans="1:31" ht="13">
      <c r="A586" s="122"/>
      <c r="B586" s="174">
        <v>483</v>
      </c>
      <c r="C586" s="94" t="s">
        <v>1496</v>
      </c>
      <c r="D586" s="47">
        <f>SUMIFS('Volume Input'!$F$16:$F$1000000,'Volume Input'!$E$16:$E$1000000,'TO HIDE DRG Sum Ref'!B586)</f>
        <v>0</v>
      </c>
      <c r="E586" s="122" t="s">
        <v>78</v>
      </c>
      <c r="F586" s="122" t="s">
        <v>80</v>
      </c>
      <c r="G586" s="94" t="s">
        <v>1496</v>
      </c>
      <c r="AA586" s="47">
        <f>'Volume Input'!E528</f>
        <v>0</v>
      </c>
      <c r="AB586" s="47" t="str">
        <f t="shared" ref="AB586:AB649" si="65">_xlfn.IFNA(VLOOKUP(AA586,$B$2:$F$760,4,FALSE)," ")</f>
        <v xml:space="preserve"> </v>
      </c>
      <c r="AC586" s="47" t="str">
        <f t="shared" si="62"/>
        <v xml:space="preserve"> </v>
      </c>
      <c r="AD586" s="47" t="str">
        <f t="shared" si="63"/>
        <v xml:space="preserve"> </v>
      </c>
      <c r="AE586" s="47" t="str">
        <f t="shared" si="64"/>
        <v xml:space="preserve"> </v>
      </c>
    </row>
    <row r="587" spans="1:31" ht="13">
      <c r="A587" s="122"/>
      <c r="B587" s="174">
        <v>533</v>
      </c>
      <c r="C587" s="93" t="s">
        <v>1497</v>
      </c>
      <c r="D587" s="47">
        <f>SUMIFS('Volume Input'!$F$16:$F$1000000,'Volume Input'!$E$16:$E$1000000,'TO HIDE DRG Sum Ref'!B587)</f>
        <v>0</v>
      </c>
      <c r="E587" s="122" t="s">
        <v>78</v>
      </c>
      <c r="F587" s="122" t="s">
        <v>82</v>
      </c>
      <c r="G587" s="93" t="s">
        <v>1497</v>
      </c>
      <c r="AA587" s="47">
        <f>'Volume Input'!E529</f>
        <v>0</v>
      </c>
      <c r="AB587" s="47" t="str">
        <f t="shared" si="65"/>
        <v xml:space="preserve"> </v>
      </c>
      <c r="AC587" s="47" t="str">
        <f t="shared" ref="AC587:AC650" si="66">_xlfn.IFNA(VLOOKUP($AB587,$AA$51:$AD$69,2,FALSE)," ")</f>
        <v xml:space="preserve"> </v>
      </c>
      <c r="AD587" s="47" t="str">
        <f t="shared" ref="AD587:AD650" si="67">_xlfn.IFNA(VLOOKUP($AB587,$AA$51:$AD$69,3,FALSE)," ")</f>
        <v xml:space="preserve"> </v>
      </c>
      <c r="AE587" s="47" t="str">
        <f t="shared" ref="AE587:AE650" si="68">_xlfn.IFNA(VLOOKUP($AB587,$AA$51:$AD$69,4,FALSE)," ")</f>
        <v xml:space="preserve"> </v>
      </c>
    </row>
    <row r="588" spans="1:31" ht="13">
      <c r="A588" s="122"/>
      <c r="B588" s="174">
        <v>534</v>
      </c>
      <c r="C588" s="94" t="s">
        <v>1498</v>
      </c>
      <c r="D588" s="47">
        <f>SUMIFS('Volume Input'!$F$16:$F$1000000,'Volume Input'!$E$16:$E$1000000,'TO HIDE DRG Sum Ref'!B588)</f>
        <v>0</v>
      </c>
      <c r="E588" s="122" t="s">
        <v>78</v>
      </c>
      <c r="F588" s="122" t="s">
        <v>82</v>
      </c>
      <c r="G588" s="94" t="s">
        <v>1498</v>
      </c>
      <c r="AA588" s="47">
        <f>'Volume Input'!E530</f>
        <v>0</v>
      </c>
      <c r="AB588" s="47" t="str">
        <f t="shared" si="65"/>
        <v xml:space="preserve"> </v>
      </c>
      <c r="AC588" s="47" t="str">
        <f t="shared" si="66"/>
        <v xml:space="preserve"> </v>
      </c>
      <c r="AD588" s="47" t="str">
        <f t="shared" si="67"/>
        <v xml:space="preserve"> </v>
      </c>
      <c r="AE588" s="47" t="str">
        <f t="shared" si="68"/>
        <v xml:space="preserve"> </v>
      </c>
    </row>
    <row r="589" spans="1:31" ht="13">
      <c r="A589" s="122"/>
      <c r="B589" s="174">
        <v>535</v>
      </c>
      <c r="C589" s="93" t="s">
        <v>1499</v>
      </c>
      <c r="D589" s="47">
        <f>SUMIFS('Volume Input'!$F$16:$F$1000000,'Volume Input'!$E$16:$E$1000000,'TO HIDE DRG Sum Ref'!B589)</f>
        <v>0</v>
      </c>
      <c r="E589" s="122" t="s">
        <v>78</v>
      </c>
      <c r="F589" s="122" t="s">
        <v>82</v>
      </c>
      <c r="G589" s="93" t="s">
        <v>1499</v>
      </c>
      <c r="AA589" s="47">
        <f>'Volume Input'!E531</f>
        <v>0</v>
      </c>
      <c r="AB589" s="47" t="str">
        <f t="shared" si="65"/>
        <v xml:space="preserve"> </v>
      </c>
      <c r="AC589" s="47" t="str">
        <f t="shared" si="66"/>
        <v xml:space="preserve"> </v>
      </c>
      <c r="AD589" s="47" t="str">
        <f t="shared" si="67"/>
        <v xml:space="preserve"> </v>
      </c>
      <c r="AE589" s="47" t="str">
        <f t="shared" si="68"/>
        <v xml:space="preserve"> </v>
      </c>
    </row>
    <row r="590" spans="1:31" ht="13">
      <c r="A590" s="122"/>
      <c r="B590" s="174">
        <v>536</v>
      </c>
      <c r="C590" s="94" t="s">
        <v>1500</v>
      </c>
      <c r="D590" s="47">
        <f>SUMIFS('Volume Input'!$F$16:$F$1000000,'Volume Input'!$E$16:$E$1000000,'TO HIDE DRG Sum Ref'!B590)</f>
        <v>0</v>
      </c>
      <c r="E590" s="122" t="s">
        <v>78</v>
      </c>
      <c r="F590" s="122" t="s">
        <v>82</v>
      </c>
      <c r="G590" s="94" t="s">
        <v>1500</v>
      </c>
      <c r="AA590" s="47">
        <f>'Volume Input'!E532</f>
        <v>0</v>
      </c>
      <c r="AB590" s="47" t="str">
        <f t="shared" si="65"/>
        <v xml:space="preserve"> </v>
      </c>
      <c r="AC590" s="47" t="str">
        <f t="shared" si="66"/>
        <v xml:space="preserve"> </v>
      </c>
      <c r="AD590" s="47" t="str">
        <f t="shared" si="67"/>
        <v xml:space="preserve"> </v>
      </c>
      <c r="AE590" s="47" t="str">
        <f t="shared" si="68"/>
        <v xml:space="preserve"> </v>
      </c>
    </row>
    <row r="591" spans="1:31" ht="13">
      <c r="A591" s="122"/>
      <c r="B591" s="174">
        <v>537</v>
      </c>
      <c r="C591" s="93" t="s">
        <v>1501</v>
      </c>
      <c r="D591" s="47">
        <f>SUMIFS('Volume Input'!$F$16:$F$1000000,'Volume Input'!$E$16:$E$1000000,'TO HIDE DRG Sum Ref'!B591)</f>
        <v>0</v>
      </c>
      <c r="E591" s="122" t="s">
        <v>78</v>
      </c>
      <c r="F591" s="122" t="s">
        <v>82</v>
      </c>
      <c r="G591" s="93" t="s">
        <v>1501</v>
      </c>
      <c r="AA591" s="47">
        <f>'Volume Input'!E533</f>
        <v>0</v>
      </c>
      <c r="AB591" s="47" t="str">
        <f t="shared" si="65"/>
        <v xml:space="preserve"> </v>
      </c>
      <c r="AC591" s="47" t="str">
        <f t="shared" si="66"/>
        <v xml:space="preserve"> </v>
      </c>
      <c r="AD591" s="47" t="str">
        <f t="shared" si="67"/>
        <v xml:space="preserve"> </v>
      </c>
      <c r="AE591" s="47" t="str">
        <f t="shared" si="68"/>
        <v xml:space="preserve"> </v>
      </c>
    </row>
    <row r="592" spans="1:31" ht="13">
      <c r="A592" s="122"/>
      <c r="B592" s="174">
        <v>538</v>
      </c>
      <c r="C592" s="94" t="s">
        <v>1502</v>
      </c>
      <c r="D592" s="47">
        <f>SUMIFS('Volume Input'!$F$16:$F$1000000,'Volume Input'!$E$16:$E$1000000,'TO HIDE DRG Sum Ref'!B592)</f>
        <v>0</v>
      </c>
      <c r="E592" s="122" t="s">
        <v>78</v>
      </c>
      <c r="F592" s="122" t="s">
        <v>82</v>
      </c>
      <c r="G592" s="94" t="s">
        <v>1502</v>
      </c>
      <c r="AA592" s="47">
        <f>'Volume Input'!E534</f>
        <v>0</v>
      </c>
      <c r="AB592" s="47" t="str">
        <f t="shared" si="65"/>
        <v xml:space="preserve"> </v>
      </c>
      <c r="AC592" s="47" t="str">
        <f t="shared" si="66"/>
        <v xml:space="preserve"> </v>
      </c>
      <c r="AD592" s="47" t="str">
        <f t="shared" si="67"/>
        <v xml:space="preserve"> </v>
      </c>
      <c r="AE592" s="47" t="str">
        <f t="shared" si="68"/>
        <v xml:space="preserve"> </v>
      </c>
    </row>
    <row r="593" spans="1:31" ht="13">
      <c r="A593" s="122"/>
      <c r="B593" s="174">
        <v>562</v>
      </c>
      <c r="C593" s="93" t="s">
        <v>1503</v>
      </c>
      <c r="D593" s="47">
        <f>SUMIFS('Volume Input'!$F$16:$F$1000000,'Volume Input'!$E$16:$E$1000000,'TO HIDE DRG Sum Ref'!B593)</f>
        <v>0</v>
      </c>
      <c r="E593" s="122" t="s">
        <v>78</v>
      </c>
      <c r="F593" s="122" t="s">
        <v>82</v>
      </c>
      <c r="G593" s="93" t="s">
        <v>1503</v>
      </c>
      <c r="AA593" s="47">
        <f>'Volume Input'!E535</f>
        <v>0</v>
      </c>
      <c r="AB593" s="47" t="str">
        <f t="shared" si="65"/>
        <v xml:space="preserve"> </v>
      </c>
      <c r="AC593" s="47" t="str">
        <f t="shared" si="66"/>
        <v xml:space="preserve"> </v>
      </c>
      <c r="AD593" s="47" t="str">
        <f t="shared" si="67"/>
        <v xml:space="preserve"> </v>
      </c>
      <c r="AE593" s="47" t="str">
        <f t="shared" si="68"/>
        <v xml:space="preserve"> </v>
      </c>
    </row>
    <row r="594" spans="1:31" ht="13">
      <c r="A594" s="122"/>
      <c r="B594" s="174">
        <v>563</v>
      </c>
      <c r="C594" s="94" t="s">
        <v>1504</v>
      </c>
      <c r="D594" s="47">
        <f>SUMIFS('Volume Input'!$F$16:$F$1000000,'Volume Input'!$E$16:$E$1000000,'TO HIDE DRG Sum Ref'!B594)</f>
        <v>0</v>
      </c>
      <c r="E594" s="122" t="s">
        <v>78</v>
      </c>
      <c r="F594" s="122" t="s">
        <v>82</v>
      </c>
      <c r="G594" s="94" t="s">
        <v>1504</v>
      </c>
      <c r="AA594" s="47">
        <f>'Volume Input'!E536</f>
        <v>0</v>
      </c>
      <c r="AB594" s="47" t="str">
        <f t="shared" si="65"/>
        <v xml:space="preserve"> </v>
      </c>
      <c r="AC594" s="47" t="str">
        <f t="shared" si="66"/>
        <v xml:space="preserve"> </v>
      </c>
      <c r="AD594" s="47" t="str">
        <f t="shared" si="67"/>
        <v xml:space="preserve"> </v>
      </c>
      <c r="AE594" s="47" t="str">
        <f t="shared" si="68"/>
        <v xml:space="preserve"> </v>
      </c>
    </row>
    <row r="595" spans="1:31" ht="13">
      <c r="A595" s="122"/>
      <c r="B595" s="174">
        <v>463</v>
      </c>
      <c r="C595" s="93" t="s">
        <v>1505</v>
      </c>
      <c r="D595" s="47">
        <f>SUMIFS('Volume Input'!$F$16:$F$1000000,'Volume Input'!$E$16:$E$1000000,'TO HIDE DRG Sum Ref'!B595)</f>
        <v>0</v>
      </c>
      <c r="E595" s="122" t="s">
        <v>78</v>
      </c>
      <c r="F595" s="122" t="s">
        <v>83</v>
      </c>
      <c r="G595" s="93" t="s">
        <v>1505</v>
      </c>
      <c r="AA595" s="47">
        <f>'Volume Input'!E537</f>
        <v>0</v>
      </c>
      <c r="AB595" s="47" t="str">
        <f t="shared" si="65"/>
        <v xml:space="preserve"> </v>
      </c>
      <c r="AC595" s="47" t="str">
        <f t="shared" si="66"/>
        <v xml:space="preserve"> </v>
      </c>
      <c r="AD595" s="47" t="str">
        <f t="shared" si="67"/>
        <v xml:space="preserve"> </v>
      </c>
      <c r="AE595" s="47" t="str">
        <f t="shared" si="68"/>
        <v xml:space="preserve"> </v>
      </c>
    </row>
    <row r="596" spans="1:31" ht="13">
      <c r="A596" s="122"/>
      <c r="B596" s="174">
        <v>464</v>
      </c>
      <c r="C596" s="94" t="s">
        <v>1506</v>
      </c>
      <c r="D596" s="47">
        <f>SUMIFS('Volume Input'!$F$16:$F$1000000,'Volume Input'!$E$16:$E$1000000,'TO HIDE DRG Sum Ref'!B596)</f>
        <v>0</v>
      </c>
      <c r="E596" s="122" t="s">
        <v>78</v>
      </c>
      <c r="F596" s="122" t="s">
        <v>83</v>
      </c>
      <c r="G596" s="94" t="s">
        <v>1506</v>
      </c>
      <c r="AA596" s="47">
        <f>'Volume Input'!E538</f>
        <v>0</v>
      </c>
      <c r="AB596" s="47" t="str">
        <f t="shared" si="65"/>
        <v xml:space="preserve"> </v>
      </c>
      <c r="AC596" s="47" t="str">
        <f t="shared" si="66"/>
        <v xml:space="preserve"> </v>
      </c>
      <c r="AD596" s="47" t="str">
        <f t="shared" si="67"/>
        <v xml:space="preserve"> </v>
      </c>
      <c r="AE596" s="47" t="str">
        <f t="shared" si="68"/>
        <v xml:space="preserve"> </v>
      </c>
    </row>
    <row r="597" spans="1:31" ht="13">
      <c r="A597" s="122"/>
      <c r="B597" s="174">
        <v>465</v>
      </c>
      <c r="C597" s="93" t="s">
        <v>1507</v>
      </c>
      <c r="D597" s="47">
        <f>SUMIFS('Volume Input'!$F$16:$F$1000000,'Volume Input'!$E$16:$E$1000000,'TO HIDE DRG Sum Ref'!B597)</f>
        <v>0</v>
      </c>
      <c r="E597" s="122" t="s">
        <v>78</v>
      </c>
      <c r="F597" s="122" t="s">
        <v>83</v>
      </c>
      <c r="G597" s="93" t="s">
        <v>1507</v>
      </c>
      <c r="AA597" s="47">
        <f>'Volume Input'!E539</f>
        <v>0</v>
      </c>
      <c r="AB597" s="47" t="str">
        <f t="shared" si="65"/>
        <v xml:space="preserve"> </v>
      </c>
      <c r="AC597" s="47" t="str">
        <f t="shared" si="66"/>
        <v xml:space="preserve"> </v>
      </c>
      <c r="AD597" s="47" t="str">
        <f t="shared" si="67"/>
        <v xml:space="preserve"> </v>
      </c>
      <c r="AE597" s="47" t="str">
        <f t="shared" si="68"/>
        <v xml:space="preserve"> </v>
      </c>
    </row>
    <row r="598" spans="1:31" ht="13">
      <c r="A598" s="122"/>
      <c r="B598" s="174">
        <v>474</v>
      </c>
      <c r="C598" s="94" t="s">
        <v>1508</v>
      </c>
      <c r="D598" s="47">
        <f>SUMIFS('Volume Input'!$F$16:$F$1000000,'Volume Input'!$E$16:$E$1000000,'TO HIDE DRG Sum Ref'!B598)</f>
        <v>0</v>
      </c>
      <c r="E598" s="122" t="s">
        <v>78</v>
      </c>
      <c r="F598" s="122" t="s">
        <v>83</v>
      </c>
      <c r="G598" s="94" t="s">
        <v>1508</v>
      </c>
      <c r="AA598" s="47">
        <f>'Volume Input'!E540</f>
        <v>0</v>
      </c>
      <c r="AB598" s="47" t="str">
        <f t="shared" si="65"/>
        <v xml:space="preserve"> </v>
      </c>
      <c r="AC598" s="47" t="str">
        <f t="shared" si="66"/>
        <v xml:space="preserve"> </v>
      </c>
      <c r="AD598" s="47" t="str">
        <f t="shared" si="67"/>
        <v xml:space="preserve"> </v>
      </c>
      <c r="AE598" s="47" t="str">
        <f t="shared" si="68"/>
        <v xml:space="preserve"> </v>
      </c>
    </row>
    <row r="599" spans="1:31" ht="13">
      <c r="A599" s="122"/>
      <c r="B599" s="174">
        <v>475</v>
      </c>
      <c r="C599" s="93" t="s">
        <v>1509</v>
      </c>
      <c r="D599" s="47">
        <f>SUMIFS('Volume Input'!$F$16:$F$1000000,'Volume Input'!$E$16:$E$1000000,'TO HIDE DRG Sum Ref'!B599)</f>
        <v>0</v>
      </c>
      <c r="E599" s="122" t="s">
        <v>78</v>
      </c>
      <c r="F599" s="122" t="s">
        <v>83</v>
      </c>
      <c r="G599" s="93" t="s">
        <v>1509</v>
      </c>
      <c r="AA599" s="47">
        <f>'Volume Input'!E541</f>
        <v>0</v>
      </c>
      <c r="AB599" s="47" t="str">
        <f t="shared" si="65"/>
        <v xml:space="preserve"> </v>
      </c>
      <c r="AC599" s="47" t="str">
        <f t="shared" si="66"/>
        <v xml:space="preserve"> </v>
      </c>
      <c r="AD599" s="47" t="str">
        <f t="shared" si="67"/>
        <v xml:space="preserve"> </v>
      </c>
      <c r="AE599" s="47" t="str">
        <f t="shared" si="68"/>
        <v xml:space="preserve"> </v>
      </c>
    </row>
    <row r="600" spans="1:31" ht="13">
      <c r="A600" s="122"/>
      <c r="B600" s="174">
        <v>476</v>
      </c>
      <c r="C600" s="94" t="s">
        <v>1510</v>
      </c>
      <c r="D600" s="47">
        <f>SUMIFS('Volume Input'!$F$16:$F$1000000,'Volume Input'!$E$16:$E$1000000,'TO HIDE DRG Sum Ref'!B600)</f>
        <v>0</v>
      </c>
      <c r="E600" s="122" t="s">
        <v>78</v>
      </c>
      <c r="F600" s="122" t="s">
        <v>83</v>
      </c>
      <c r="G600" s="94" t="s">
        <v>1510</v>
      </c>
      <c r="AA600" s="47">
        <f>'Volume Input'!E542</f>
        <v>0</v>
      </c>
      <c r="AB600" s="47" t="str">
        <f t="shared" si="65"/>
        <v xml:space="preserve"> </v>
      </c>
      <c r="AC600" s="47" t="str">
        <f t="shared" si="66"/>
        <v xml:space="preserve"> </v>
      </c>
      <c r="AD600" s="47" t="str">
        <f t="shared" si="67"/>
        <v xml:space="preserve"> </v>
      </c>
      <c r="AE600" s="47" t="str">
        <f t="shared" si="68"/>
        <v xml:space="preserve"> </v>
      </c>
    </row>
    <row r="601" spans="1:31" ht="13">
      <c r="A601" s="122"/>
      <c r="B601" s="174">
        <v>515</v>
      </c>
      <c r="C601" s="93" t="s">
        <v>1511</v>
      </c>
      <c r="D601" s="47">
        <f>SUMIFS('Volume Input'!$F$16:$F$1000000,'Volume Input'!$E$16:$E$1000000,'TO HIDE DRG Sum Ref'!B601)</f>
        <v>0</v>
      </c>
      <c r="E601" s="122" t="s">
        <v>78</v>
      </c>
      <c r="F601" s="122" t="s">
        <v>83</v>
      </c>
      <c r="G601" s="93" t="s">
        <v>1511</v>
      </c>
      <c r="AA601" s="47">
        <f>'Volume Input'!E543</f>
        <v>0</v>
      </c>
      <c r="AB601" s="47" t="str">
        <f t="shared" si="65"/>
        <v xml:space="preserve"> </v>
      </c>
      <c r="AC601" s="47" t="str">
        <f t="shared" si="66"/>
        <v xml:space="preserve"> </v>
      </c>
      <c r="AD601" s="47" t="str">
        <f t="shared" si="67"/>
        <v xml:space="preserve"> </v>
      </c>
      <c r="AE601" s="47" t="str">
        <f t="shared" si="68"/>
        <v xml:space="preserve"> </v>
      </c>
    </row>
    <row r="602" spans="1:31" ht="13">
      <c r="A602" s="122"/>
      <c r="B602" s="174">
        <v>516</v>
      </c>
      <c r="C602" s="94" t="s">
        <v>1512</v>
      </c>
      <c r="D602" s="47">
        <f>SUMIFS('Volume Input'!$F$16:$F$1000000,'Volume Input'!$E$16:$E$1000000,'TO HIDE DRG Sum Ref'!B602)</f>
        <v>0</v>
      </c>
      <c r="E602" s="122" t="s">
        <v>78</v>
      </c>
      <c r="F602" s="122" t="s">
        <v>83</v>
      </c>
      <c r="G602" s="94" t="s">
        <v>1512</v>
      </c>
      <c r="AA602" s="47">
        <f>'Volume Input'!E544</f>
        <v>0</v>
      </c>
      <c r="AB602" s="47" t="str">
        <f t="shared" si="65"/>
        <v xml:space="preserve"> </v>
      </c>
      <c r="AC602" s="47" t="str">
        <f t="shared" si="66"/>
        <v xml:space="preserve"> </v>
      </c>
      <c r="AD602" s="47" t="str">
        <f t="shared" si="67"/>
        <v xml:space="preserve"> </v>
      </c>
      <c r="AE602" s="47" t="str">
        <f t="shared" si="68"/>
        <v xml:space="preserve"> </v>
      </c>
    </row>
    <row r="603" spans="1:31" ht="13">
      <c r="A603" s="122"/>
      <c r="B603" s="174">
        <v>517</v>
      </c>
      <c r="C603" s="93" t="s">
        <v>1513</v>
      </c>
      <c r="D603" s="47">
        <f>SUMIFS('Volume Input'!$F$16:$F$1000000,'Volume Input'!$E$16:$E$1000000,'TO HIDE DRG Sum Ref'!B603)</f>
        <v>0</v>
      </c>
      <c r="E603" s="122" t="s">
        <v>78</v>
      </c>
      <c r="F603" s="122" t="s">
        <v>83</v>
      </c>
      <c r="G603" s="93" t="s">
        <v>1513</v>
      </c>
      <c r="AA603" s="47">
        <f>'Volume Input'!E545</f>
        <v>0</v>
      </c>
      <c r="AB603" s="47" t="str">
        <f t="shared" si="65"/>
        <v xml:space="preserve"> </v>
      </c>
      <c r="AC603" s="47" t="str">
        <f t="shared" si="66"/>
        <v xml:space="preserve"> </v>
      </c>
      <c r="AD603" s="47" t="str">
        <f t="shared" si="67"/>
        <v xml:space="preserve"> </v>
      </c>
      <c r="AE603" s="47" t="str">
        <f t="shared" si="68"/>
        <v xml:space="preserve"> </v>
      </c>
    </row>
    <row r="604" spans="1:31" ht="13">
      <c r="A604" s="122"/>
      <c r="B604" s="174">
        <v>485</v>
      </c>
      <c r="C604" s="94" t="s">
        <v>1514</v>
      </c>
      <c r="D604" s="47">
        <f>SUMIFS('Volume Input'!$F$16:$F$1000000,'Volume Input'!$E$16:$E$1000000,'TO HIDE DRG Sum Ref'!B604)</f>
        <v>0</v>
      </c>
      <c r="E604" s="122" t="s">
        <v>78</v>
      </c>
      <c r="F604" s="122" t="s">
        <v>85</v>
      </c>
      <c r="G604" s="94" t="s">
        <v>1514</v>
      </c>
      <c r="AA604" s="47">
        <f>'Volume Input'!E546</f>
        <v>0</v>
      </c>
      <c r="AB604" s="47" t="str">
        <f t="shared" si="65"/>
        <v xml:space="preserve"> </v>
      </c>
      <c r="AC604" s="47" t="str">
        <f t="shared" si="66"/>
        <v xml:space="preserve"> </v>
      </c>
      <c r="AD604" s="47" t="str">
        <f t="shared" si="67"/>
        <v xml:space="preserve"> </v>
      </c>
      <c r="AE604" s="47" t="str">
        <f t="shared" si="68"/>
        <v xml:space="preserve"> </v>
      </c>
    </row>
    <row r="605" spans="1:31" ht="13">
      <c r="A605" s="122"/>
      <c r="B605" s="174">
        <v>486</v>
      </c>
      <c r="C605" s="93" t="s">
        <v>1515</v>
      </c>
      <c r="D605" s="47">
        <f>SUMIFS('Volume Input'!$F$16:$F$1000000,'Volume Input'!$E$16:$E$1000000,'TO HIDE DRG Sum Ref'!B605)</f>
        <v>0</v>
      </c>
      <c r="E605" s="122" t="s">
        <v>78</v>
      </c>
      <c r="F605" s="122" t="s">
        <v>85</v>
      </c>
      <c r="G605" s="93" t="s">
        <v>1515</v>
      </c>
      <c r="AA605" s="47">
        <f>'Volume Input'!E547</f>
        <v>0</v>
      </c>
      <c r="AB605" s="47" t="str">
        <f t="shared" si="65"/>
        <v xml:space="preserve"> </v>
      </c>
      <c r="AC605" s="47" t="str">
        <f t="shared" si="66"/>
        <v xml:space="preserve"> </v>
      </c>
      <c r="AD605" s="47" t="str">
        <f t="shared" si="67"/>
        <v xml:space="preserve"> </v>
      </c>
      <c r="AE605" s="47" t="str">
        <f t="shared" si="68"/>
        <v xml:space="preserve"> </v>
      </c>
    </row>
    <row r="606" spans="1:31" ht="13">
      <c r="A606" s="122"/>
      <c r="B606" s="174">
        <v>487</v>
      </c>
      <c r="C606" s="94" t="s">
        <v>1516</v>
      </c>
      <c r="D606" s="47">
        <f>SUMIFS('Volume Input'!$F$16:$F$1000000,'Volume Input'!$E$16:$E$1000000,'TO HIDE DRG Sum Ref'!B606)</f>
        <v>0</v>
      </c>
      <c r="E606" s="122" t="s">
        <v>78</v>
      </c>
      <c r="F606" s="122" t="s">
        <v>85</v>
      </c>
      <c r="G606" s="94" t="s">
        <v>1516</v>
      </c>
      <c r="AA606" s="47">
        <f>'Volume Input'!E548</f>
        <v>0</v>
      </c>
      <c r="AB606" s="47" t="str">
        <f t="shared" si="65"/>
        <v xml:space="preserve"> </v>
      </c>
      <c r="AC606" s="47" t="str">
        <f t="shared" si="66"/>
        <v xml:space="preserve"> </v>
      </c>
      <c r="AD606" s="47" t="str">
        <f t="shared" si="67"/>
        <v xml:space="preserve"> </v>
      </c>
      <c r="AE606" s="47" t="str">
        <f t="shared" si="68"/>
        <v xml:space="preserve"> </v>
      </c>
    </row>
    <row r="607" spans="1:31" ht="13">
      <c r="A607" s="122"/>
      <c r="B607" s="174">
        <v>488</v>
      </c>
      <c r="C607" s="93" t="s">
        <v>1517</v>
      </c>
      <c r="D607" s="47">
        <f>SUMIFS('Volume Input'!$F$16:$F$1000000,'Volume Input'!$E$16:$E$1000000,'TO HIDE DRG Sum Ref'!B607)</f>
        <v>0</v>
      </c>
      <c r="E607" s="122" t="s">
        <v>78</v>
      </c>
      <c r="F607" s="122" t="s">
        <v>85</v>
      </c>
      <c r="G607" s="93" t="s">
        <v>1517</v>
      </c>
      <c r="AA607" s="47">
        <f>'Volume Input'!E549</f>
        <v>0</v>
      </c>
      <c r="AB607" s="47" t="str">
        <f t="shared" si="65"/>
        <v xml:space="preserve"> </v>
      </c>
      <c r="AC607" s="47" t="str">
        <f t="shared" si="66"/>
        <v xml:space="preserve"> </v>
      </c>
      <c r="AD607" s="47" t="str">
        <f t="shared" si="67"/>
        <v xml:space="preserve"> </v>
      </c>
      <c r="AE607" s="47" t="str">
        <f t="shared" si="68"/>
        <v xml:space="preserve"> </v>
      </c>
    </row>
    <row r="608" spans="1:31" ht="13">
      <c r="A608" s="122"/>
      <c r="B608" s="174">
        <v>489</v>
      </c>
      <c r="C608" s="94" t="s">
        <v>1518</v>
      </c>
      <c r="D608" s="47">
        <f>SUMIFS('Volume Input'!$F$16:$F$1000000,'Volume Input'!$E$16:$E$1000000,'TO HIDE DRG Sum Ref'!B608)</f>
        <v>0</v>
      </c>
      <c r="E608" s="122" t="s">
        <v>78</v>
      </c>
      <c r="F608" s="122" t="s">
        <v>85</v>
      </c>
      <c r="G608" s="94" t="s">
        <v>1518</v>
      </c>
      <c r="AA608" s="47">
        <f>'Volume Input'!E550</f>
        <v>0</v>
      </c>
      <c r="AB608" s="47" t="str">
        <f t="shared" si="65"/>
        <v xml:space="preserve"> </v>
      </c>
      <c r="AC608" s="47" t="str">
        <f t="shared" si="66"/>
        <v xml:space="preserve"> </v>
      </c>
      <c r="AD608" s="47" t="str">
        <f t="shared" si="67"/>
        <v xml:space="preserve"> </v>
      </c>
      <c r="AE608" s="47" t="str">
        <f t="shared" si="68"/>
        <v xml:space="preserve"> </v>
      </c>
    </row>
    <row r="609" spans="1:31" ht="13">
      <c r="A609" s="122"/>
      <c r="B609" s="174">
        <v>500</v>
      </c>
      <c r="C609" s="93" t="s">
        <v>1519</v>
      </c>
      <c r="D609" s="47">
        <f>SUMIFS('Volume Input'!$F$16:$F$1000000,'Volume Input'!$E$16:$E$1000000,'TO HIDE DRG Sum Ref'!B609)</f>
        <v>0</v>
      </c>
      <c r="E609" s="122" t="s">
        <v>78</v>
      </c>
      <c r="F609" s="122" t="s">
        <v>85</v>
      </c>
      <c r="G609" s="93" t="s">
        <v>1519</v>
      </c>
      <c r="AA609" s="47">
        <f>'Volume Input'!E551</f>
        <v>0</v>
      </c>
      <c r="AB609" s="47" t="str">
        <f t="shared" si="65"/>
        <v xml:space="preserve"> </v>
      </c>
      <c r="AC609" s="47" t="str">
        <f t="shared" si="66"/>
        <v xml:space="preserve"> </v>
      </c>
      <c r="AD609" s="47" t="str">
        <f t="shared" si="67"/>
        <v xml:space="preserve"> </v>
      </c>
      <c r="AE609" s="47" t="str">
        <f t="shared" si="68"/>
        <v xml:space="preserve"> </v>
      </c>
    </row>
    <row r="610" spans="1:31" ht="13">
      <c r="A610" s="122"/>
      <c r="B610" s="174">
        <v>501</v>
      </c>
      <c r="C610" s="94" t="s">
        <v>1520</v>
      </c>
      <c r="D610" s="47">
        <f>SUMIFS('Volume Input'!$F$16:$F$1000000,'Volume Input'!$E$16:$E$1000000,'TO HIDE DRG Sum Ref'!B610)</f>
        <v>0</v>
      </c>
      <c r="E610" s="122" t="s">
        <v>78</v>
      </c>
      <c r="F610" s="122" t="s">
        <v>85</v>
      </c>
      <c r="G610" s="94" t="s">
        <v>1520</v>
      </c>
      <c r="AA610" s="47">
        <f>'Volume Input'!E552</f>
        <v>0</v>
      </c>
      <c r="AB610" s="47" t="str">
        <f t="shared" si="65"/>
        <v xml:space="preserve"> </v>
      </c>
      <c r="AC610" s="47" t="str">
        <f t="shared" si="66"/>
        <v xml:space="preserve"> </v>
      </c>
      <c r="AD610" s="47" t="str">
        <f t="shared" si="67"/>
        <v xml:space="preserve"> </v>
      </c>
      <c r="AE610" s="47" t="str">
        <f t="shared" si="68"/>
        <v xml:space="preserve"> </v>
      </c>
    </row>
    <row r="611" spans="1:31" ht="13">
      <c r="A611" s="122"/>
      <c r="B611" s="174">
        <v>502</v>
      </c>
      <c r="C611" s="93" t="s">
        <v>1521</v>
      </c>
      <c r="D611" s="47">
        <f>SUMIFS('Volume Input'!$F$16:$F$1000000,'Volume Input'!$E$16:$E$1000000,'TO HIDE DRG Sum Ref'!B611)</f>
        <v>0</v>
      </c>
      <c r="E611" s="122" t="s">
        <v>78</v>
      </c>
      <c r="F611" s="122" t="s">
        <v>85</v>
      </c>
      <c r="G611" s="93" t="s">
        <v>1521</v>
      </c>
      <c r="AA611" s="47">
        <f>'Volume Input'!E553</f>
        <v>0</v>
      </c>
      <c r="AB611" s="47" t="str">
        <f t="shared" si="65"/>
        <v xml:space="preserve"> </v>
      </c>
      <c r="AC611" s="47" t="str">
        <f t="shared" si="66"/>
        <v xml:space="preserve"> </v>
      </c>
      <c r="AD611" s="47" t="str">
        <f t="shared" si="67"/>
        <v xml:space="preserve"> </v>
      </c>
      <c r="AE611" s="47" t="str">
        <f t="shared" si="68"/>
        <v xml:space="preserve"> </v>
      </c>
    </row>
    <row r="612" spans="1:31" ht="13">
      <c r="A612" s="122"/>
      <c r="B612" s="174">
        <v>507</v>
      </c>
      <c r="C612" s="94" t="s">
        <v>1522</v>
      </c>
      <c r="D612" s="47">
        <f>SUMIFS('Volume Input'!$F$16:$F$1000000,'Volume Input'!$E$16:$E$1000000,'TO HIDE DRG Sum Ref'!B612)</f>
        <v>0</v>
      </c>
      <c r="E612" s="122" t="s">
        <v>78</v>
      </c>
      <c r="F612" s="122" t="s">
        <v>85</v>
      </c>
      <c r="G612" s="94" t="s">
        <v>1522</v>
      </c>
      <c r="AA612" s="47">
        <f>'Volume Input'!E554</f>
        <v>0</v>
      </c>
      <c r="AB612" s="47" t="str">
        <f t="shared" si="65"/>
        <v xml:space="preserve"> </v>
      </c>
      <c r="AC612" s="47" t="str">
        <f t="shared" si="66"/>
        <v xml:space="preserve"> </v>
      </c>
      <c r="AD612" s="47" t="str">
        <f t="shared" si="67"/>
        <v xml:space="preserve"> </v>
      </c>
      <c r="AE612" s="47" t="str">
        <f t="shared" si="68"/>
        <v xml:space="preserve"> </v>
      </c>
    </row>
    <row r="613" spans="1:31" ht="13">
      <c r="A613" s="122"/>
      <c r="B613" s="174">
        <v>508</v>
      </c>
      <c r="C613" s="93" t="s">
        <v>1523</v>
      </c>
      <c r="D613" s="47">
        <f>SUMIFS('Volume Input'!$F$16:$F$1000000,'Volume Input'!$E$16:$E$1000000,'TO HIDE DRG Sum Ref'!B613)</f>
        <v>0</v>
      </c>
      <c r="E613" s="122" t="s">
        <v>78</v>
      </c>
      <c r="F613" s="122" t="s">
        <v>85</v>
      </c>
      <c r="G613" s="93" t="s">
        <v>1523</v>
      </c>
      <c r="AA613" s="47">
        <f>'Volume Input'!E555</f>
        <v>0</v>
      </c>
      <c r="AB613" s="47" t="str">
        <f t="shared" si="65"/>
        <v xml:space="preserve"> </v>
      </c>
      <c r="AC613" s="47" t="str">
        <f t="shared" si="66"/>
        <v xml:space="preserve"> </v>
      </c>
      <c r="AD613" s="47" t="str">
        <f t="shared" si="67"/>
        <v xml:space="preserve"> </v>
      </c>
      <c r="AE613" s="47" t="str">
        <f t="shared" si="68"/>
        <v xml:space="preserve"> </v>
      </c>
    </row>
    <row r="614" spans="1:31" ht="13">
      <c r="A614" s="122"/>
      <c r="B614" s="174">
        <v>509</v>
      </c>
      <c r="C614" s="94" t="s">
        <v>1524</v>
      </c>
      <c r="D614" s="47">
        <f>SUMIFS('Volume Input'!$F$16:$F$1000000,'Volume Input'!$E$16:$E$1000000,'TO HIDE DRG Sum Ref'!B614)</f>
        <v>0</v>
      </c>
      <c r="E614" s="122" t="s">
        <v>78</v>
      </c>
      <c r="F614" s="122" t="s">
        <v>85</v>
      </c>
      <c r="G614" s="94" t="s">
        <v>1524</v>
      </c>
      <c r="AA614" s="47">
        <f>'Volume Input'!E556</f>
        <v>0</v>
      </c>
      <c r="AB614" s="47" t="str">
        <f t="shared" si="65"/>
        <v xml:space="preserve"> </v>
      </c>
      <c r="AC614" s="47" t="str">
        <f t="shared" si="66"/>
        <v xml:space="preserve"> </v>
      </c>
      <c r="AD614" s="47" t="str">
        <f t="shared" si="67"/>
        <v xml:space="preserve"> </v>
      </c>
      <c r="AE614" s="47" t="str">
        <f t="shared" si="68"/>
        <v xml:space="preserve"> </v>
      </c>
    </row>
    <row r="615" spans="1:31" ht="13">
      <c r="A615" s="122"/>
      <c r="B615" s="174">
        <v>510</v>
      </c>
      <c r="C615" s="93" t="s">
        <v>1525</v>
      </c>
      <c r="D615" s="47">
        <f>SUMIFS('Volume Input'!$F$16:$F$1000000,'Volume Input'!$E$16:$E$1000000,'TO HIDE DRG Sum Ref'!B615)</f>
        <v>0</v>
      </c>
      <c r="E615" s="122" t="s">
        <v>78</v>
      </c>
      <c r="F615" s="122" t="s">
        <v>85</v>
      </c>
      <c r="G615" s="93" t="s">
        <v>1525</v>
      </c>
      <c r="AA615" s="47">
        <f>'Volume Input'!E557</f>
        <v>0</v>
      </c>
      <c r="AB615" s="47" t="str">
        <f t="shared" si="65"/>
        <v xml:space="preserve"> </v>
      </c>
      <c r="AC615" s="47" t="str">
        <f t="shared" si="66"/>
        <v xml:space="preserve"> </v>
      </c>
      <c r="AD615" s="47" t="str">
        <f t="shared" si="67"/>
        <v xml:space="preserve"> </v>
      </c>
      <c r="AE615" s="47" t="str">
        <f t="shared" si="68"/>
        <v xml:space="preserve"> </v>
      </c>
    </row>
    <row r="616" spans="1:31" ht="13">
      <c r="A616" s="122"/>
      <c r="B616" s="174">
        <v>511</v>
      </c>
      <c r="C616" s="94" t="s">
        <v>1526</v>
      </c>
      <c r="D616" s="47">
        <f>SUMIFS('Volume Input'!$F$16:$F$1000000,'Volume Input'!$E$16:$E$1000000,'TO HIDE DRG Sum Ref'!B616)</f>
        <v>0</v>
      </c>
      <c r="E616" s="122" t="s">
        <v>78</v>
      </c>
      <c r="F616" s="122" t="s">
        <v>85</v>
      </c>
      <c r="G616" s="94" t="s">
        <v>1526</v>
      </c>
      <c r="AA616" s="47">
        <f>'Volume Input'!E558</f>
        <v>0</v>
      </c>
      <c r="AB616" s="47" t="str">
        <f t="shared" si="65"/>
        <v xml:space="preserve"> </v>
      </c>
      <c r="AC616" s="47" t="str">
        <f t="shared" si="66"/>
        <v xml:space="preserve"> </v>
      </c>
      <c r="AD616" s="47" t="str">
        <f t="shared" si="67"/>
        <v xml:space="preserve"> </v>
      </c>
      <c r="AE616" s="47" t="str">
        <f t="shared" si="68"/>
        <v xml:space="preserve"> </v>
      </c>
    </row>
    <row r="617" spans="1:31" ht="13">
      <c r="A617" s="122"/>
      <c r="B617" s="174">
        <v>512</v>
      </c>
      <c r="C617" s="93" t="s">
        <v>1527</v>
      </c>
      <c r="D617" s="47">
        <f>SUMIFS('Volume Input'!$F$16:$F$1000000,'Volume Input'!$E$16:$E$1000000,'TO HIDE DRG Sum Ref'!B617)</f>
        <v>0</v>
      </c>
      <c r="E617" s="122" t="s">
        <v>78</v>
      </c>
      <c r="F617" s="122" t="s">
        <v>85</v>
      </c>
      <c r="G617" s="93" t="s">
        <v>1527</v>
      </c>
      <c r="AA617" s="47">
        <f>'Volume Input'!E559</f>
        <v>0</v>
      </c>
      <c r="AB617" s="47" t="str">
        <f t="shared" si="65"/>
        <v xml:space="preserve"> </v>
      </c>
      <c r="AC617" s="47" t="str">
        <f t="shared" si="66"/>
        <v xml:space="preserve"> </v>
      </c>
      <c r="AD617" s="47" t="str">
        <f t="shared" si="67"/>
        <v xml:space="preserve"> </v>
      </c>
      <c r="AE617" s="47" t="str">
        <f t="shared" si="68"/>
        <v xml:space="preserve"> </v>
      </c>
    </row>
    <row r="618" spans="1:31" ht="13">
      <c r="A618" s="122"/>
      <c r="B618" s="174">
        <v>480</v>
      </c>
      <c r="C618" s="94" t="s">
        <v>1528</v>
      </c>
      <c r="D618" s="47">
        <f>SUMIFS('Volume Input'!$F$16:$F$1000000,'Volume Input'!$E$16:$E$1000000,'TO HIDE DRG Sum Ref'!B618)</f>
        <v>0</v>
      </c>
      <c r="E618" s="122" t="s">
        <v>78</v>
      </c>
      <c r="F618" s="122" t="s">
        <v>81</v>
      </c>
      <c r="G618" s="94" t="s">
        <v>1528</v>
      </c>
      <c r="AA618" s="47">
        <f>'Volume Input'!E560</f>
        <v>0</v>
      </c>
      <c r="AB618" s="47" t="str">
        <f t="shared" si="65"/>
        <v xml:space="preserve"> </v>
      </c>
      <c r="AC618" s="47" t="str">
        <f t="shared" si="66"/>
        <v xml:space="preserve"> </v>
      </c>
      <c r="AD618" s="47" t="str">
        <f t="shared" si="67"/>
        <v xml:space="preserve"> </v>
      </c>
      <c r="AE618" s="47" t="str">
        <f t="shared" si="68"/>
        <v xml:space="preserve"> </v>
      </c>
    </row>
    <row r="619" spans="1:31" ht="13">
      <c r="A619" s="122"/>
      <c r="B619" s="174">
        <v>481</v>
      </c>
      <c r="C619" s="93" t="s">
        <v>1529</v>
      </c>
      <c r="D619" s="47">
        <f>SUMIFS('Volume Input'!$F$16:$F$1000000,'Volume Input'!$E$16:$E$1000000,'TO HIDE DRG Sum Ref'!B619)</f>
        <v>0</v>
      </c>
      <c r="E619" s="122" t="s">
        <v>78</v>
      </c>
      <c r="F619" s="122" t="s">
        <v>81</v>
      </c>
      <c r="G619" s="93" t="s">
        <v>1529</v>
      </c>
      <c r="AA619" s="47">
        <f>'Volume Input'!E561</f>
        <v>0</v>
      </c>
      <c r="AB619" s="47" t="str">
        <f t="shared" si="65"/>
        <v xml:space="preserve"> </v>
      </c>
      <c r="AC619" s="47" t="str">
        <f t="shared" si="66"/>
        <v xml:space="preserve"> </v>
      </c>
      <c r="AD619" s="47" t="str">
        <f t="shared" si="67"/>
        <v xml:space="preserve"> </v>
      </c>
      <c r="AE619" s="47" t="str">
        <f t="shared" si="68"/>
        <v xml:space="preserve"> </v>
      </c>
    </row>
    <row r="620" spans="1:31" ht="13">
      <c r="A620" s="122"/>
      <c r="B620" s="174">
        <v>482</v>
      </c>
      <c r="C620" s="94" t="s">
        <v>1530</v>
      </c>
      <c r="D620" s="47">
        <f>SUMIFS('Volume Input'!$F$16:$F$1000000,'Volume Input'!$E$16:$E$1000000,'TO HIDE DRG Sum Ref'!B620)</f>
        <v>0</v>
      </c>
      <c r="E620" s="122" t="s">
        <v>78</v>
      </c>
      <c r="F620" s="122" t="s">
        <v>81</v>
      </c>
      <c r="G620" s="94" t="s">
        <v>1530</v>
      </c>
      <c r="AA620" s="47">
        <f>'Volume Input'!E562</f>
        <v>0</v>
      </c>
      <c r="AB620" s="47" t="str">
        <f t="shared" si="65"/>
        <v xml:space="preserve"> </v>
      </c>
      <c r="AC620" s="47" t="str">
        <f t="shared" si="66"/>
        <v xml:space="preserve"> </v>
      </c>
      <c r="AD620" s="47" t="str">
        <f t="shared" si="67"/>
        <v xml:space="preserve"> </v>
      </c>
      <c r="AE620" s="47" t="str">
        <f t="shared" si="68"/>
        <v xml:space="preserve"> </v>
      </c>
    </row>
    <row r="621" spans="1:31" ht="13">
      <c r="A621" s="122"/>
      <c r="B621" s="174">
        <v>492</v>
      </c>
      <c r="C621" s="93" t="s">
        <v>1531</v>
      </c>
      <c r="D621" s="47">
        <f>SUMIFS('Volume Input'!$F$16:$F$1000000,'Volume Input'!$E$16:$E$1000000,'TO HIDE DRG Sum Ref'!B621)</f>
        <v>0</v>
      </c>
      <c r="E621" s="122" t="s">
        <v>78</v>
      </c>
      <c r="F621" s="122" t="s">
        <v>81</v>
      </c>
      <c r="G621" s="93" t="s">
        <v>1531</v>
      </c>
      <c r="AA621" s="47">
        <f>'Volume Input'!E563</f>
        <v>0</v>
      </c>
      <c r="AB621" s="47" t="str">
        <f t="shared" si="65"/>
        <v xml:space="preserve"> </v>
      </c>
      <c r="AC621" s="47" t="str">
        <f t="shared" si="66"/>
        <v xml:space="preserve"> </v>
      </c>
      <c r="AD621" s="47" t="str">
        <f t="shared" si="67"/>
        <v xml:space="preserve"> </v>
      </c>
      <c r="AE621" s="47" t="str">
        <f t="shared" si="68"/>
        <v xml:space="preserve"> </v>
      </c>
    </row>
    <row r="622" spans="1:31" ht="13">
      <c r="A622" s="122"/>
      <c r="B622" s="174">
        <v>493</v>
      </c>
      <c r="C622" s="94" t="s">
        <v>1532</v>
      </c>
      <c r="D622" s="47">
        <f>SUMIFS('Volume Input'!$F$16:$F$1000000,'Volume Input'!$E$16:$E$1000000,'TO HIDE DRG Sum Ref'!B622)</f>
        <v>0</v>
      </c>
      <c r="E622" s="122" t="s">
        <v>78</v>
      </c>
      <c r="F622" s="122" t="s">
        <v>81</v>
      </c>
      <c r="G622" s="94" t="s">
        <v>1532</v>
      </c>
      <c r="AA622" s="47">
        <f>'Volume Input'!E564</f>
        <v>0</v>
      </c>
      <c r="AB622" s="47" t="str">
        <f t="shared" si="65"/>
        <v xml:space="preserve"> </v>
      </c>
      <c r="AC622" s="47" t="str">
        <f t="shared" si="66"/>
        <v xml:space="preserve"> </v>
      </c>
      <c r="AD622" s="47" t="str">
        <f t="shared" si="67"/>
        <v xml:space="preserve"> </v>
      </c>
      <c r="AE622" s="47" t="str">
        <f t="shared" si="68"/>
        <v xml:space="preserve"> </v>
      </c>
    </row>
    <row r="623" spans="1:31" ht="13">
      <c r="A623" s="122"/>
      <c r="B623" s="174">
        <v>494</v>
      </c>
      <c r="C623" s="93" t="s">
        <v>1533</v>
      </c>
      <c r="D623" s="47">
        <f>SUMIFS('Volume Input'!$F$16:$F$1000000,'Volume Input'!$E$16:$E$1000000,'TO HIDE DRG Sum Ref'!B623)</f>
        <v>0</v>
      </c>
      <c r="E623" s="122" t="s">
        <v>78</v>
      </c>
      <c r="F623" s="122" t="s">
        <v>81</v>
      </c>
      <c r="G623" s="93" t="s">
        <v>1533</v>
      </c>
      <c r="AA623" s="47">
        <f>'Volume Input'!E565</f>
        <v>0</v>
      </c>
      <c r="AB623" s="47" t="str">
        <f t="shared" si="65"/>
        <v xml:space="preserve"> </v>
      </c>
      <c r="AC623" s="47" t="str">
        <f t="shared" si="66"/>
        <v xml:space="preserve"> </v>
      </c>
      <c r="AD623" s="47" t="str">
        <f t="shared" si="67"/>
        <v xml:space="preserve"> </v>
      </c>
      <c r="AE623" s="47" t="str">
        <f t="shared" si="68"/>
        <v xml:space="preserve"> </v>
      </c>
    </row>
    <row r="624" spans="1:31" ht="13">
      <c r="A624" s="122"/>
      <c r="B624" s="174">
        <v>495</v>
      </c>
      <c r="C624" s="94" t="s">
        <v>1534</v>
      </c>
      <c r="D624" s="47">
        <f>SUMIFS('Volume Input'!$F$16:$F$1000000,'Volume Input'!$E$16:$E$1000000,'TO HIDE DRG Sum Ref'!B624)</f>
        <v>0</v>
      </c>
      <c r="E624" s="122" t="s">
        <v>78</v>
      </c>
      <c r="F624" s="122" t="s">
        <v>81</v>
      </c>
      <c r="G624" s="94" t="s">
        <v>1534</v>
      </c>
      <c r="AA624" s="47">
        <f>'Volume Input'!E566</f>
        <v>0</v>
      </c>
      <c r="AB624" s="47" t="str">
        <f t="shared" si="65"/>
        <v xml:space="preserve"> </v>
      </c>
      <c r="AC624" s="47" t="str">
        <f t="shared" si="66"/>
        <v xml:space="preserve"> </v>
      </c>
      <c r="AD624" s="47" t="str">
        <f t="shared" si="67"/>
        <v xml:space="preserve"> </v>
      </c>
      <c r="AE624" s="47" t="str">
        <f t="shared" si="68"/>
        <v xml:space="preserve"> </v>
      </c>
    </row>
    <row r="625" spans="1:31" ht="13">
      <c r="A625" s="122"/>
      <c r="B625" s="174">
        <v>496</v>
      </c>
      <c r="C625" s="93" t="s">
        <v>1535</v>
      </c>
      <c r="D625" s="47">
        <f>SUMIFS('Volume Input'!$F$16:$F$1000000,'Volume Input'!$E$16:$E$1000000,'TO HIDE DRG Sum Ref'!B625)</f>
        <v>0</v>
      </c>
      <c r="E625" s="122" t="s">
        <v>78</v>
      </c>
      <c r="F625" s="122" t="s">
        <v>81</v>
      </c>
      <c r="G625" s="93" t="s">
        <v>1535</v>
      </c>
      <c r="AA625" s="47">
        <f>'Volume Input'!E567</f>
        <v>0</v>
      </c>
      <c r="AB625" s="47" t="str">
        <f t="shared" si="65"/>
        <v xml:space="preserve"> </v>
      </c>
      <c r="AC625" s="47" t="str">
        <f t="shared" si="66"/>
        <v xml:space="preserve"> </v>
      </c>
      <c r="AD625" s="47" t="str">
        <f t="shared" si="67"/>
        <v xml:space="preserve"> </v>
      </c>
      <c r="AE625" s="47" t="str">
        <f t="shared" si="68"/>
        <v xml:space="preserve"> </v>
      </c>
    </row>
    <row r="626" spans="1:31" ht="13">
      <c r="A626" s="122"/>
      <c r="B626" s="174">
        <v>497</v>
      </c>
      <c r="C626" s="94" t="s">
        <v>1536</v>
      </c>
      <c r="D626" s="47">
        <f>SUMIFS('Volume Input'!$F$16:$F$1000000,'Volume Input'!$E$16:$E$1000000,'TO HIDE DRG Sum Ref'!B626)</f>
        <v>0</v>
      </c>
      <c r="E626" s="122" t="s">
        <v>78</v>
      </c>
      <c r="F626" s="122" t="s">
        <v>81</v>
      </c>
      <c r="G626" s="94" t="s">
        <v>1536</v>
      </c>
      <c r="AA626" s="47">
        <f>'Volume Input'!E568</f>
        <v>0</v>
      </c>
      <c r="AB626" s="47" t="str">
        <f t="shared" si="65"/>
        <v xml:space="preserve"> </v>
      </c>
      <c r="AC626" s="47" t="str">
        <f t="shared" si="66"/>
        <v xml:space="preserve"> </v>
      </c>
      <c r="AD626" s="47" t="str">
        <f t="shared" si="67"/>
        <v xml:space="preserve"> </v>
      </c>
      <c r="AE626" s="47" t="str">
        <f t="shared" si="68"/>
        <v xml:space="preserve"> </v>
      </c>
    </row>
    <row r="627" spans="1:31" ht="13">
      <c r="A627" s="122"/>
      <c r="B627" s="174">
        <v>498</v>
      </c>
      <c r="C627" s="93" t="s">
        <v>1537</v>
      </c>
      <c r="D627" s="47">
        <f>SUMIFS('Volume Input'!$F$16:$F$1000000,'Volume Input'!$E$16:$E$1000000,'TO HIDE DRG Sum Ref'!B627)</f>
        <v>0</v>
      </c>
      <c r="E627" s="122" t="s">
        <v>78</v>
      </c>
      <c r="F627" s="122" t="s">
        <v>81</v>
      </c>
      <c r="G627" s="93" t="s">
        <v>1537</v>
      </c>
      <c r="AA627" s="47">
        <f>'Volume Input'!E569</f>
        <v>0</v>
      </c>
      <c r="AB627" s="47" t="str">
        <f t="shared" si="65"/>
        <v xml:space="preserve"> </v>
      </c>
      <c r="AC627" s="47" t="str">
        <f t="shared" si="66"/>
        <v xml:space="preserve"> </v>
      </c>
      <c r="AD627" s="47" t="str">
        <f t="shared" si="67"/>
        <v xml:space="preserve"> </v>
      </c>
      <c r="AE627" s="47" t="str">
        <f t="shared" si="68"/>
        <v xml:space="preserve"> </v>
      </c>
    </row>
    <row r="628" spans="1:31" ht="13">
      <c r="A628" s="122"/>
      <c r="B628" s="174">
        <v>499</v>
      </c>
      <c r="C628" s="94" t="s">
        <v>1538</v>
      </c>
      <c r="D628" s="47">
        <f>SUMIFS('Volume Input'!$F$16:$F$1000000,'Volume Input'!$E$16:$E$1000000,'TO HIDE DRG Sum Ref'!B628)</f>
        <v>0</v>
      </c>
      <c r="E628" s="122" t="s">
        <v>78</v>
      </c>
      <c r="F628" s="122" t="s">
        <v>81</v>
      </c>
      <c r="G628" s="94" t="s">
        <v>1538</v>
      </c>
      <c r="AA628" s="47">
        <f>'Volume Input'!E570</f>
        <v>0</v>
      </c>
      <c r="AB628" s="47" t="str">
        <f t="shared" si="65"/>
        <v xml:space="preserve"> </v>
      </c>
      <c r="AC628" s="47" t="str">
        <f t="shared" si="66"/>
        <v xml:space="preserve"> </v>
      </c>
      <c r="AD628" s="47" t="str">
        <f t="shared" si="67"/>
        <v xml:space="preserve"> </v>
      </c>
      <c r="AE628" s="47" t="str">
        <f t="shared" si="68"/>
        <v xml:space="preserve"> </v>
      </c>
    </row>
    <row r="629" spans="1:31" ht="13">
      <c r="A629" s="122"/>
      <c r="B629" s="174">
        <v>956</v>
      </c>
      <c r="C629" s="93" t="s">
        <v>1539</v>
      </c>
      <c r="D629" s="47">
        <f>SUMIFS('Volume Input'!$F$16:$F$1000000,'Volume Input'!$E$16:$E$1000000,'TO HIDE DRG Sum Ref'!B629)</f>
        <v>0</v>
      </c>
      <c r="E629" s="122" t="s">
        <v>78</v>
      </c>
      <c r="F629" s="122" t="s">
        <v>81</v>
      </c>
      <c r="G629" s="93" t="s">
        <v>1539</v>
      </c>
      <c r="AA629" s="47">
        <f>'Volume Input'!E571</f>
        <v>0</v>
      </c>
      <c r="AB629" s="47" t="str">
        <f t="shared" si="65"/>
        <v xml:space="preserve"> </v>
      </c>
      <c r="AC629" s="47" t="str">
        <f t="shared" si="66"/>
        <v xml:space="preserve"> </v>
      </c>
      <c r="AD629" s="47" t="str">
        <f t="shared" si="67"/>
        <v xml:space="preserve"> </v>
      </c>
      <c r="AE629" s="47" t="str">
        <f t="shared" si="68"/>
        <v xml:space="preserve"> </v>
      </c>
    </row>
    <row r="630" spans="1:31" ht="13">
      <c r="A630" s="122"/>
      <c r="B630" s="174">
        <v>183</v>
      </c>
      <c r="C630" s="94" t="s">
        <v>1540</v>
      </c>
      <c r="D630" s="47">
        <f>SUMIFS('Volume Input'!$F$16:$F$1000000,'Volume Input'!$E$16:$E$1000000,'TO HIDE DRG Sum Ref'!B630)</f>
        <v>0</v>
      </c>
      <c r="E630" s="122" t="s">
        <v>87</v>
      </c>
      <c r="F630" s="122" t="s">
        <v>88</v>
      </c>
      <c r="G630" s="94" t="s">
        <v>1540</v>
      </c>
      <c r="AA630" s="47">
        <f>'Volume Input'!E572</f>
        <v>0</v>
      </c>
      <c r="AB630" s="47" t="str">
        <f t="shared" si="65"/>
        <v xml:space="preserve"> </v>
      </c>
      <c r="AC630" s="47" t="str">
        <f t="shared" si="66"/>
        <v xml:space="preserve"> </v>
      </c>
      <c r="AD630" s="47" t="str">
        <f t="shared" si="67"/>
        <v xml:space="preserve"> </v>
      </c>
      <c r="AE630" s="47" t="str">
        <f t="shared" si="68"/>
        <v xml:space="preserve"> </v>
      </c>
    </row>
    <row r="631" spans="1:31" ht="13">
      <c r="A631" s="122"/>
      <c r="B631" s="174">
        <v>184</v>
      </c>
      <c r="C631" s="93" t="s">
        <v>1541</v>
      </c>
      <c r="D631" s="47">
        <f>SUMIFS('Volume Input'!$F$16:$F$1000000,'Volume Input'!$E$16:$E$1000000,'TO HIDE DRG Sum Ref'!B631)</f>
        <v>0</v>
      </c>
      <c r="E631" s="122" t="s">
        <v>87</v>
      </c>
      <c r="F631" s="122" t="s">
        <v>88</v>
      </c>
      <c r="G631" s="93" t="s">
        <v>1541</v>
      </c>
      <c r="AA631" s="47">
        <f>'Volume Input'!E573</f>
        <v>0</v>
      </c>
      <c r="AB631" s="47" t="str">
        <f t="shared" si="65"/>
        <v xml:space="preserve"> </v>
      </c>
      <c r="AC631" s="47" t="str">
        <f t="shared" si="66"/>
        <v xml:space="preserve"> </v>
      </c>
      <c r="AD631" s="47" t="str">
        <f t="shared" si="67"/>
        <v xml:space="preserve"> </v>
      </c>
      <c r="AE631" s="47" t="str">
        <f t="shared" si="68"/>
        <v xml:space="preserve"> </v>
      </c>
    </row>
    <row r="632" spans="1:31" ht="13">
      <c r="A632" s="122"/>
      <c r="B632" s="174">
        <v>185</v>
      </c>
      <c r="C632" s="94" t="s">
        <v>1542</v>
      </c>
      <c r="D632" s="47">
        <f>SUMIFS('Volume Input'!$F$16:$F$1000000,'Volume Input'!$E$16:$E$1000000,'TO HIDE DRG Sum Ref'!B632)</f>
        <v>0</v>
      </c>
      <c r="E632" s="122" t="s">
        <v>87</v>
      </c>
      <c r="F632" s="122" t="s">
        <v>88</v>
      </c>
      <c r="G632" s="94" t="s">
        <v>1542</v>
      </c>
      <c r="AA632" s="47">
        <f>'Volume Input'!E574</f>
        <v>0</v>
      </c>
      <c r="AB632" s="47" t="str">
        <f t="shared" si="65"/>
        <v xml:space="preserve"> </v>
      </c>
      <c r="AC632" s="47" t="str">
        <f t="shared" si="66"/>
        <v xml:space="preserve"> </v>
      </c>
      <c r="AD632" s="47" t="str">
        <f t="shared" si="67"/>
        <v xml:space="preserve"> </v>
      </c>
      <c r="AE632" s="47" t="str">
        <f t="shared" si="68"/>
        <v xml:space="preserve"> </v>
      </c>
    </row>
    <row r="633" spans="1:31" ht="13">
      <c r="A633" s="122"/>
      <c r="B633" s="174">
        <v>604</v>
      </c>
      <c r="C633" s="93" t="s">
        <v>1543</v>
      </c>
      <c r="D633" s="47">
        <f>SUMIFS('Volume Input'!$F$16:$F$1000000,'Volume Input'!$E$16:$E$1000000,'TO HIDE DRG Sum Ref'!B633)</f>
        <v>0</v>
      </c>
      <c r="E633" s="122" t="s">
        <v>87</v>
      </c>
      <c r="F633" s="122" t="s">
        <v>88</v>
      </c>
      <c r="G633" s="93" t="s">
        <v>1543</v>
      </c>
      <c r="AA633" s="47">
        <f>'Volume Input'!E575</f>
        <v>0</v>
      </c>
      <c r="AB633" s="47" t="str">
        <f t="shared" si="65"/>
        <v xml:space="preserve"> </v>
      </c>
      <c r="AC633" s="47" t="str">
        <f t="shared" si="66"/>
        <v xml:space="preserve"> </v>
      </c>
      <c r="AD633" s="47" t="str">
        <f t="shared" si="67"/>
        <v xml:space="preserve"> </v>
      </c>
      <c r="AE633" s="47" t="str">
        <f t="shared" si="68"/>
        <v xml:space="preserve"> </v>
      </c>
    </row>
    <row r="634" spans="1:31" ht="13">
      <c r="A634" s="122"/>
      <c r="B634" s="174">
        <v>605</v>
      </c>
      <c r="C634" s="94" t="s">
        <v>1544</v>
      </c>
      <c r="D634" s="47">
        <f>SUMIFS('Volume Input'!$F$16:$F$1000000,'Volume Input'!$E$16:$E$1000000,'TO HIDE DRG Sum Ref'!B634)</f>
        <v>0</v>
      </c>
      <c r="E634" s="122" t="s">
        <v>87</v>
      </c>
      <c r="F634" s="122" t="s">
        <v>88</v>
      </c>
      <c r="G634" s="94" t="s">
        <v>1544</v>
      </c>
      <c r="AA634" s="47">
        <f>'Volume Input'!E576</f>
        <v>0</v>
      </c>
      <c r="AB634" s="47" t="str">
        <f t="shared" si="65"/>
        <v xml:space="preserve"> </v>
      </c>
      <c r="AC634" s="47" t="str">
        <f t="shared" si="66"/>
        <v xml:space="preserve"> </v>
      </c>
      <c r="AD634" s="47" t="str">
        <f t="shared" si="67"/>
        <v xml:space="preserve"> </v>
      </c>
      <c r="AE634" s="47" t="str">
        <f t="shared" si="68"/>
        <v xml:space="preserve"> </v>
      </c>
    </row>
    <row r="635" spans="1:31" ht="13">
      <c r="A635" s="122"/>
      <c r="B635" s="174">
        <v>913</v>
      </c>
      <c r="C635" s="93" t="s">
        <v>1545</v>
      </c>
      <c r="D635" s="47">
        <f>SUMIFS('Volume Input'!$F$16:$F$1000000,'Volume Input'!$E$16:$E$1000000,'TO HIDE DRG Sum Ref'!B635)</f>
        <v>0</v>
      </c>
      <c r="E635" s="122" t="s">
        <v>87</v>
      </c>
      <c r="F635" s="122" t="s">
        <v>88</v>
      </c>
      <c r="G635" s="93" t="s">
        <v>1545</v>
      </c>
      <c r="AA635" s="47">
        <f>'Volume Input'!E577</f>
        <v>0</v>
      </c>
      <c r="AB635" s="47" t="str">
        <f t="shared" si="65"/>
        <v xml:space="preserve"> </v>
      </c>
      <c r="AC635" s="47" t="str">
        <f t="shared" si="66"/>
        <v xml:space="preserve"> </v>
      </c>
      <c r="AD635" s="47" t="str">
        <f t="shared" si="67"/>
        <v xml:space="preserve"> </v>
      </c>
      <c r="AE635" s="47" t="str">
        <f t="shared" si="68"/>
        <v xml:space="preserve"> </v>
      </c>
    </row>
    <row r="636" spans="1:31" ht="13">
      <c r="A636" s="122"/>
      <c r="B636" s="174">
        <v>914</v>
      </c>
      <c r="C636" s="94" t="s">
        <v>1546</v>
      </c>
      <c r="D636" s="47">
        <f>SUMIFS('Volume Input'!$F$16:$F$1000000,'Volume Input'!$E$16:$E$1000000,'TO HIDE DRG Sum Ref'!B636)</f>
        <v>0</v>
      </c>
      <c r="E636" s="122" t="s">
        <v>87</v>
      </c>
      <c r="F636" s="122" t="s">
        <v>88</v>
      </c>
      <c r="G636" s="94" t="s">
        <v>1546</v>
      </c>
      <c r="AA636" s="47">
        <f>'Volume Input'!E578</f>
        <v>0</v>
      </c>
      <c r="AB636" s="47" t="str">
        <f t="shared" si="65"/>
        <v xml:space="preserve"> </v>
      </c>
      <c r="AC636" s="47" t="str">
        <f t="shared" si="66"/>
        <v xml:space="preserve"> </v>
      </c>
      <c r="AD636" s="47" t="str">
        <f t="shared" si="67"/>
        <v xml:space="preserve"> </v>
      </c>
      <c r="AE636" s="47" t="str">
        <f t="shared" si="68"/>
        <v xml:space="preserve"> </v>
      </c>
    </row>
    <row r="637" spans="1:31" ht="13">
      <c r="A637" s="122"/>
      <c r="B637" s="174">
        <v>963</v>
      </c>
      <c r="C637" s="93" t="s">
        <v>1547</v>
      </c>
      <c r="D637" s="47">
        <f>SUMIFS('Volume Input'!$F$16:$F$1000000,'Volume Input'!$E$16:$E$1000000,'TO HIDE DRG Sum Ref'!B637)</f>
        <v>0</v>
      </c>
      <c r="E637" s="122" t="s">
        <v>87</v>
      </c>
      <c r="F637" s="122" t="s">
        <v>88</v>
      </c>
      <c r="G637" s="93" t="s">
        <v>1547</v>
      </c>
      <c r="AA637" s="47">
        <f>'Volume Input'!E579</f>
        <v>0</v>
      </c>
      <c r="AB637" s="47" t="str">
        <f t="shared" si="65"/>
        <v xml:space="preserve"> </v>
      </c>
      <c r="AC637" s="47" t="str">
        <f t="shared" si="66"/>
        <v xml:space="preserve"> </v>
      </c>
      <c r="AD637" s="47" t="str">
        <f t="shared" si="67"/>
        <v xml:space="preserve"> </v>
      </c>
      <c r="AE637" s="47" t="str">
        <f t="shared" si="68"/>
        <v xml:space="preserve"> </v>
      </c>
    </row>
    <row r="638" spans="1:31" ht="13">
      <c r="A638" s="122"/>
      <c r="B638" s="174">
        <v>964</v>
      </c>
      <c r="C638" s="94" t="s">
        <v>1548</v>
      </c>
      <c r="D638" s="47">
        <f>SUMIFS('Volume Input'!$F$16:$F$1000000,'Volume Input'!$E$16:$E$1000000,'TO HIDE DRG Sum Ref'!B638)</f>
        <v>0</v>
      </c>
      <c r="E638" s="122" t="s">
        <v>87</v>
      </c>
      <c r="F638" s="122" t="s">
        <v>88</v>
      </c>
      <c r="G638" s="94" t="s">
        <v>1548</v>
      </c>
      <c r="AA638" s="47">
        <f>'Volume Input'!E580</f>
        <v>0</v>
      </c>
      <c r="AB638" s="47" t="str">
        <f t="shared" si="65"/>
        <v xml:space="preserve"> </v>
      </c>
      <c r="AC638" s="47" t="str">
        <f t="shared" si="66"/>
        <v xml:space="preserve"> </v>
      </c>
      <c r="AD638" s="47" t="str">
        <f t="shared" si="67"/>
        <v xml:space="preserve"> </v>
      </c>
      <c r="AE638" s="47" t="str">
        <f t="shared" si="68"/>
        <v xml:space="preserve"> </v>
      </c>
    </row>
    <row r="639" spans="1:31" ht="13">
      <c r="A639" s="122"/>
      <c r="B639" s="174">
        <v>965</v>
      </c>
      <c r="C639" s="93" t="s">
        <v>1549</v>
      </c>
      <c r="D639" s="47">
        <f>SUMIFS('Volume Input'!$F$16:$F$1000000,'Volume Input'!$E$16:$E$1000000,'TO HIDE DRG Sum Ref'!B639)</f>
        <v>0</v>
      </c>
      <c r="E639" s="122" t="s">
        <v>87</v>
      </c>
      <c r="F639" s="122" t="s">
        <v>88</v>
      </c>
      <c r="G639" s="93" t="s">
        <v>1549</v>
      </c>
      <c r="AA639" s="47">
        <f>'Volume Input'!E581</f>
        <v>0</v>
      </c>
      <c r="AB639" s="47" t="str">
        <f t="shared" si="65"/>
        <v xml:space="preserve"> </v>
      </c>
      <c r="AC639" s="47" t="str">
        <f t="shared" si="66"/>
        <v xml:space="preserve"> </v>
      </c>
      <c r="AD639" s="47" t="str">
        <f t="shared" si="67"/>
        <v xml:space="preserve"> </v>
      </c>
      <c r="AE639" s="47" t="str">
        <f t="shared" si="68"/>
        <v xml:space="preserve"> </v>
      </c>
    </row>
    <row r="640" spans="1:31" ht="13">
      <c r="A640" s="122"/>
      <c r="B640" s="174">
        <v>927</v>
      </c>
      <c r="C640" s="94" t="s">
        <v>1550</v>
      </c>
      <c r="D640" s="47">
        <f>SUMIFS('Volume Input'!$F$16:$F$1000000,'Volume Input'!$E$16:$E$1000000,'TO HIDE DRG Sum Ref'!B640)</f>
        <v>0</v>
      </c>
      <c r="E640" s="122" t="s">
        <v>87</v>
      </c>
      <c r="F640" s="122" t="s">
        <v>89</v>
      </c>
      <c r="G640" s="94" t="s">
        <v>1550</v>
      </c>
      <c r="AA640" s="47">
        <f>'Volume Input'!E582</f>
        <v>0</v>
      </c>
      <c r="AB640" s="47" t="str">
        <f t="shared" si="65"/>
        <v xml:space="preserve"> </v>
      </c>
      <c r="AC640" s="47" t="str">
        <f t="shared" si="66"/>
        <v xml:space="preserve"> </v>
      </c>
      <c r="AD640" s="47" t="str">
        <f t="shared" si="67"/>
        <v xml:space="preserve"> </v>
      </c>
      <c r="AE640" s="47" t="str">
        <f t="shared" si="68"/>
        <v xml:space="preserve"> </v>
      </c>
    </row>
    <row r="641" spans="1:31" ht="13">
      <c r="A641" s="122"/>
      <c r="B641" s="174">
        <v>928</v>
      </c>
      <c r="C641" s="93" t="s">
        <v>1551</v>
      </c>
      <c r="D641" s="47">
        <f>SUMIFS('Volume Input'!$F$16:$F$1000000,'Volume Input'!$E$16:$E$1000000,'TO HIDE DRG Sum Ref'!B641)</f>
        <v>0</v>
      </c>
      <c r="E641" s="122" t="s">
        <v>87</v>
      </c>
      <c r="F641" s="122" t="s">
        <v>89</v>
      </c>
      <c r="G641" s="93" t="s">
        <v>1551</v>
      </c>
      <c r="AA641" s="47">
        <f>'Volume Input'!E583</f>
        <v>0</v>
      </c>
      <c r="AB641" s="47" t="str">
        <f t="shared" si="65"/>
        <v xml:space="preserve"> </v>
      </c>
      <c r="AC641" s="47" t="str">
        <f t="shared" si="66"/>
        <v xml:space="preserve"> </v>
      </c>
      <c r="AD641" s="47" t="str">
        <f t="shared" si="67"/>
        <v xml:space="preserve"> </v>
      </c>
      <c r="AE641" s="47" t="str">
        <f t="shared" si="68"/>
        <v xml:space="preserve"> </v>
      </c>
    </row>
    <row r="642" spans="1:31" ht="13">
      <c r="A642" s="122"/>
      <c r="B642" s="174">
        <v>929</v>
      </c>
      <c r="C642" s="94" t="s">
        <v>1552</v>
      </c>
      <c r="D642" s="47">
        <f>SUMIFS('Volume Input'!$F$16:$F$1000000,'Volume Input'!$E$16:$E$1000000,'TO HIDE DRG Sum Ref'!B642)</f>
        <v>0</v>
      </c>
      <c r="E642" s="122" t="s">
        <v>87</v>
      </c>
      <c r="F642" s="122" t="s">
        <v>89</v>
      </c>
      <c r="G642" s="94" t="s">
        <v>1552</v>
      </c>
      <c r="AA642" s="47">
        <f>'Volume Input'!E584</f>
        <v>0</v>
      </c>
      <c r="AB642" s="47" t="str">
        <f t="shared" si="65"/>
        <v xml:space="preserve"> </v>
      </c>
      <c r="AC642" s="47" t="str">
        <f t="shared" si="66"/>
        <v xml:space="preserve"> </v>
      </c>
      <c r="AD642" s="47" t="str">
        <f t="shared" si="67"/>
        <v xml:space="preserve"> </v>
      </c>
      <c r="AE642" s="47" t="str">
        <f t="shared" si="68"/>
        <v xml:space="preserve"> </v>
      </c>
    </row>
    <row r="643" spans="1:31" ht="13">
      <c r="A643" s="122"/>
      <c r="B643" s="174">
        <v>933</v>
      </c>
      <c r="C643" s="93" t="s">
        <v>1553</v>
      </c>
      <c r="D643" s="47">
        <f>SUMIFS('Volume Input'!$F$16:$F$1000000,'Volume Input'!$E$16:$E$1000000,'TO HIDE DRG Sum Ref'!B643)</f>
        <v>0</v>
      </c>
      <c r="E643" s="122" t="s">
        <v>87</v>
      </c>
      <c r="F643" s="122" t="s">
        <v>89</v>
      </c>
      <c r="G643" s="93" t="s">
        <v>1553</v>
      </c>
      <c r="AA643" s="47">
        <f>'Volume Input'!E585</f>
        <v>0</v>
      </c>
      <c r="AB643" s="47" t="str">
        <f t="shared" si="65"/>
        <v xml:space="preserve"> </v>
      </c>
      <c r="AC643" s="47" t="str">
        <f t="shared" si="66"/>
        <v xml:space="preserve"> </v>
      </c>
      <c r="AD643" s="47" t="str">
        <f t="shared" si="67"/>
        <v xml:space="preserve"> </v>
      </c>
      <c r="AE643" s="47" t="str">
        <f t="shared" si="68"/>
        <v xml:space="preserve"> </v>
      </c>
    </row>
    <row r="644" spans="1:31" ht="13">
      <c r="A644" s="122"/>
      <c r="B644" s="174">
        <v>934</v>
      </c>
      <c r="C644" s="94" t="s">
        <v>1554</v>
      </c>
      <c r="D644" s="47">
        <f>SUMIFS('Volume Input'!$F$16:$F$1000000,'Volume Input'!$E$16:$E$1000000,'TO HIDE DRG Sum Ref'!B644)</f>
        <v>0</v>
      </c>
      <c r="E644" s="122" t="s">
        <v>87</v>
      </c>
      <c r="F644" s="122" t="s">
        <v>89</v>
      </c>
      <c r="G644" s="94" t="s">
        <v>1554</v>
      </c>
      <c r="AA644" s="47">
        <f>'Volume Input'!E586</f>
        <v>0</v>
      </c>
      <c r="AB644" s="47" t="str">
        <f t="shared" si="65"/>
        <v xml:space="preserve"> </v>
      </c>
      <c r="AC644" s="47" t="str">
        <f t="shared" si="66"/>
        <v xml:space="preserve"> </v>
      </c>
      <c r="AD644" s="47" t="str">
        <f t="shared" si="67"/>
        <v xml:space="preserve"> </v>
      </c>
      <c r="AE644" s="47" t="str">
        <f t="shared" si="68"/>
        <v xml:space="preserve"> </v>
      </c>
    </row>
    <row r="645" spans="1:31" ht="13">
      <c r="A645" s="122"/>
      <c r="B645" s="174">
        <v>935</v>
      </c>
      <c r="C645" s="93" t="s">
        <v>1555</v>
      </c>
      <c r="D645" s="47">
        <f>SUMIFS('Volume Input'!$F$16:$F$1000000,'Volume Input'!$E$16:$E$1000000,'TO HIDE DRG Sum Ref'!B645)</f>
        <v>0</v>
      </c>
      <c r="E645" s="122" t="s">
        <v>87</v>
      </c>
      <c r="F645" s="122" t="s">
        <v>89</v>
      </c>
      <c r="G645" s="93" t="s">
        <v>1555</v>
      </c>
      <c r="AA645" s="47">
        <f>'Volume Input'!E587</f>
        <v>0</v>
      </c>
      <c r="AB645" s="47" t="str">
        <f t="shared" si="65"/>
        <v xml:space="preserve"> </v>
      </c>
      <c r="AC645" s="47" t="str">
        <f t="shared" si="66"/>
        <v xml:space="preserve"> </v>
      </c>
      <c r="AD645" s="47" t="str">
        <f t="shared" si="67"/>
        <v xml:space="preserve"> </v>
      </c>
      <c r="AE645" s="47" t="str">
        <f t="shared" si="68"/>
        <v xml:space="preserve"> </v>
      </c>
    </row>
    <row r="646" spans="1:31" ht="13">
      <c r="A646" s="122"/>
      <c r="B646" s="174">
        <v>82</v>
      </c>
      <c r="C646" s="94" t="s">
        <v>1556</v>
      </c>
      <c r="D646" s="47">
        <f>SUMIFS('Volume Input'!$F$16:$F$1000000,'Volume Input'!$E$16:$E$1000000,'TO HIDE DRG Sum Ref'!B646)</f>
        <v>0</v>
      </c>
      <c r="E646" s="122" t="s">
        <v>87</v>
      </c>
      <c r="F646" s="122" t="s">
        <v>90</v>
      </c>
      <c r="G646" s="94" t="s">
        <v>1556</v>
      </c>
      <c r="AA646" s="47">
        <f>'Volume Input'!E588</f>
        <v>0</v>
      </c>
      <c r="AB646" s="47" t="str">
        <f t="shared" si="65"/>
        <v xml:space="preserve"> </v>
      </c>
      <c r="AC646" s="47" t="str">
        <f t="shared" si="66"/>
        <v xml:space="preserve"> </v>
      </c>
      <c r="AD646" s="47" t="str">
        <f t="shared" si="67"/>
        <v xml:space="preserve"> </v>
      </c>
      <c r="AE646" s="47" t="str">
        <f t="shared" si="68"/>
        <v xml:space="preserve"> </v>
      </c>
    </row>
    <row r="647" spans="1:31" ht="13">
      <c r="A647" s="122"/>
      <c r="B647" s="174">
        <v>83</v>
      </c>
      <c r="C647" s="93" t="s">
        <v>1557</v>
      </c>
      <c r="D647" s="47">
        <f>SUMIFS('Volume Input'!$F$16:$F$1000000,'Volume Input'!$E$16:$E$1000000,'TO HIDE DRG Sum Ref'!B647)</f>
        <v>0</v>
      </c>
      <c r="E647" s="122" t="s">
        <v>87</v>
      </c>
      <c r="F647" s="122" t="s">
        <v>90</v>
      </c>
      <c r="G647" s="93" t="s">
        <v>1557</v>
      </c>
      <c r="AA647" s="47">
        <f>'Volume Input'!E589</f>
        <v>0</v>
      </c>
      <c r="AB647" s="47" t="str">
        <f t="shared" si="65"/>
        <v xml:space="preserve"> </v>
      </c>
      <c r="AC647" s="47" t="str">
        <f t="shared" si="66"/>
        <v xml:space="preserve"> </v>
      </c>
      <c r="AD647" s="47" t="str">
        <f t="shared" si="67"/>
        <v xml:space="preserve"> </v>
      </c>
      <c r="AE647" s="47" t="str">
        <f t="shared" si="68"/>
        <v xml:space="preserve"> </v>
      </c>
    </row>
    <row r="648" spans="1:31" ht="13">
      <c r="A648" s="122"/>
      <c r="B648" s="174">
        <v>84</v>
      </c>
      <c r="C648" s="94" t="s">
        <v>1558</v>
      </c>
      <c r="D648" s="47">
        <f>SUMIFS('Volume Input'!$F$16:$F$1000000,'Volume Input'!$E$16:$E$1000000,'TO HIDE DRG Sum Ref'!B648)</f>
        <v>0</v>
      </c>
      <c r="E648" s="122" t="s">
        <v>87</v>
      </c>
      <c r="F648" s="122" t="s">
        <v>90</v>
      </c>
      <c r="G648" s="94" t="s">
        <v>1558</v>
      </c>
      <c r="AA648" s="47">
        <f>'Volume Input'!E590</f>
        <v>0</v>
      </c>
      <c r="AB648" s="47" t="str">
        <f t="shared" si="65"/>
        <v xml:space="preserve"> </v>
      </c>
      <c r="AC648" s="47" t="str">
        <f t="shared" si="66"/>
        <v xml:space="preserve"> </v>
      </c>
      <c r="AD648" s="47" t="str">
        <f t="shared" si="67"/>
        <v xml:space="preserve"> </v>
      </c>
      <c r="AE648" s="47" t="str">
        <f t="shared" si="68"/>
        <v xml:space="preserve"> </v>
      </c>
    </row>
    <row r="649" spans="1:31" ht="13">
      <c r="A649" s="122"/>
      <c r="B649" s="174">
        <v>85</v>
      </c>
      <c r="C649" s="93" t="s">
        <v>1559</v>
      </c>
      <c r="D649" s="47">
        <f>SUMIFS('Volume Input'!$F$16:$F$1000000,'Volume Input'!$E$16:$E$1000000,'TO HIDE DRG Sum Ref'!B649)</f>
        <v>0</v>
      </c>
      <c r="E649" s="122" t="s">
        <v>87</v>
      </c>
      <c r="F649" s="122" t="s">
        <v>90</v>
      </c>
      <c r="G649" s="93" t="s">
        <v>1559</v>
      </c>
      <c r="AA649" s="47">
        <f>'Volume Input'!E591</f>
        <v>0</v>
      </c>
      <c r="AB649" s="47" t="str">
        <f t="shared" si="65"/>
        <v xml:space="preserve"> </v>
      </c>
      <c r="AC649" s="47" t="str">
        <f t="shared" si="66"/>
        <v xml:space="preserve"> </v>
      </c>
      <c r="AD649" s="47" t="str">
        <f t="shared" si="67"/>
        <v xml:space="preserve"> </v>
      </c>
      <c r="AE649" s="47" t="str">
        <f t="shared" si="68"/>
        <v xml:space="preserve"> </v>
      </c>
    </row>
    <row r="650" spans="1:31" ht="13">
      <c r="A650" s="122"/>
      <c r="B650" s="174">
        <v>86</v>
      </c>
      <c r="C650" s="94" t="s">
        <v>1560</v>
      </c>
      <c r="D650" s="47">
        <f>SUMIFS('Volume Input'!$F$16:$F$1000000,'Volume Input'!$E$16:$E$1000000,'TO HIDE DRG Sum Ref'!B650)</f>
        <v>0</v>
      </c>
      <c r="E650" s="122" t="s">
        <v>87</v>
      </c>
      <c r="F650" s="122" t="s">
        <v>90</v>
      </c>
      <c r="G650" s="94" t="s">
        <v>1560</v>
      </c>
      <c r="AA650" s="47">
        <f>'Volume Input'!E592</f>
        <v>0</v>
      </c>
      <c r="AB650" s="47" t="str">
        <f t="shared" ref="AB650:AB713" si="69">_xlfn.IFNA(VLOOKUP(AA650,$B$2:$F$760,4,FALSE)," ")</f>
        <v xml:space="preserve"> </v>
      </c>
      <c r="AC650" s="47" t="str">
        <f t="shared" si="66"/>
        <v xml:space="preserve"> </v>
      </c>
      <c r="AD650" s="47" t="str">
        <f t="shared" si="67"/>
        <v xml:space="preserve"> </v>
      </c>
      <c r="AE650" s="47" t="str">
        <f t="shared" si="68"/>
        <v xml:space="preserve"> </v>
      </c>
    </row>
    <row r="651" spans="1:31" ht="13">
      <c r="A651" s="122"/>
      <c r="B651" s="174">
        <v>87</v>
      </c>
      <c r="C651" s="93" t="s">
        <v>1561</v>
      </c>
      <c r="D651" s="47">
        <f>SUMIFS('Volume Input'!$F$16:$F$1000000,'Volume Input'!$E$16:$E$1000000,'TO HIDE DRG Sum Ref'!B651)</f>
        <v>0</v>
      </c>
      <c r="E651" s="122" t="s">
        <v>87</v>
      </c>
      <c r="F651" s="122" t="s">
        <v>90</v>
      </c>
      <c r="G651" s="93" t="s">
        <v>1561</v>
      </c>
      <c r="AA651" s="47">
        <f>'Volume Input'!E593</f>
        <v>0</v>
      </c>
      <c r="AB651" s="47" t="str">
        <f t="shared" si="69"/>
        <v xml:space="preserve"> </v>
      </c>
      <c r="AC651" s="47" t="str">
        <f t="shared" ref="AC651:AC714" si="70">_xlfn.IFNA(VLOOKUP($AB651,$AA$51:$AD$69,2,FALSE)," ")</f>
        <v xml:space="preserve"> </v>
      </c>
      <c r="AD651" s="47" t="str">
        <f t="shared" ref="AD651:AD714" si="71">_xlfn.IFNA(VLOOKUP($AB651,$AA$51:$AD$69,3,FALSE)," ")</f>
        <v xml:space="preserve"> </v>
      </c>
      <c r="AE651" s="47" t="str">
        <f t="shared" ref="AE651:AE714" si="72">_xlfn.IFNA(VLOOKUP($AB651,$AA$51:$AD$69,4,FALSE)," ")</f>
        <v xml:space="preserve"> </v>
      </c>
    </row>
    <row r="652" spans="1:31" ht="13">
      <c r="A652" s="122"/>
      <c r="B652" s="174">
        <v>88</v>
      </c>
      <c r="C652" s="94" t="s">
        <v>1562</v>
      </c>
      <c r="D652" s="47">
        <f>SUMIFS('Volume Input'!$F$16:$F$1000000,'Volume Input'!$E$16:$E$1000000,'TO HIDE DRG Sum Ref'!B652)</f>
        <v>0</v>
      </c>
      <c r="E652" s="122" t="s">
        <v>87</v>
      </c>
      <c r="F652" s="122" t="s">
        <v>90</v>
      </c>
      <c r="G652" s="94" t="s">
        <v>1562</v>
      </c>
      <c r="AA652" s="47">
        <f>'Volume Input'!E594</f>
        <v>0</v>
      </c>
      <c r="AB652" s="47" t="str">
        <f t="shared" si="69"/>
        <v xml:space="preserve"> </v>
      </c>
      <c r="AC652" s="47" t="str">
        <f t="shared" si="70"/>
        <v xml:space="preserve"> </v>
      </c>
      <c r="AD652" s="47" t="str">
        <f t="shared" si="71"/>
        <v xml:space="preserve"> </v>
      </c>
      <c r="AE652" s="47" t="str">
        <f t="shared" si="72"/>
        <v xml:space="preserve"> </v>
      </c>
    </row>
    <row r="653" spans="1:31" ht="13">
      <c r="A653" s="122"/>
      <c r="B653" s="174">
        <v>89</v>
      </c>
      <c r="C653" s="93" t="s">
        <v>1563</v>
      </c>
      <c r="D653" s="47">
        <f>SUMIFS('Volume Input'!$F$16:$F$1000000,'Volume Input'!$E$16:$E$1000000,'TO HIDE DRG Sum Ref'!B653)</f>
        <v>0</v>
      </c>
      <c r="E653" s="122" t="s">
        <v>87</v>
      </c>
      <c r="F653" s="122" t="s">
        <v>90</v>
      </c>
      <c r="G653" s="93" t="s">
        <v>1563</v>
      </c>
      <c r="AA653" s="47">
        <f>'Volume Input'!E595</f>
        <v>0</v>
      </c>
      <c r="AB653" s="47" t="str">
        <f t="shared" si="69"/>
        <v xml:space="preserve"> </v>
      </c>
      <c r="AC653" s="47" t="str">
        <f t="shared" si="70"/>
        <v xml:space="preserve"> </v>
      </c>
      <c r="AD653" s="47" t="str">
        <f t="shared" si="71"/>
        <v xml:space="preserve"> </v>
      </c>
      <c r="AE653" s="47" t="str">
        <f t="shared" si="72"/>
        <v xml:space="preserve"> </v>
      </c>
    </row>
    <row r="654" spans="1:31" ht="13">
      <c r="A654" s="122"/>
      <c r="B654" s="174">
        <v>90</v>
      </c>
      <c r="C654" s="94" t="s">
        <v>1564</v>
      </c>
      <c r="D654" s="47">
        <f>SUMIFS('Volume Input'!$F$16:$F$1000000,'Volume Input'!$E$16:$E$1000000,'TO HIDE DRG Sum Ref'!B654)</f>
        <v>0</v>
      </c>
      <c r="E654" s="122" t="s">
        <v>87</v>
      </c>
      <c r="F654" s="122" t="s">
        <v>90</v>
      </c>
      <c r="G654" s="94" t="s">
        <v>1564</v>
      </c>
      <c r="AA654" s="47">
        <f>'Volume Input'!E596</f>
        <v>0</v>
      </c>
      <c r="AB654" s="47" t="str">
        <f t="shared" si="69"/>
        <v xml:space="preserve"> </v>
      </c>
      <c r="AC654" s="47" t="str">
        <f t="shared" si="70"/>
        <v xml:space="preserve"> </v>
      </c>
      <c r="AD654" s="47" t="str">
        <f t="shared" si="71"/>
        <v xml:space="preserve"> </v>
      </c>
      <c r="AE654" s="47" t="str">
        <f t="shared" si="72"/>
        <v xml:space="preserve"> </v>
      </c>
    </row>
    <row r="655" spans="1:31" ht="13">
      <c r="A655" s="122"/>
      <c r="B655" s="174">
        <v>945</v>
      </c>
      <c r="C655" s="93" t="s">
        <v>1565</v>
      </c>
      <c r="D655" s="47">
        <f>SUMIFS('Volume Input'!$F$16:$F$1000000,'Volume Input'!$E$16:$E$1000000,'TO HIDE DRG Sum Ref'!B655)</f>
        <v>0</v>
      </c>
      <c r="E655" s="122" t="s">
        <v>153</v>
      </c>
      <c r="F655" s="122" t="s">
        <v>153</v>
      </c>
      <c r="G655" s="93" t="s">
        <v>1565</v>
      </c>
      <c r="AA655" s="47">
        <f>'Volume Input'!E597</f>
        <v>0</v>
      </c>
      <c r="AB655" s="47" t="str">
        <f t="shared" si="69"/>
        <v xml:space="preserve"> </v>
      </c>
      <c r="AC655" s="47" t="str">
        <f t="shared" si="70"/>
        <v xml:space="preserve"> </v>
      </c>
      <c r="AD655" s="47" t="str">
        <f t="shared" si="71"/>
        <v xml:space="preserve"> </v>
      </c>
      <c r="AE655" s="47" t="str">
        <f t="shared" si="72"/>
        <v xml:space="preserve"> </v>
      </c>
    </row>
    <row r="656" spans="1:31" ht="13">
      <c r="A656" s="122"/>
      <c r="B656" s="174">
        <v>946</v>
      </c>
      <c r="C656" s="94" t="s">
        <v>1566</v>
      </c>
      <c r="D656" s="47">
        <f>SUMIFS('Volume Input'!$F$16:$F$1000000,'Volume Input'!$E$16:$E$1000000,'TO HIDE DRG Sum Ref'!B656)</f>
        <v>0</v>
      </c>
      <c r="E656" s="122" t="s">
        <v>153</v>
      </c>
      <c r="F656" s="122" t="s">
        <v>153</v>
      </c>
      <c r="G656" s="94" t="s">
        <v>1566</v>
      </c>
      <c r="AA656" s="47">
        <f>'Volume Input'!E598</f>
        <v>0</v>
      </c>
      <c r="AB656" s="47" t="str">
        <f t="shared" si="69"/>
        <v xml:space="preserve"> </v>
      </c>
      <c r="AC656" s="47" t="str">
        <f t="shared" si="70"/>
        <v xml:space="preserve"> </v>
      </c>
      <c r="AD656" s="47" t="str">
        <f t="shared" si="71"/>
        <v xml:space="preserve"> </v>
      </c>
      <c r="AE656" s="47" t="str">
        <f t="shared" si="72"/>
        <v xml:space="preserve"> </v>
      </c>
    </row>
    <row r="657" spans="1:31" ht="13">
      <c r="A657" s="122"/>
      <c r="B657" s="174">
        <v>453</v>
      </c>
      <c r="C657" s="93" t="s">
        <v>1567</v>
      </c>
      <c r="D657" s="47">
        <f>SUMIFS('Volume Input'!$F$16:$F$1000000,'Volume Input'!$E$16:$E$1000000,'TO HIDE DRG Sum Ref'!B657)</f>
        <v>0</v>
      </c>
      <c r="E657" s="122" t="s">
        <v>92</v>
      </c>
      <c r="F657" s="122" t="s">
        <v>95</v>
      </c>
      <c r="G657" s="93" t="s">
        <v>1567</v>
      </c>
      <c r="AA657" s="47">
        <f>'Volume Input'!E599</f>
        <v>0</v>
      </c>
      <c r="AB657" s="47" t="str">
        <f t="shared" si="69"/>
        <v xml:space="preserve"> </v>
      </c>
      <c r="AC657" s="47" t="str">
        <f t="shared" si="70"/>
        <v xml:space="preserve"> </v>
      </c>
      <c r="AD657" s="47" t="str">
        <f t="shared" si="71"/>
        <v xml:space="preserve"> </v>
      </c>
      <c r="AE657" s="47" t="str">
        <f t="shared" si="72"/>
        <v xml:space="preserve"> </v>
      </c>
    </row>
    <row r="658" spans="1:31" ht="13">
      <c r="A658" s="122"/>
      <c r="B658" s="174">
        <v>454</v>
      </c>
      <c r="C658" s="94" t="s">
        <v>1568</v>
      </c>
      <c r="D658" s="47">
        <f>SUMIFS('Volume Input'!$F$16:$F$1000000,'Volume Input'!$E$16:$E$1000000,'TO HIDE DRG Sum Ref'!B658)</f>
        <v>0</v>
      </c>
      <c r="E658" s="122" t="s">
        <v>92</v>
      </c>
      <c r="F658" s="122" t="s">
        <v>95</v>
      </c>
      <c r="G658" s="94" t="s">
        <v>1568</v>
      </c>
      <c r="AA658" s="47">
        <f>'Volume Input'!E600</f>
        <v>0</v>
      </c>
      <c r="AB658" s="47" t="str">
        <f t="shared" si="69"/>
        <v xml:space="preserve"> </v>
      </c>
      <c r="AC658" s="47" t="str">
        <f t="shared" si="70"/>
        <v xml:space="preserve"> </v>
      </c>
      <c r="AD658" s="47" t="str">
        <f t="shared" si="71"/>
        <v xml:space="preserve"> </v>
      </c>
      <c r="AE658" s="47" t="str">
        <f t="shared" si="72"/>
        <v xml:space="preserve"> </v>
      </c>
    </row>
    <row r="659" spans="1:31" ht="13">
      <c r="A659" s="122"/>
      <c r="B659" s="174">
        <v>455</v>
      </c>
      <c r="C659" s="93" t="s">
        <v>1569</v>
      </c>
      <c r="D659" s="47">
        <f>SUMIFS('Volume Input'!$F$16:$F$1000000,'Volume Input'!$E$16:$E$1000000,'TO HIDE DRG Sum Ref'!B659)</f>
        <v>0</v>
      </c>
      <c r="E659" s="122" t="s">
        <v>92</v>
      </c>
      <c r="F659" s="122" t="s">
        <v>95</v>
      </c>
      <c r="G659" s="93" t="s">
        <v>1569</v>
      </c>
      <c r="AA659" s="47">
        <f>'Volume Input'!E601</f>
        <v>0</v>
      </c>
      <c r="AB659" s="47" t="str">
        <f t="shared" si="69"/>
        <v xml:space="preserve"> </v>
      </c>
      <c r="AC659" s="47" t="str">
        <f t="shared" si="70"/>
        <v xml:space="preserve"> </v>
      </c>
      <c r="AD659" s="47" t="str">
        <f t="shared" si="71"/>
        <v xml:space="preserve"> </v>
      </c>
      <c r="AE659" s="47" t="str">
        <f t="shared" si="72"/>
        <v xml:space="preserve"> </v>
      </c>
    </row>
    <row r="660" spans="1:31" ht="13">
      <c r="A660" s="122"/>
      <c r="B660" s="174">
        <v>456</v>
      </c>
      <c r="C660" s="94" t="s">
        <v>1570</v>
      </c>
      <c r="D660" s="47">
        <f>SUMIFS('Volume Input'!$F$16:$F$1000000,'Volume Input'!$E$16:$E$1000000,'TO HIDE DRG Sum Ref'!B660)</f>
        <v>0</v>
      </c>
      <c r="E660" s="122" t="s">
        <v>92</v>
      </c>
      <c r="F660" s="122" t="s">
        <v>95</v>
      </c>
      <c r="G660" s="94" t="s">
        <v>1570</v>
      </c>
      <c r="AA660" s="47">
        <f>'Volume Input'!E602</f>
        <v>0</v>
      </c>
      <c r="AB660" s="47" t="str">
        <f t="shared" si="69"/>
        <v xml:space="preserve"> </v>
      </c>
      <c r="AC660" s="47" t="str">
        <f t="shared" si="70"/>
        <v xml:space="preserve"> </v>
      </c>
      <c r="AD660" s="47" t="str">
        <f t="shared" si="71"/>
        <v xml:space="preserve"> </v>
      </c>
      <c r="AE660" s="47" t="str">
        <f t="shared" si="72"/>
        <v xml:space="preserve"> </v>
      </c>
    </row>
    <row r="661" spans="1:31" ht="13">
      <c r="A661" s="122"/>
      <c r="B661" s="174">
        <v>457</v>
      </c>
      <c r="C661" s="93" t="s">
        <v>1571</v>
      </c>
      <c r="D661" s="47">
        <f>SUMIFS('Volume Input'!$F$16:$F$1000000,'Volume Input'!$E$16:$E$1000000,'TO HIDE DRG Sum Ref'!B661)</f>
        <v>0</v>
      </c>
      <c r="E661" s="122" t="s">
        <v>92</v>
      </c>
      <c r="F661" s="122" t="s">
        <v>95</v>
      </c>
      <c r="G661" s="93" t="s">
        <v>1571</v>
      </c>
      <c r="AA661" s="47">
        <f>'Volume Input'!E603</f>
        <v>0</v>
      </c>
      <c r="AB661" s="47" t="str">
        <f t="shared" si="69"/>
        <v xml:space="preserve"> </v>
      </c>
      <c r="AC661" s="47" t="str">
        <f t="shared" si="70"/>
        <v xml:space="preserve"> </v>
      </c>
      <c r="AD661" s="47" t="str">
        <f t="shared" si="71"/>
        <v xml:space="preserve"> </v>
      </c>
      <c r="AE661" s="47" t="str">
        <f t="shared" si="72"/>
        <v xml:space="preserve"> </v>
      </c>
    </row>
    <row r="662" spans="1:31" ht="13">
      <c r="A662" s="122"/>
      <c r="B662" s="174">
        <v>458</v>
      </c>
      <c r="C662" s="94" t="s">
        <v>1572</v>
      </c>
      <c r="D662" s="47">
        <f>SUMIFS('Volume Input'!$F$16:$F$1000000,'Volume Input'!$E$16:$E$1000000,'TO HIDE DRG Sum Ref'!B662)</f>
        <v>0</v>
      </c>
      <c r="E662" s="122" t="s">
        <v>92</v>
      </c>
      <c r="F662" s="122" t="s">
        <v>95</v>
      </c>
      <c r="G662" s="94" t="s">
        <v>1572</v>
      </c>
      <c r="AA662" s="47">
        <f>'Volume Input'!E604</f>
        <v>0</v>
      </c>
      <c r="AB662" s="47" t="str">
        <f t="shared" si="69"/>
        <v xml:space="preserve"> </v>
      </c>
      <c r="AC662" s="47" t="str">
        <f t="shared" si="70"/>
        <v xml:space="preserve"> </v>
      </c>
      <c r="AD662" s="47" t="str">
        <f t="shared" si="71"/>
        <v xml:space="preserve"> </v>
      </c>
      <c r="AE662" s="47" t="str">
        <f t="shared" si="72"/>
        <v xml:space="preserve"> </v>
      </c>
    </row>
    <row r="663" spans="1:31" ht="13">
      <c r="A663" s="122"/>
      <c r="B663" s="174">
        <v>459</v>
      </c>
      <c r="C663" s="93" t="s">
        <v>1573</v>
      </c>
      <c r="D663" s="47">
        <f>SUMIFS('Volume Input'!$F$16:$F$1000000,'Volume Input'!$E$16:$E$1000000,'TO HIDE DRG Sum Ref'!B663)</f>
        <v>0</v>
      </c>
      <c r="E663" s="122" t="s">
        <v>92</v>
      </c>
      <c r="F663" s="122" t="s">
        <v>95</v>
      </c>
      <c r="G663" s="93" t="s">
        <v>1573</v>
      </c>
      <c r="AA663" s="47">
        <f>'Volume Input'!E605</f>
        <v>0</v>
      </c>
      <c r="AB663" s="47" t="str">
        <f t="shared" si="69"/>
        <v xml:space="preserve"> </v>
      </c>
      <c r="AC663" s="47" t="str">
        <f t="shared" si="70"/>
        <v xml:space="preserve"> </v>
      </c>
      <c r="AD663" s="47" t="str">
        <f t="shared" si="71"/>
        <v xml:space="preserve"> </v>
      </c>
      <c r="AE663" s="47" t="str">
        <f t="shared" si="72"/>
        <v xml:space="preserve"> </v>
      </c>
    </row>
    <row r="664" spans="1:31" ht="13">
      <c r="A664" s="122"/>
      <c r="B664" s="174">
        <v>460</v>
      </c>
      <c r="C664" s="94" t="s">
        <v>1574</v>
      </c>
      <c r="D664" s="47">
        <f>SUMIFS('Volume Input'!$F$16:$F$1000000,'Volume Input'!$E$16:$E$1000000,'TO HIDE DRG Sum Ref'!B664)</f>
        <v>0</v>
      </c>
      <c r="E664" s="122" t="s">
        <v>92</v>
      </c>
      <c r="F664" s="122" t="s">
        <v>95</v>
      </c>
      <c r="G664" s="94" t="s">
        <v>1574</v>
      </c>
      <c r="AA664" s="47">
        <f>'Volume Input'!E606</f>
        <v>0</v>
      </c>
      <c r="AB664" s="47" t="str">
        <f t="shared" si="69"/>
        <v xml:space="preserve"> </v>
      </c>
      <c r="AC664" s="47" t="str">
        <f t="shared" si="70"/>
        <v xml:space="preserve"> </v>
      </c>
      <c r="AD664" s="47" t="str">
        <f t="shared" si="71"/>
        <v xml:space="preserve"> </v>
      </c>
      <c r="AE664" s="47" t="str">
        <f t="shared" si="72"/>
        <v xml:space="preserve"> </v>
      </c>
    </row>
    <row r="665" spans="1:31" ht="13">
      <c r="A665" s="122"/>
      <c r="B665" s="174">
        <v>471</v>
      </c>
      <c r="C665" s="93" t="s">
        <v>1575</v>
      </c>
      <c r="D665" s="47">
        <f>SUMIFS('Volume Input'!$F$16:$F$1000000,'Volume Input'!$E$16:$E$1000000,'TO HIDE DRG Sum Ref'!B665)</f>
        <v>0</v>
      </c>
      <c r="E665" s="122" t="s">
        <v>92</v>
      </c>
      <c r="F665" s="122" t="s">
        <v>95</v>
      </c>
      <c r="G665" s="93" t="s">
        <v>1575</v>
      </c>
      <c r="AA665" s="47">
        <f>'Volume Input'!E607</f>
        <v>0</v>
      </c>
      <c r="AB665" s="47" t="str">
        <f t="shared" si="69"/>
        <v xml:space="preserve"> </v>
      </c>
      <c r="AC665" s="47" t="str">
        <f t="shared" si="70"/>
        <v xml:space="preserve"> </v>
      </c>
      <c r="AD665" s="47" t="str">
        <f t="shared" si="71"/>
        <v xml:space="preserve"> </v>
      </c>
      <c r="AE665" s="47" t="str">
        <f t="shared" si="72"/>
        <v xml:space="preserve"> </v>
      </c>
    </row>
    <row r="666" spans="1:31" ht="13">
      <c r="A666" s="122"/>
      <c r="B666" s="174">
        <v>472</v>
      </c>
      <c r="C666" s="94" t="s">
        <v>1576</v>
      </c>
      <c r="D666" s="47">
        <f>SUMIFS('Volume Input'!$F$16:$F$1000000,'Volume Input'!$E$16:$E$1000000,'TO HIDE DRG Sum Ref'!B666)</f>
        <v>0</v>
      </c>
      <c r="E666" s="122" t="s">
        <v>92</v>
      </c>
      <c r="F666" s="122" t="s">
        <v>95</v>
      </c>
      <c r="G666" s="94" t="s">
        <v>1576</v>
      </c>
      <c r="AA666" s="47">
        <f>'Volume Input'!E608</f>
        <v>0</v>
      </c>
      <c r="AB666" s="47" t="str">
        <f t="shared" si="69"/>
        <v xml:space="preserve"> </v>
      </c>
      <c r="AC666" s="47" t="str">
        <f t="shared" si="70"/>
        <v xml:space="preserve"> </v>
      </c>
      <c r="AD666" s="47" t="str">
        <f t="shared" si="71"/>
        <v xml:space="preserve"> </v>
      </c>
      <c r="AE666" s="47" t="str">
        <f t="shared" si="72"/>
        <v xml:space="preserve"> </v>
      </c>
    </row>
    <row r="667" spans="1:31" ht="13">
      <c r="A667" s="122"/>
      <c r="B667" s="174">
        <v>473</v>
      </c>
      <c r="C667" s="93" t="s">
        <v>1577</v>
      </c>
      <c r="D667" s="47">
        <f>SUMIFS('Volume Input'!$F$16:$F$1000000,'Volume Input'!$E$16:$E$1000000,'TO HIDE DRG Sum Ref'!B667)</f>
        <v>0</v>
      </c>
      <c r="E667" s="122" t="s">
        <v>92</v>
      </c>
      <c r="F667" s="122" t="s">
        <v>95</v>
      </c>
      <c r="G667" s="93" t="s">
        <v>1577</v>
      </c>
      <c r="AA667" s="47">
        <f>'Volume Input'!E609</f>
        <v>0</v>
      </c>
      <c r="AB667" s="47" t="str">
        <f t="shared" si="69"/>
        <v xml:space="preserve"> </v>
      </c>
      <c r="AC667" s="47" t="str">
        <f t="shared" si="70"/>
        <v xml:space="preserve"> </v>
      </c>
      <c r="AD667" s="47" t="str">
        <f t="shared" si="71"/>
        <v xml:space="preserve"> </v>
      </c>
      <c r="AE667" s="47" t="str">
        <f t="shared" si="72"/>
        <v xml:space="preserve"> </v>
      </c>
    </row>
    <row r="668" spans="1:31" ht="13">
      <c r="A668" s="122"/>
      <c r="B668" s="174">
        <v>52</v>
      </c>
      <c r="C668" s="94" t="s">
        <v>1578</v>
      </c>
      <c r="D668" s="47">
        <f>SUMIFS('Volume Input'!$F$16:$F$1000000,'Volume Input'!$E$16:$E$1000000,'TO HIDE DRG Sum Ref'!B668)</f>
        <v>0</v>
      </c>
      <c r="E668" s="122" t="s">
        <v>92</v>
      </c>
      <c r="F668" s="122" t="s">
        <v>93</v>
      </c>
      <c r="G668" s="94" t="s">
        <v>1578</v>
      </c>
      <c r="AA668" s="47">
        <f>'Volume Input'!E610</f>
        <v>0</v>
      </c>
      <c r="AB668" s="47" t="str">
        <f t="shared" si="69"/>
        <v xml:space="preserve"> </v>
      </c>
      <c r="AC668" s="47" t="str">
        <f t="shared" si="70"/>
        <v xml:space="preserve"> </v>
      </c>
      <c r="AD668" s="47" t="str">
        <f t="shared" si="71"/>
        <v xml:space="preserve"> </v>
      </c>
      <c r="AE668" s="47" t="str">
        <f t="shared" si="72"/>
        <v xml:space="preserve"> </v>
      </c>
    </row>
    <row r="669" spans="1:31" ht="13">
      <c r="A669" s="122"/>
      <c r="B669" s="174">
        <v>53</v>
      </c>
      <c r="C669" s="93" t="s">
        <v>1579</v>
      </c>
      <c r="D669" s="47">
        <f>SUMIFS('Volume Input'!$F$16:$F$1000000,'Volume Input'!$E$16:$E$1000000,'TO HIDE DRG Sum Ref'!B669)</f>
        <v>0</v>
      </c>
      <c r="E669" s="122" t="s">
        <v>92</v>
      </c>
      <c r="F669" s="122" t="s">
        <v>93</v>
      </c>
      <c r="G669" s="93" t="s">
        <v>1579</v>
      </c>
      <c r="AA669" s="47">
        <f>'Volume Input'!E611</f>
        <v>0</v>
      </c>
      <c r="AB669" s="47" t="str">
        <f t="shared" si="69"/>
        <v xml:space="preserve"> </v>
      </c>
      <c r="AC669" s="47" t="str">
        <f t="shared" si="70"/>
        <v xml:space="preserve"> </v>
      </c>
      <c r="AD669" s="47" t="str">
        <f t="shared" si="71"/>
        <v xml:space="preserve"> </v>
      </c>
      <c r="AE669" s="47" t="str">
        <f t="shared" si="72"/>
        <v xml:space="preserve"> </v>
      </c>
    </row>
    <row r="670" spans="1:31" ht="13">
      <c r="A670" s="122"/>
      <c r="B670" s="174">
        <v>551</v>
      </c>
      <c r="C670" s="94" t="s">
        <v>1580</v>
      </c>
      <c r="D670" s="47">
        <f>SUMIFS('Volume Input'!$F$16:$F$1000000,'Volume Input'!$E$16:$E$1000000,'TO HIDE DRG Sum Ref'!B670)</f>
        <v>0</v>
      </c>
      <c r="E670" s="122" t="s">
        <v>92</v>
      </c>
      <c r="F670" s="122" t="s">
        <v>93</v>
      </c>
      <c r="G670" s="94" t="s">
        <v>1580</v>
      </c>
      <c r="AA670" s="47">
        <f>'Volume Input'!E612</f>
        <v>0</v>
      </c>
      <c r="AB670" s="47" t="str">
        <f t="shared" si="69"/>
        <v xml:space="preserve"> </v>
      </c>
      <c r="AC670" s="47" t="str">
        <f t="shared" si="70"/>
        <v xml:space="preserve"> </v>
      </c>
      <c r="AD670" s="47" t="str">
        <f t="shared" si="71"/>
        <v xml:space="preserve"> </v>
      </c>
      <c r="AE670" s="47" t="str">
        <f t="shared" si="72"/>
        <v xml:space="preserve"> </v>
      </c>
    </row>
    <row r="671" spans="1:31" ht="13">
      <c r="A671" s="122"/>
      <c r="B671" s="174">
        <v>552</v>
      </c>
      <c r="C671" s="93" t="s">
        <v>1581</v>
      </c>
      <c r="D671" s="47">
        <f>SUMIFS('Volume Input'!$F$16:$F$1000000,'Volume Input'!$E$16:$E$1000000,'TO HIDE DRG Sum Ref'!B671)</f>
        <v>0</v>
      </c>
      <c r="E671" s="122" t="s">
        <v>92</v>
      </c>
      <c r="F671" s="122" t="s">
        <v>93</v>
      </c>
      <c r="G671" s="93" t="s">
        <v>1581</v>
      </c>
      <c r="AA671" s="47">
        <f>'Volume Input'!E613</f>
        <v>0</v>
      </c>
      <c r="AB671" s="47" t="str">
        <f t="shared" si="69"/>
        <v xml:space="preserve"> </v>
      </c>
      <c r="AC671" s="47" t="str">
        <f t="shared" si="70"/>
        <v xml:space="preserve"> </v>
      </c>
      <c r="AD671" s="47" t="str">
        <f t="shared" si="71"/>
        <v xml:space="preserve"> </v>
      </c>
      <c r="AE671" s="47" t="str">
        <f t="shared" si="72"/>
        <v xml:space="preserve"> </v>
      </c>
    </row>
    <row r="672" spans="1:31" ht="13">
      <c r="A672" s="122"/>
      <c r="B672" s="174">
        <v>28</v>
      </c>
      <c r="C672" s="94" t="s">
        <v>1582</v>
      </c>
      <c r="D672" s="47">
        <f>SUMIFS('Volume Input'!$F$16:$F$1000000,'Volume Input'!$E$16:$E$1000000,'TO HIDE DRG Sum Ref'!B672)</f>
        <v>0</v>
      </c>
      <c r="E672" s="122" t="s">
        <v>92</v>
      </c>
      <c r="F672" s="122" t="s">
        <v>94</v>
      </c>
      <c r="G672" s="94" t="s">
        <v>1582</v>
      </c>
      <c r="AA672" s="47">
        <f>'Volume Input'!E614</f>
        <v>0</v>
      </c>
      <c r="AB672" s="47" t="str">
        <f t="shared" si="69"/>
        <v xml:space="preserve"> </v>
      </c>
      <c r="AC672" s="47" t="str">
        <f t="shared" si="70"/>
        <v xml:space="preserve"> </v>
      </c>
      <c r="AD672" s="47" t="str">
        <f t="shared" si="71"/>
        <v xml:space="preserve"> </v>
      </c>
      <c r="AE672" s="47" t="str">
        <f t="shared" si="72"/>
        <v xml:space="preserve"> </v>
      </c>
    </row>
    <row r="673" spans="1:31" ht="13">
      <c r="A673" s="122"/>
      <c r="B673" s="174">
        <v>29</v>
      </c>
      <c r="C673" s="93" t="s">
        <v>1583</v>
      </c>
      <c r="D673" s="47">
        <f>SUMIFS('Volume Input'!$F$16:$F$1000000,'Volume Input'!$E$16:$E$1000000,'TO HIDE DRG Sum Ref'!B673)</f>
        <v>0</v>
      </c>
      <c r="E673" s="122" t="s">
        <v>92</v>
      </c>
      <c r="F673" s="122" t="s">
        <v>94</v>
      </c>
      <c r="G673" s="93" t="s">
        <v>1583</v>
      </c>
      <c r="AA673" s="47">
        <f>'Volume Input'!E615</f>
        <v>0</v>
      </c>
      <c r="AB673" s="47" t="str">
        <f t="shared" si="69"/>
        <v xml:space="preserve"> </v>
      </c>
      <c r="AC673" s="47" t="str">
        <f t="shared" si="70"/>
        <v xml:space="preserve"> </v>
      </c>
      <c r="AD673" s="47" t="str">
        <f t="shared" si="71"/>
        <v xml:space="preserve"> </v>
      </c>
      <c r="AE673" s="47" t="str">
        <f t="shared" si="72"/>
        <v xml:space="preserve"> </v>
      </c>
    </row>
    <row r="674" spans="1:31" ht="13">
      <c r="A674" s="122"/>
      <c r="B674" s="174">
        <v>30</v>
      </c>
      <c r="C674" s="94" t="s">
        <v>1584</v>
      </c>
      <c r="D674" s="47">
        <f>SUMIFS('Volume Input'!$F$16:$F$1000000,'Volume Input'!$E$16:$E$1000000,'TO HIDE DRG Sum Ref'!B674)</f>
        <v>0</v>
      </c>
      <c r="E674" s="122" t="s">
        <v>92</v>
      </c>
      <c r="F674" s="122" t="s">
        <v>94</v>
      </c>
      <c r="G674" s="94" t="s">
        <v>1584</v>
      </c>
      <c r="AA674" s="47">
        <f>'Volume Input'!E616</f>
        <v>0</v>
      </c>
      <c r="AB674" s="47" t="str">
        <f t="shared" si="69"/>
        <v xml:space="preserve"> </v>
      </c>
      <c r="AC674" s="47" t="str">
        <f t="shared" si="70"/>
        <v xml:space="preserve"> </v>
      </c>
      <c r="AD674" s="47" t="str">
        <f t="shared" si="71"/>
        <v xml:space="preserve"> </v>
      </c>
      <c r="AE674" s="47" t="str">
        <f t="shared" si="72"/>
        <v xml:space="preserve"> </v>
      </c>
    </row>
    <row r="675" spans="1:31" ht="13">
      <c r="A675" s="122"/>
      <c r="B675" s="174">
        <v>518</v>
      </c>
      <c r="C675" s="93" t="s">
        <v>1585</v>
      </c>
      <c r="D675" s="47">
        <f>SUMIFS('Volume Input'!$F$16:$F$1000000,'Volume Input'!$E$16:$E$1000000,'TO HIDE DRG Sum Ref'!B675)</f>
        <v>0</v>
      </c>
      <c r="E675" s="122" t="s">
        <v>92</v>
      </c>
      <c r="F675" s="122" t="s">
        <v>94</v>
      </c>
      <c r="G675" s="93" t="s">
        <v>1585</v>
      </c>
      <c r="AA675" s="47">
        <f>'Volume Input'!E617</f>
        <v>0</v>
      </c>
      <c r="AB675" s="47" t="str">
        <f t="shared" si="69"/>
        <v xml:space="preserve"> </v>
      </c>
      <c r="AC675" s="47" t="str">
        <f t="shared" si="70"/>
        <v xml:space="preserve"> </v>
      </c>
      <c r="AD675" s="47" t="str">
        <f t="shared" si="71"/>
        <v xml:space="preserve"> </v>
      </c>
      <c r="AE675" s="47" t="str">
        <f t="shared" si="72"/>
        <v xml:space="preserve"> </v>
      </c>
    </row>
    <row r="676" spans="1:31" ht="13">
      <c r="A676" s="122"/>
      <c r="B676" s="174">
        <v>519</v>
      </c>
      <c r="C676" s="94" t="s">
        <v>1586</v>
      </c>
      <c r="D676" s="47">
        <f>SUMIFS('Volume Input'!$F$16:$F$1000000,'Volume Input'!$E$16:$E$1000000,'TO HIDE DRG Sum Ref'!B676)</f>
        <v>0</v>
      </c>
      <c r="E676" s="122" t="s">
        <v>92</v>
      </c>
      <c r="F676" s="122" t="s">
        <v>94</v>
      </c>
      <c r="G676" s="94" t="s">
        <v>1586</v>
      </c>
      <c r="AA676" s="47">
        <f>'Volume Input'!E618</f>
        <v>0</v>
      </c>
      <c r="AB676" s="47" t="str">
        <f t="shared" si="69"/>
        <v xml:space="preserve"> </v>
      </c>
      <c r="AC676" s="47" t="str">
        <f t="shared" si="70"/>
        <v xml:space="preserve"> </v>
      </c>
      <c r="AD676" s="47" t="str">
        <f t="shared" si="71"/>
        <v xml:space="preserve"> </v>
      </c>
      <c r="AE676" s="47" t="str">
        <f t="shared" si="72"/>
        <v xml:space="preserve"> </v>
      </c>
    </row>
    <row r="677" spans="1:31" ht="13">
      <c r="A677" s="122"/>
      <c r="B677" s="174">
        <v>520</v>
      </c>
      <c r="C677" s="93" t="s">
        <v>1587</v>
      </c>
      <c r="D677" s="47">
        <f>SUMIFS('Volume Input'!$F$16:$F$1000000,'Volume Input'!$E$16:$E$1000000,'TO HIDE DRG Sum Ref'!B677)</f>
        <v>0</v>
      </c>
      <c r="E677" s="122" t="s">
        <v>92</v>
      </c>
      <c r="F677" s="122" t="s">
        <v>94</v>
      </c>
      <c r="G677" s="93" t="s">
        <v>1587</v>
      </c>
      <c r="AA677" s="47">
        <f>'Volume Input'!E619</f>
        <v>0</v>
      </c>
      <c r="AB677" s="47" t="str">
        <f t="shared" si="69"/>
        <v xml:space="preserve"> </v>
      </c>
      <c r="AC677" s="47" t="str">
        <f t="shared" si="70"/>
        <v xml:space="preserve"> </v>
      </c>
      <c r="AD677" s="47" t="str">
        <f t="shared" si="71"/>
        <v xml:space="preserve"> </v>
      </c>
      <c r="AE677" s="47" t="str">
        <f t="shared" si="72"/>
        <v xml:space="preserve"> </v>
      </c>
    </row>
    <row r="678" spans="1:31" ht="13">
      <c r="A678" s="122"/>
      <c r="B678" s="174">
        <v>7</v>
      </c>
      <c r="C678" s="94" t="s">
        <v>1588</v>
      </c>
      <c r="D678" s="47">
        <f>SUMIFS('Volume Input'!$F$16:$F$1000000,'Volume Input'!$E$16:$E$1000000,'TO HIDE DRG Sum Ref'!B678)</f>
        <v>0</v>
      </c>
      <c r="E678" s="122" t="s">
        <v>96</v>
      </c>
      <c r="F678" s="122" t="s">
        <v>98</v>
      </c>
      <c r="G678" s="94" t="s">
        <v>1588</v>
      </c>
      <c r="AA678" s="47">
        <f>'Volume Input'!E620</f>
        <v>0</v>
      </c>
      <c r="AB678" s="47" t="str">
        <f t="shared" si="69"/>
        <v xml:space="preserve"> </v>
      </c>
      <c r="AC678" s="47" t="str">
        <f t="shared" si="70"/>
        <v xml:space="preserve"> </v>
      </c>
      <c r="AD678" s="47" t="str">
        <f t="shared" si="71"/>
        <v xml:space="preserve"> </v>
      </c>
      <c r="AE678" s="47" t="str">
        <f t="shared" si="72"/>
        <v xml:space="preserve"> </v>
      </c>
    </row>
    <row r="679" spans="1:31" ht="13">
      <c r="A679" s="122"/>
      <c r="B679" s="174">
        <v>163</v>
      </c>
      <c r="C679" s="93" t="s">
        <v>1589</v>
      </c>
      <c r="D679" s="47">
        <f>SUMIFS('Volume Input'!$F$16:$F$1000000,'Volume Input'!$E$16:$E$1000000,'TO HIDE DRG Sum Ref'!B679)</f>
        <v>0</v>
      </c>
      <c r="E679" s="122" t="s">
        <v>96</v>
      </c>
      <c r="F679" s="122" t="s">
        <v>97</v>
      </c>
      <c r="G679" s="93" t="s">
        <v>1589</v>
      </c>
      <c r="AA679" s="47">
        <f>'Volume Input'!E621</f>
        <v>0</v>
      </c>
      <c r="AB679" s="47" t="str">
        <f t="shared" si="69"/>
        <v xml:space="preserve"> </v>
      </c>
      <c r="AC679" s="47" t="str">
        <f t="shared" si="70"/>
        <v xml:space="preserve"> </v>
      </c>
      <c r="AD679" s="47" t="str">
        <f t="shared" si="71"/>
        <v xml:space="preserve"> </v>
      </c>
      <c r="AE679" s="47" t="str">
        <f t="shared" si="72"/>
        <v xml:space="preserve"> </v>
      </c>
    </row>
    <row r="680" spans="1:31" ht="13">
      <c r="A680" s="122"/>
      <c r="B680" s="174">
        <v>164</v>
      </c>
      <c r="C680" s="94" t="s">
        <v>1590</v>
      </c>
      <c r="D680" s="47">
        <f>SUMIFS('Volume Input'!$F$16:$F$1000000,'Volume Input'!$E$16:$E$1000000,'TO HIDE DRG Sum Ref'!B680)</f>
        <v>0</v>
      </c>
      <c r="E680" s="122" t="s">
        <v>96</v>
      </c>
      <c r="F680" s="122" t="s">
        <v>97</v>
      </c>
      <c r="G680" s="94" t="s">
        <v>1590</v>
      </c>
      <c r="AA680" s="47">
        <f>'Volume Input'!E622</f>
        <v>0</v>
      </c>
      <c r="AB680" s="47" t="str">
        <f t="shared" si="69"/>
        <v xml:space="preserve"> </v>
      </c>
      <c r="AC680" s="47" t="str">
        <f t="shared" si="70"/>
        <v xml:space="preserve"> </v>
      </c>
      <c r="AD680" s="47" t="str">
        <f t="shared" si="71"/>
        <v xml:space="preserve"> </v>
      </c>
      <c r="AE680" s="47" t="str">
        <f t="shared" si="72"/>
        <v xml:space="preserve"> </v>
      </c>
    </row>
    <row r="681" spans="1:31" ht="13">
      <c r="A681" s="122"/>
      <c r="B681" s="174">
        <v>165</v>
      </c>
      <c r="C681" s="93" t="s">
        <v>1591</v>
      </c>
      <c r="D681" s="47">
        <f>SUMIFS('Volume Input'!$F$16:$F$1000000,'Volume Input'!$E$16:$E$1000000,'TO HIDE DRG Sum Ref'!B681)</f>
        <v>0</v>
      </c>
      <c r="E681" s="122" t="s">
        <v>96</v>
      </c>
      <c r="F681" s="122" t="s">
        <v>97</v>
      </c>
      <c r="G681" s="93" t="s">
        <v>1591</v>
      </c>
      <c r="AA681" s="47">
        <f>'Volume Input'!E623</f>
        <v>0</v>
      </c>
      <c r="AB681" s="47" t="str">
        <f t="shared" si="69"/>
        <v xml:space="preserve"> </v>
      </c>
      <c r="AC681" s="47" t="str">
        <f t="shared" si="70"/>
        <v xml:space="preserve"> </v>
      </c>
      <c r="AD681" s="47" t="str">
        <f t="shared" si="71"/>
        <v xml:space="preserve"> </v>
      </c>
      <c r="AE681" s="47" t="str">
        <f t="shared" si="72"/>
        <v xml:space="preserve"> </v>
      </c>
    </row>
    <row r="682" spans="1:31" ht="13">
      <c r="A682" s="122"/>
      <c r="B682" s="174">
        <v>166</v>
      </c>
      <c r="C682" s="94" t="s">
        <v>1592</v>
      </c>
      <c r="D682" s="47">
        <f>SUMIFS('Volume Input'!$F$16:$F$1000000,'Volume Input'!$E$16:$E$1000000,'TO HIDE DRG Sum Ref'!B682)</f>
        <v>0</v>
      </c>
      <c r="E682" s="122" t="s">
        <v>96</v>
      </c>
      <c r="F682" s="122" t="s">
        <v>97</v>
      </c>
      <c r="G682" s="94" t="s">
        <v>1592</v>
      </c>
      <c r="AA682" s="47">
        <f>'Volume Input'!E624</f>
        <v>0</v>
      </c>
      <c r="AB682" s="47" t="str">
        <f t="shared" si="69"/>
        <v xml:space="preserve"> </v>
      </c>
      <c r="AC682" s="47" t="str">
        <f t="shared" si="70"/>
        <v xml:space="preserve"> </v>
      </c>
      <c r="AD682" s="47" t="str">
        <f t="shared" si="71"/>
        <v xml:space="preserve"> </v>
      </c>
      <c r="AE682" s="47" t="str">
        <f t="shared" si="72"/>
        <v xml:space="preserve"> </v>
      </c>
    </row>
    <row r="683" spans="1:31" ht="13">
      <c r="A683" s="122"/>
      <c r="B683" s="174">
        <v>167</v>
      </c>
      <c r="C683" s="93" t="s">
        <v>1593</v>
      </c>
      <c r="D683" s="47">
        <f>SUMIFS('Volume Input'!$F$16:$F$1000000,'Volume Input'!$E$16:$E$1000000,'TO HIDE DRG Sum Ref'!B683)</f>
        <v>0</v>
      </c>
      <c r="E683" s="122" t="s">
        <v>96</v>
      </c>
      <c r="F683" s="122" t="s">
        <v>97</v>
      </c>
      <c r="G683" s="93" t="s">
        <v>1593</v>
      </c>
      <c r="AA683" s="47">
        <f>'Volume Input'!E625</f>
        <v>0</v>
      </c>
      <c r="AB683" s="47" t="str">
        <f t="shared" si="69"/>
        <v xml:space="preserve"> </v>
      </c>
      <c r="AC683" s="47" t="str">
        <f t="shared" si="70"/>
        <v xml:space="preserve"> </v>
      </c>
      <c r="AD683" s="47" t="str">
        <f t="shared" si="71"/>
        <v xml:space="preserve"> </v>
      </c>
      <c r="AE683" s="47" t="str">
        <f t="shared" si="72"/>
        <v xml:space="preserve"> </v>
      </c>
    </row>
    <row r="684" spans="1:31" ht="13">
      <c r="A684" s="122"/>
      <c r="B684" s="174">
        <v>168</v>
      </c>
      <c r="C684" s="94" t="s">
        <v>1594</v>
      </c>
      <c r="D684" s="47">
        <f>SUMIFS('Volume Input'!$F$16:$F$1000000,'Volume Input'!$E$16:$E$1000000,'TO HIDE DRG Sum Ref'!B684)</f>
        <v>0</v>
      </c>
      <c r="E684" s="122" t="s">
        <v>96</v>
      </c>
      <c r="F684" s="122" t="s">
        <v>97</v>
      </c>
      <c r="G684" s="94" t="s">
        <v>1594</v>
      </c>
      <c r="AA684" s="47">
        <f>'Volume Input'!E626</f>
        <v>0</v>
      </c>
      <c r="AB684" s="47" t="str">
        <f t="shared" si="69"/>
        <v xml:space="preserve"> </v>
      </c>
      <c r="AC684" s="47" t="str">
        <f t="shared" si="70"/>
        <v xml:space="preserve"> </v>
      </c>
      <c r="AD684" s="47" t="str">
        <f t="shared" si="71"/>
        <v xml:space="preserve"> </v>
      </c>
      <c r="AE684" s="47" t="str">
        <f t="shared" si="72"/>
        <v xml:space="preserve"> </v>
      </c>
    </row>
    <row r="685" spans="1:31" ht="13">
      <c r="A685" s="122"/>
      <c r="B685" s="174">
        <v>709</v>
      </c>
      <c r="C685" s="93" t="s">
        <v>1595</v>
      </c>
      <c r="D685" s="47">
        <f>SUMIFS('Volume Input'!$F$16:$F$1000000,'Volume Input'!$E$16:$E$1000000,'TO HIDE DRG Sum Ref'!B685)</f>
        <v>0</v>
      </c>
      <c r="E685" s="122" t="s">
        <v>99</v>
      </c>
      <c r="F685" s="122" t="s">
        <v>101</v>
      </c>
      <c r="G685" s="93" t="s">
        <v>1595</v>
      </c>
      <c r="AA685" s="47">
        <f>'Volume Input'!E627</f>
        <v>0</v>
      </c>
      <c r="AB685" s="47" t="str">
        <f t="shared" si="69"/>
        <v xml:space="preserve"> </v>
      </c>
      <c r="AC685" s="47" t="str">
        <f t="shared" si="70"/>
        <v xml:space="preserve"> </v>
      </c>
      <c r="AD685" s="47" t="str">
        <f t="shared" si="71"/>
        <v xml:space="preserve"> </v>
      </c>
      <c r="AE685" s="47" t="str">
        <f t="shared" si="72"/>
        <v xml:space="preserve"> </v>
      </c>
    </row>
    <row r="686" spans="1:31" ht="13">
      <c r="A686" s="122"/>
      <c r="B686" s="174">
        <v>710</v>
      </c>
      <c r="C686" s="94" t="s">
        <v>1596</v>
      </c>
      <c r="D686" s="47">
        <f>SUMIFS('Volume Input'!$F$16:$F$1000000,'Volume Input'!$E$16:$E$1000000,'TO HIDE DRG Sum Ref'!B686)</f>
        <v>0</v>
      </c>
      <c r="E686" s="122" t="s">
        <v>99</v>
      </c>
      <c r="F686" s="122" t="s">
        <v>101</v>
      </c>
      <c r="G686" s="94" t="s">
        <v>1596</v>
      </c>
      <c r="AA686" s="47">
        <f>'Volume Input'!E628</f>
        <v>0</v>
      </c>
      <c r="AB686" s="47" t="str">
        <f t="shared" si="69"/>
        <v xml:space="preserve"> </v>
      </c>
      <c r="AC686" s="47" t="str">
        <f t="shared" si="70"/>
        <v xml:space="preserve"> </v>
      </c>
      <c r="AD686" s="47" t="str">
        <f t="shared" si="71"/>
        <v xml:space="preserve"> </v>
      </c>
      <c r="AE686" s="47" t="str">
        <f t="shared" si="72"/>
        <v xml:space="preserve"> </v>
      </c>
    </row>
    <row r="687" spans="1:31" ht="13">
      <c r="A687" s="122"/>
      <c r="B687" s="174">
        <v>711</v>
      </c>
      <c r="C687" s="93" t="s">
        <v>1597</v>
      </c>
      <c r="D687" s="47">
        <f>SUMIFS('Volume Input'!$F$16:$F$1000000,'Volume Input'!$E$16:$E$1000000,'TO HIDE DRG Sum Ref'!B687)</f>
        <v>0</v>
      </c>
      <c r="E687" s="122" t="s">
        <v>99</v>
      </c>
      <c r="F687" s="122" t="s">
        <v>101</v>
      </c>
      <c r="G687" s="93" t="s">
        <v>1597</v>
      </c>
      <c r="AA687" s="47">
        <f>'Volume Input'!E629</f>
        <v>0</v>
      </c>
      <c r="AB687" s="47" t="str">
        <f t="shared" si="69"/>
        <v xml:space="preserve"> </v>
      </c>
      <c r="AC687" s="47" t="str">
        <f t="shared" si="70"/>
        <v xml:space="preserve"> </v>
      </c>
      <c r="AD687" s="47" t="str">
        <f t="shared" si="71"/>
        <v xml:space="preserve"> </v>
      </c>
      <c r="AE687" s="47" t="str">
        <f t="shared" si="72"/>
        <v xml:space="preserve"> </v>
      </c>
    </row>
    <row r="688" spans="1:31" ht="13">
      <c r="A688" s="122"/>
      <c r="B688" s="174">
        <v>712</v>
      </c>
      <c r="C688" s="94" t="s">
        <v>1598</v>
      </c>
      <c r="D688" s="47">
        <f>SUMIFS('Volume Input'!$F$16:$F$1000000,'Volume Input'!$E$16:$E$1000000,'TO HIDE DRG Sum Ref'!B688)</f>
        <v>0</v>
      </c>
      <c r="E688" s="122" t="s">
        <v>99</v>
      </c>
      <c r="F688" s="122" t="s">
        <v>101</v>
      </c>
      <c r="G688" s="94" t="s">
        <v>1598</v>
      </c>
      <c r="AA688" s="47">
        <f>'Volume Input'!E630</f>
        <v>0</v>
      </c>
      <c r="AB688" s="47" t="str">
        <f t="shared" si="69"/>
        <v xml:space="preserve"> </v>
      </c>
      <c r="AC688" s="47" t="str">
        <f t="shared" si="70"/>
        <v xml:space="preserve"> </v>
      </c>
      <c r="AD688" s="47" t="str">
        <f t="shared" si="71"/>
        <v xml:space="preserve"> </v>
      </c>
      <c r="AE688" s="47" t="str">
        <f t="shared" si="72"/>
        <v xml:space="preserve"> </v>
      </c>
    </row>
    <row r="689" spans="1:31" ht="13">
      <c r="A689" s="122"/>
      <c r="B689" s="174">
        <v>715</v>
      </c>
      <c r="C689" s="93" t="s">
        <v>1599</v>
      </c>
      <c r="D689" s="47">
        <f>SUMIFS('Volume Input'!$F$16:$F$1000000,'Volume Input'!$E$16:$E$1000000,'TO HIDE DRG Sum Ref'!B689)</f>
        <v>0</v>
      </c>
      <c r="E689" s="122" t="s">
        <v>99</v>
      </c>
      <c r="F689" s="122" t="s">
        <v>101</v>
      </c>
      <c r="G689" s="93" t="s">
        <v>1599</v>
      </c>
      <c r="AA689" s="47">
        <f>'Volume Input'!E631</f>
        <v>0</v>
      </c>
      <c r="AB689" s="47" t="str">
        <f t="shared" si="69"/>
        <v xml:space="preserve"> </v>
      </c>
      <c r="AC689" s="47" t="str">
        <f t="shared" si="70"/>
        <v xml:space="preserve"> </v>
      </c>
      <c r="AD689" s="47" t="str">
        <f t="shared" si="71"/>
        <v xml:space="preserve"> </v>
      </c>
      <c r="AE689" s="47" t="str">
        <f t="shared" si="72"/>
        <v xml:space="preserve"> </v>
      </c>
    </row>
    <row r="690" spans="1:31" ht="13">
      <c r="A690" s="122"/>
      <c r="B690" s="174">
        <v>716</v>
      </c>
      <c r="C690" s="94" t="s">
        <v>1600</v>
      </c>
      <c r="D690" s="47">
        <f>SUMIFS('Volume Input'!$F$16:$F$1000000,'Volume Input'!$E$16:$E$1000000,'TO HIDE DRG Sum Ref'!B690)</f>
        <v>0</v>
      </c>
      <c r="E690" s="122" t="s">
        <v>99</v>
      </c>
      <c r="F690" s="122" t="s">
        <v>101</v>
      </c>
      <c r="G690" s="94" t="s">
        <v>1600</v>
      </c>
      <c r="AA690" s="47">
        <f>'Volume Input'!E632</f>
        <v>0</v>
      </c>
      <c r="AB690" s="47" t="str">
        <f t="shared" si="69"/>
        <v xml:space="preserve"> </v>
      </c>
      <c r="AC690" s="47" t="str">
        <f t="shared" si="70"/>
        <v xml:space="preserve"> </v>
      </c>
      <c r="AD690" s="47" t="str">
        <f t="shared" si="71"/>
        <v xml:space="preserve"> </v>
      </c>
      <c r="AE690" s="47" t="str">
        <f t="shared" si="72"/>
        <v xml:space="preserve"> </v>
      </c>
    </row>
    <row r="691" spans="1:31" ht="13">
      <c r="A691" s="122"/>
      <c r="B691" s="174">
        <v>717</v>
      </c>
      <c r="C691" s="93" t="s">
        <v>1601</v>
      </c>
      <c r="D691" s="47">
        <f>SUMIFS('Volume Input'!$F$16:$F$1000000,'Volume Input'!$E$16:$E$1000000,'TO HIDE DRG Sum Ref'!B691)</f>
        <v>0</v>
      </c>
      <c r="E691" s="122" t="s">
        <v>99</v>
      </c>
      <c r="F691" s="122" t="s">
        <v>101</v>
      </c>
      <c r="G691" s="93" t="s">
        <v>1601</v>
      </c>
      <c r="AA691" s="47">
        <f>'Volume Input'!E633</f>
        <v>0</v>
      </c>
      <c r="AB691" s="47" t="str">
        <f t="shared" si="69"/>
        <v xml:space="preserve"> </v>
      </c>
      <c r="AC691" s="47" t="str">
        <f t="shared" si="70"/>
        <v xml:space="preserve"> </v>
      </c>
      <c r="AD691" s="47" t="str">
        <f t="shared" si="71"/>
        <v xml:space="preserve"> </v>
      </c>
      <c r="AE691" s="47" t="str">
        <f t="shared" si="72"/>
        <v xml:space="preserve"> </v>
      </c>
    </row>
    <row r="692" spans="1:31" ht="13">
      <c r="A692" s="122"/>
      <c r="B692" s="174">
        <v>718</v>
      </c>
      <c r="C692" s="94" t="s">
        <v>1602</v>
      </c>
      <c r="D692" s="47">
        <f>SUMIFS('Volume Input'!$F$16:$F$1000000,'Volume Input'!$E$16:$E$1000000,'TO HIDE DRG Sum Ref'!B692)</f>
        <v>0</v>
      </c>
      <c r="E692" s="122" t="s">
        <v>99</v>
      </c>
      <c r="F692" s="122" t="s">
        <v>101</v>
      </c>
      <c r="G692" s="94" t="s">
        <v>1602</v>
      </c>
      <c r="AA692" s="47">
        <f>'Volume Input'!E634</f>
        <v>0</v>
      </c>
      <c r="AB692" s="47" t="str">
        <f t="shared" si="69"/>
        <v xml:space="preserve"> </v>
      </c>
      <c r="AC692" s="47" t="str">
        <f t="shared" si="70"/>
        <v xml:space="preserve"> </v>
      </c>
      <c r="AD692" s="47" t="str">
        <f t="shared" si="71"/>
        <v xml:space="preserve"> </v>
      </c>
      <c r="AE692" s="47" t="str">
        <f t="shared" si="72"/>
        <v xml:space="preserve"> </v>
      </c>
    </row>
    <row r="693" spans="1:31" ht="13">
      <c r="A693" s="122"/>
      <c r="B693" s="174">
        <v>727</v>
      </c>
      <c r="C693" s="93" t="s">
        <v>1603</v>
      </c>
      <c r="D693" s="47">
        <f>SUMIFS('Volume Input'!$F$16:$F$1000000,'Volume Input'!$E$16:$E$1000000,'TO HIDE DRG Sum Ref'!B693)</f>
        <v>0</v>
      </c>
      <c r="E693" s="122" t="s">
        <v>99</v>
      </c>
      <c r="F693" s="122" t="s">
        <v>101</v>
      </c>
      <c r="G693" s="93" t="s">
        <v>1603</v>
      </c>
      <c r="AA693" s="47">
        <f>'Volume Input'!E635</f>
        <v>0</v>
      </c>
      <c r="AB693" s="47" t="str">
        <f t="shared" si="69"/>
        <v xml:space="preserve"> </v>
      </c>
      <c r="AC693" s="47" t="str">
        <f t="shared" si="70"/>
        <v xml:space="preserve"> </v>
      </c>
      <c r="AD693" s="47" t="str">
        <f t="shared" si="71"/>
        <v xml:space="preserve"> </v>
      </c>
      <c r="AE693" s="47" t="str">
        <f t="shared" si="72"/>
        <v xml:space="preserve"> </v>
      </c>
    </row>
    <row r="694" spans="1:31" ht="13">
      <c r="A694" s="122"/>
      <c r="B694" s="174">
        <v>728</v>
      </c>
      <c r="C694" s="94" t="s">
        <v>1604</v>
      </c>
      <c r="D694" s="47">
        <f>SUMIFS('Volume Input'!$F$16:$F$1000000,'Volume Input'!$E$16:$E$1000000,'TO HIDE DRG Sum Ref'!B694)</f>
        <v>0</v>
      </c>
      <c r="E694" s="122" t="s">
        <v>99</v>
      </c>
      <c r="F694" s="122" t="s">
        <v>101</v>
      </c>
      <c r="G694" s="94" t="s">
        <v>1604</v>
      </c>
      <c r="AA694" s="47">
        <f>'Volume Input'!E636</f>
        <v>0</v>
      </c>
      <c r="AB694" s="47" t="str">
        <f t="shared" si="69"/>
        <v xml:space="preserve"> </v>
      </c>
      <c r="AC694" s="47" t="str">
        <f t="shared" si="70"/>
        <v xml:space="preserve"> </v>
      </c>
      <c r="AD694" s="47" t="str">
        <f t="shared" si="71"/>
        <v xml:space="preserve"> </v>
      </c>
      <c r="AE694" s="47" t="str">
        <f t="shared" si="72"/>
        <v xml:space="preserve"> </v>
      </c>
    </row>
    <row r="695" spans="1:31" ht="13">
      <c r="A695" s="122"/>
      <c r="B695" s="174">
        <v>729</v>
      </c>
      <c r="C695" s="93" t="s">
        <v>1605</v>
      </c>
      <c r="D695" s="47">
        <f>SUMIFS('Volume Input'!$F$16:$F$1000000,'Volume Input'!$E$16:$E$1000000,'TO HIDE DRG Sum Ref'!B695)</f>
        <v>0</v>
      </c>
      <c r="E695" s="122" t="s">
        <v>99</v>
      </c>
      <c r="F695" s="122" t="s">
        <v>101</v>
      </c>
      <c r="G695" s="93" t="s">
        <v>1605</v>
      </c>
      <c r="AA695" s="47">
        <f>'Volume Input'!E637</f>
        <v>0</v>
      </c>
      <c r="AB695" s="47" t="str">
        <f t="shared" si="69"/>
        <v xml:space="preserve"> </v>
      </c>
      <c r="AC695" s="47" t="str">
        <f t="shared" si="70"/>
        <v xml:space="preserve"> </v>
      </c>
      <c r="AD695" s="47" t="str">
        <f t="shared" si="71"/>
        <v xml:space="preserve"> </v>
      </c>
      <c r="AE695" s="47" t="str">
        <f t="shared" si="72"/>
        <v xml:space="preserve"> </v>
      </c>
    </row>
    <row r="696" spans="1:31" ht="13">
      <c r="A696" s="122"/>
      <c r="B696" s="174">
        <v>730</v>
      </c>
      <c r="C696" s="94" t="s">
        <v>1606</v>
      </c>
      <c r="D696" s="47">
        <f>SUMIFS('Volume Input'!$F$16:$F$1000000,'Volume Input'!$E$16:$E$1000000,'TO HIDE DRG Sum Ref'!B696)</f>
        <v>0</v>
      </c>
      <c r="E696" s="122" t="s">
        <v>99</v>
      </c>
      <c r="F696" s="122" t="s">
        <v>101</v>
      </c>
      <c r="G696" s="94" t="s">
        <v>1606</v>
      </c>
      <c r="AA696" s="47">
        <f>'Volume Input'!E638</f>
        <v>0</v>
      </c>
      <c r="AB696" s="47" t="str">
        <f t="shared" si="69"/>
        <v xml:space="preserve"> </v>
      </c>
      <c r="AC696" s="47" t="str">
        <f t="shared" si="70"/>
        <v xml:space="preserve"> </v>
      </c>
      <c r="AD696" s="47" t="str">
        <f t="shared" si="71"/>
        <v xml:space="preserve"> </v>
      </c>
      <c r="AE696" s="47" t="str">
        <f t="shared" si="72"/>
        <v xml:space="preserve"> </v>
      </c>
    </row>
    <row r="697" spans="1:31" ht="13">
      <c r="A697" s="122"/>
      <c r="B697" s="174">
        <v>665</v>
      </c>
      <c r="C697" s="93" t="s">
        <v>1607</v>
      </c>
      <c r="D697" s="47">
        <f>SUMIFS('Volume Input'!$F$16:$F$1000000,'Volume Input'!$E$16:$E$1000000,'TO HIDE DRG Sum Ref'!B697)</f>
        <v>0</v>
      </c>
      <c r="E697" s="122" t="s">
        <v>99</v>
      </c>
      <c r="F697" s="122" t="s">
        <v>100</v>
      </c>
      <c r="G697" s="93" t="s">
        <v>1607</v>
      </c>
      <c r="AA697" s="47">
        <f>'Volume Input'!E639</f>
        <v>0</v>
      </c>
      <c r="AB697" s="47" t="str">
        <f t="shared" si="69"/>
        <v xml:space="preserve"> </v>
      </c>
      <c r="AC697" s="47" t="str">
        <f t="shared" si="70"/>
        <v xml:space="preserve"> </v>
      </c>
      <c r="AD697" s="47" t="str">
        <f t="shared" si="71"/>
        <v xml:space="preserve"> </v>
      </c>
      <c r="AE697" s="47" t="str">
        <f t="shared" si="72"/>
        <v xml:space="preserve"> </v>
      </c>
    </row>
    <row r="698" spans="1:31" ht="13">
      <c r="A698" s="122"/>
      <c r="B698" s="174">
        <v>666</v>
      </c>
      <c r="C698" s="94" t="s">
        <v>1608</v>
      </c>
      <c r="D698" s="47">
        <f>SUMIFS('Volume Input'!$F$16:$F$1000000,'Volume Input'!$E$16:$E$1000000,'TO HIDE DRG Sum Ref'!B698)</f>
        <v>0</v>
      </c>
      <c r="E698" s="122" t="s">
        <v>99</v>
      </c>
      <c r="F698" s="122" t="s">
        <v>100</v>
      </c>
      <c r="G698" s="94" t="s">
        <v>1608</v>
      </c>
      <c r="AA698" s="47">
        <f>'Volume Input'!E640</f>
        <v>0</v>
      </c>
      <c r="AB698" s="47" t="str">
        <f t="shared" si="69"/>
        <v xml:space="preserve"> </v>
      </c>
      <c r="AC698" s="47" t="str">
        <f t="shared" si="70"/>
        <v xml:space="preserve"> </v>
      </c>
      <c r="AD698" s="47" t="str">
        <f t="shared" si="71"/>
        <v xml:space="preserve"> </v>
      </c>
      <c r="AE698" s="47" t="str">
        <f t="shared" si="72"/>
        <v xml:space="preserve"> </v>
      </c>
    </row>
    <row r="699" spans="1:31" ht="13">
      <c r="A699" s="122"/>
      <c r="B699" s="174">
        <v>667</v>
      </c>
      <c r="C699" s="93" t="s">
        <v>1609</v>
      </c>
      <c r="D699" s="47">
        <f>SUMIFS('Volume Input'!$F$16:$F$1000000,'Volume Input'!$E$16:$E$1000000,'TO HIDE DRG Sum Ref'!B699)</f>
        <v>0</v>
      </c>
      <c r="E699" s="122" t="s">
        <v>99</v>
      </c>
      <c r="F699" s="122" t="s">
        <v>100</v>
      </c>
      <c r="G699" s="93" t="s">
        <v>1609</v>
      </c>
      <c r="AA699" s="47">
        <f>'Volume Input'!E641</f>
        <v>0</v>
      </c>
      <c r="AB699" s="47" t="str">
        <f t="shared" si="69"/>
        <v xml:space="preserve"> </v>
      </c>
      <c r="AC699" s="47" t="str">
        <f t="shared" si="70"/>
        <v xml:space="preserve"> </v>
      </c>
      <c r="AD699" s="47" t="str">
        <f t="shared" si="71"/>
        <v xml:space="preserve"> </v>
      </c>
      <c r="AE699" s="47" t="str">
        <f t="shared" si="72"/>
        <v xml:space="preserve"> </v>
      </c>
    </row>
    <row r="700" spans="1:31" ht="13">
      <c r="A700" s="122"/>
      <c r="B700" s="174">
        <v>707</v>
      </c>
      <c r="C700" s="94" t="s">
        <v>1610</v>
      </c>
      <c r="D700" s="47">
        <f>SUMIFS('Volume Input'!$F$16:$F$1000000,'Volume Input'!$E$16:$E$1000000,'TO HIDE DRG Sum Ref'!B700)</f>
        <v>0</v>
      </c>
      <c r="E700" s="122" t="s">
        <v>99</v>
      </c>
      <c r="F700" s="122" t="s">
        <v>100</v>
      </c>
      <c r="G700" s="94" t="s">
        <v>1610</v>
      </c>
      <c r="AA700" s="47">
        <f>'Volume Input'!E642</f>
        <v>0</v>
      </c>
      <c r="AB700" s="47" t="str">
        <f t="shared" si="69"/>
        <v xml:space="preserve"> </v>
      </c>
      <c r="AC700" s="47" t="str">
        <f t="shared" si="70"/>
        <v xml:space="preserve"> </v>
      </c>
      <c r="AD700" s="47" t="str">
        <f t="shared" si="71"/>
        <v xml:space="preserve"> </v>
      </c>
      <c r="AE700" s="47" t="str">
        <f t="shared" si="72"/>
        <v xml:space="preserve"> </v>
      </c>
    </row>
    <row r="701" spans="1:31" ht="13">
      <c r="A701" s="122"/>
      <c r="B701" s="174">
        <v>708</v>
      </c>
      <c r="C701" s="93" t="s">
        <v>1611</v>
      </c>
      <c r="D701" s="47">
        <f>SUMIFS('Volume Input'!$F$16:$F$1000000,'Volume Input'!$E$16:$E$1000000,'TO HIDE DRG Sum Ref'!B701)</f>
        <v>0</v>
      </c>
      <c r="E701" s="122" t="s">
        <v>99</v>
      </c>
      <c r="F701" s="122" t="s">
        <v>100</v>
      </c>
      <c r="G701" s="93" t="s">
        <v>1611</v>
      </c>
      <c r="AA701" s="47">
        <f>'Volume Input'!E643</f>
        <v>0</v>
      </c>
      <c r="AB701" s="47" t="str">
        <f t="shared" si="69"/>
        <v xml:space="preserve"> </v>
      </c>
      <c r="AC701" s="47" t="str">
        <f t="shared" si="70"/>
        <v xml:space="preserve"> </v>
      </c>
      <c r="AD701" s="47" t="str">
        <f t="shared" si="71"/>
        <v xml:space="preserve"> </v>
      </c>
      <c r="AE701" s="47" t="str">
        <f t="shared" si="72"/>
        <v xml:space="preserve"> </v>
      </c>
    </row>
    <row r="702" spans="1:31" ht="13">
      <c r="A702" s="122"/>
      <c r="B702" s="174">
        <v>713</v>
      </c>
      <c r="C702" s="94" t="s">
        <v>1612</v>
      </c>
      <c r="D702" s="47">
        <f>SUMIFS('Volume Input'!$F$16:$F$1000000,'Volume Input'!$E$16:$E$1000000,'TO HIDE DRG Sum Ref'!B702)</f>
        <v>0</v>
      </c>
      <c r="E702" s="122" t="s">
        <v>99</v>
      </c>
      <c r="F702" s="122" t="s">
        <v>100</v>
      </c>
      <c r="G702" s="94" t="s">
        <v>1612</v>
      </c>
      <c r="AA702" s="47">
        <f>'Volume Input'!E644</f>
        <v>0</v>
      </c>
      <c r="AB702" s="47" t="str">
        <f t="shared" si="69"/>
        <v xml:space="preserve"> </v>
      </c>
      <c r="AC702" s="47" t="str">
        <f t="shared" si="70"/>
        <v xml:space="preserve"> </v>
      </c>
      <c r="AD702" s="47" t="str">
        <f t="shared" si="71"/>
        <v xml:space="preserve"> </v>
      </c>
      <c r="AE702" s="47" t="str">
        <f t="shared" si="72"/>
        <v xml:space="preserve"> </v>
      </c>
    </row>
    <row r="703" spans="1:31" ht="13">
      <c r="A703" s="122"/>
      <c r="B703" s="174">
        <v>714</v>
      </c>
      <c r="C703" s="93" t="s">
        <v>1613</v>
      </c>
      <c r="D703" s="47">
        <f>SUMIFS('Volume Input'!$F$16:$F$1000000,'Volume Input'!$E$16:$E$1000000,'TO HIDE DRG Sum Ref'!B703)</f>
        <v>0</v>
      </c>
      <c r="E703" s="122" t="s">
        <v>99</v>
      </c>
      <c r="F703" s="122" t="s">
        <v>100</v>
      </c>
      <c r="G703" s="93" t="s">
        <v>1613</v>
      </c>
      <c r="AA703" s="47">
        <f>'Volume Input'!E645</f>
        <v>0</v>
      </c>
      <c r="AB703" s="47" t="str">
        <f t="shared" si="69"/>
        <v xml:space="preserve"> </v>
      </c>
      <c r="AC703" s="47" t="str">
        <f t="shared" si="70"/>
        <v xml:space="preserve"> </v>
      </c>
      <c r="AD703" s="47" t="str">
        <f t="shared" si="71"/>
        <v xml:space="preserve"> </v>
      </c>
      <c r="AE703" s="47" t="str">
        <f t="shared" si="72"/>
        <v xml:space="preserve"> </v>
      </c>
    </row>
    <row r="704" spans="1:31" ht="13">
      <c r="A704" s="122"/>
      <c r="B704" s="174">
        <v>725</v>
      </c>
      <c r="C704" s="94" t="s">
        <v>1614</v>
      </c>
      <c r="D704" s="47">
        <f>SUMIFS('Volume Input'!$F$16:$F$1000000,'Volume Input'!$E$16:$E$1000000,'TO HIDE DRG Sum Ref'!B704)</f>
        <v>0</v>
      </c>
      <c r="E704" s="122" t="s">
        <v>99</v>
      </c>
      <c r="F704" s="122" t="s">
        <v>100</v>
      </c>
      <c r="G704" s="94" t="s">
        <v>1614</v>
      </c>
      <c r="AA704" s="47">
        <f>'Volume Input'!E646</f>
        <v>0</v>
      </c>
      <c r="AB704" s="47" t="str">
        <f t="shared" si="69"/>
        <v xml:space="preserve"> </v>
      </c>
      <c r="AC704" s="47" t="str">
        <f t="shared" si="70"/>
        <v xml:space="preserve"> </v>
      </c>
      <c r="AD704" s="47" t="str">
        <f t="shared" si="71"/>
        <v xml:space="preserve"> </v>
      </c>
      <c r="AE704" s="47" t="str">
        <f t="shared" si="72"/>
        <v xml:space="preserve"> </v>
      </c>
    </row>
    <row r="705" spans="1:31" ht="13">
      <c r="A705" s="122"/>
      <c r="B705" s="174">
        <v>726</v>
      </c>
      <c r="C705" s="93" t="s">
        <v>1615</v>
      </c>
      <c r="D705" s="47">
        <f>SUMIFS('Volume Input'!$F$16:$F$1000000,'Volume Input'!$E$16:$E$1000000,'TO HIDE DRG Sum Ref'!B705)</f>
        <v>0</v>
      </c>
      <c r="E705" s="122" t="s">
        <v>99</v>
      </c>
      <c r="F705" s="122" t="s">
        <v>100</v>
      </c>
      <c r="G705" s="93" t="s">
        <v>1615</v>
      </c>
      <c r="AA705" s="47">
        <f>'Volume Input'!E647</f>
        <v>0</v>
      </c>
      <c r="AB705" s="47" t="str">
        <f t="shared" si="69"/>
        <v xml:space="preserve"> </v>
      </c>
      <c r="AC705" s="47" t="str">
        <f t="shared" si="70"/>
        <v xml:space="preserve"> </v>
      </c>
      <c r="AD705" s="47" t="str">
        <f t="shared" si="71"/>
        <v xml:space="preserve"> </v>
      </c>
      <c r="AE705" s="47" t="str">
        <f t="shared" si="72"/>
        <v xml:space="preserve"> </v>
      </c>
    </row>
    <row r="706" spans="1:31" ht="13">
      <c r="A706" s="122"/>
      <c r="B706" s="174">
        <v>984</v>
      </c>
      <c r="C706" s="94" t="s">
        <v>1616</v>
      </c>
      <c r="D706" s="47">
        <f>SUMIFS('Volume Input'!$F$16:$F$1000000,'Volume Input'!$E$16:$E$1000000,'TO HIDE DRG Sum Ref'!B706)</f>
        <v>0</v>
      </c>
      <c r="E706" s="122" t="s">
        <v>99</v>
      </c>
      <c r="F706" s="122" t="s">
        <v>100</v>
      </c>
      <c r="G706" s="94" t="s">
        <v>1616</v>
      </c>
      <c r="AA706" s="47">
        <f>'Volume Input'!E648</f>
        <v>0</v>
      </c>
      <c r="AB706" s="47" t="str">
        <f t="shared" si="69"/>
        <v xml:space="preserve"> </v>
      </c>
      <c r="AC706" s="47" t="str">
        <f t="shared" si="70"/>
        <v xml:space="preserve"> </v>
      </c>
      <c r="AD706" s="47" t="str">
        <f t="shared" si="71"/>
        <v xml:space="preserve"> </v>
      </c>
      <c r="AE706" s="47" t="str">
        <f t="shared" si="72"/>
        <v xml:space="preserve"> </v>
      </c>
    </row>
    <row r="707" spans="1:31" ht="13">
      <c r="A707" s="122"/>
      <c r="B707" s="174">
        <v>985</v>
      </c>
      <c r="C707" s="93" t="s">
        <v>1617</v>
      </c>
      <c r="D707" s="47">
        <f>SUMIFS('Volume Input'!$F$16:$F$1000000,'Volume Input'!$E$16:$E$1000000,'TO HIDE DRG Sum Ref'!B707)</f>
        <v>0</v>
      </c>
      <c r="E707" s="122" t="s">
        <v>99</v>
      </c>
      <c r="F707" s="122" t="s">
        <v>100</v>
      </c>
      <c r="G707" s="93" t="s">
        <v>1617</v>
      </c>
      <c r="AA707" s="47">
        <f>'Volume Input'!E649</f>
        <v>0</v>
      </c>
      <c r="AB707" s="47" t="str">
        <f t="shared" si="69"/>
        <v xml:space="preserve"> </v>
      </c>
      <c r="AC707" s="47" t="str">
        <f t="shared" si="70"/>
        <v xml:space="preserve"> </v>
      </c>
      <c r="AD707" s="47" t="str">
        <f t="shared" si="71"/>
        <v xml:space="preserve"> </v>
      </c>
      <c r="AE707" s="47" t="str">
        <f t="shared" si="72"/>
        <v xml:space="preserve"> </v>
      </c>
    </row>
    <row r="708" spans="1:31" ht="13">
      <c r="A708" s="122"/>
      <c r="B708" s="174">
        <v>986</v>
      </c>
      <c r="C708" s="94" t="s">
        <v>1618</v>
      </c>
      <c r="D708" s="47">
        <f>SUMIFS('Volume Input'!$F$16:$F$1000000,'Volume Input'!$E$16:$E$1000000,'TO HIDE DRG Sum Ref'!B708)</f>
        <v>0</v>
      </c>
      <c r="E708" s="122" t="s">
        <v>99</v>
      </c>
      <c r="F708" s="122" t="s">
        <v>100</v>
      </c>
      <c r="G708" s="94" t="s">
        <v>1618</v>
      </c>
      <c r="AA708" s="47">
        <f>'Volume Input'!E650</f>
        <v>0</v>
      </c>
      <c r="AB708" s="47" t="str">
        <f t="shared" si="69"/>
        <v xml:space="preserve"> </v>
      </c>
      <c r="AC708" s="47" t="str">
        <f t="shared" si="70"/>
        <v xml:space="preserve"> </v>
      </c>
      <c r="AD708" s="47" t="str">
        <f t="shared" si="71"/>
        <v xml:space="preserve"> </v>
      </c>
      <c r="AE708" s="47" t="str">
        <f t="shared" si="72"/>
        <v xml:space="preserve"> </v>
      </c>
    </row>
    <row r="709" spans="1:31" ht="13">
      <c r="A709" s="122"/>
      <c r="B709" s="174">
        <v>653</v>
      </c>
      <c r="C709" s="93" t="s">
        <v>1619</v>
      </c>
      <c r="D709" s="47">
        <f>SUMIFS('Volume Input'!$F$16:$F$1000000,'Volume Input'!$E$16:$E$1000000,'TO HIDE DRG Sum Ref'!B709)</f>
        <v>0</v>
      </c>
      <c r="E709" s="122" t="s">
        <v>99</v>
      </c>
      <c r="F709" s="122" t="s">
        <v>102</v>
      </c>
      <c r="G709" s="93" t="s">
        <v>1619</v>
      </c>
      <c r="AA709" s="47">
        <f>'Volume Input'!E651</f>
        <v>0</v>
      </c>
      <c r="AB709" s="47" t="str">
        <f t="shared" si="69"/>
        <v xml:space="preserve"> </v>
      </c>
      <c r="AC709" s="47" t="str">
        <f t="shared" si="70"/>
        <v xml:space="preserve"> </v>
      </c>
      <c r="AD709" s="47" t="str">
        <f t="shared" si="71"/>
        <v xml:space="preserve"> </v>
      </c>
      <c r="AE709" s="47" t="str">
        <f t="shared" si="72"/>
        <v xml:space="preserve"> </v>
      </c>
    </row>
    <row r="710" spans="1:31" ht="13">
      <c r="A710" s="122"/>
      <c r="B710" s="174">
        <v>654</v>
      </c>
      <c r="C710" s="94" t="s">
        <v>1620</v>
      </c>
      <c r="D710" s="47">
        <f>SUMIFS('Volume Input'!$F$16:$F$1000000,'Volume Input'!$E$16:$E$1000000,'TO HIDE DRG Sum Ref'!B710)</f>
        <v>0</v>
      </c>
      <c r="E710" s="122" t="s">
        <v>99</v>
      </c>
      <c r="F710" s="122" t="s">
        <v>102</v>
      </c>
      <c r="G710" s="94" t="s">
        <v>1620</v>
      </c>
      <c r="AA710" s="47">
        <f>'Volume Input'!E652</f>
        <v>0</v>
      </c>
      <c r="AB710" s="47" t="str">
        <f t="shared" si="69"/>
        <v xml:space="preserve"> </v>
      </c>
      <c r="AC710" s="47" t="str">
        <f t="shared" si="70"/>
        <v xml:space="preserve"> </v>
      </c>
      <c r="AD710" s="47" t="str">
        <f t="shared" si="71"/>
        <v xml:space="preserve"> </v>
      </c>
      <c r="AE710" s="47" t="str">
        <f t="shared" si="72"/>
        <v xml:space="preserve"> </v>
      </c>
    </row>
    <row r="711" spans="1:31" ht="13">
      <c r="A711" s="122"/>
      <c r="B711" s="174">
        <v>655</v>
      </c>
      <c r="C711" s="93" t="s">
        <v>1621</v>
      </c>
      <c r="D711" s="47">
        <f>SUMIFS('Volume Input'!$F$16:$F$1000000,'Volume Input'!$E$16:$E$1000000,'TO HIDE DRG Sum Ref'!B711)</f>
        <v>0</v>
      </c>
      <c r="E711" s="122" t="s">
        <v>99</v>
      </c>
      <c r="F711" s="122" t="s">
        <v>102</v>
      </c>
      <c r="G711" s="93" t="s">
        <v>1621</v>
      </c>
      <c r="AA711" s="47">
        <f>'Volume Input'!E653</f>
        <v>0</v>
      </c>
      <c r="AB711" s="47" t="str">
        <f t="shared" si="69"/>
        <v xml:space="preserve"> </v>
      </c>
      <c r="AC711" s="47" t="str">
        <f t="shared" si="70"/>
        <v xml:space="preserve"> </v>
      </c>
      <c r="AD711" s="47" t="str">
        <f t="shared" si="71"/>
        <v xml:space="preserve"> </v>
      </c>
      <c r="AE711" s="47" t="str">
        <f t="shared" si="72"/>
        <v xml:space="preserve"> </v>
      </c>
    </row>
    <row r="712" spans="1:31" ht="13">
      <c r="A712" s="122"/>
      <c r="B712" s="174">
        <v>656</v>
      </c>
      <c r="C712" s="94" t="s">
        <v>1622</v>
      </c>
      <c r="D712" s="47">
        <f>SUMIFS('Volume Input'!$F$16:$F$1000000,'Volume Input'!$E$16:$E$1000000,'TO HIDE DRG Sum Ref'!B712)</f>
        <v>0</v>
      </c>
      <c r="E712" s="122" t="s">
        <v>99</v>
      </c>
      <c r="F712" s="122" t="s">
        <v>102</v>
      </c>
      <c r="G712" s="94" t="s">
        <v>1622</v>
      </c>
      <c r="AA712" s="47">
        <f>'Volume Input'!E654</f>
        <v>0</v>
      </c>
      <c r="AB712" s="47" t="str">
        <f t="shared" si="69"/>
        <v xml:space="preserve"> </v>
      </c>
      <c r="AC712" s="47" t="str">
        <f t="shared" si="70"/>
        <v xml:space="preserve"> </v>
      </c>
      <c r="AD712" s="47" t="str">
        <f t="shared" si="71"/>
        <v xml:space="preserve"> </v>
      </c>
      <c r="AE712" s="47" t="str">
        <f t="shared" si="72"/>
        <v xml:space="preserve"> </v>
      </c>
    </row>
    <row r="713" spans="1:31" ht="13">
      <c r="A713" s="122"/>
      <c r="B713" s="174">
        <v>657</v>
      </c>
      <c r="C713" s="93" t="s">
        <v>1623</v>
      </c>
      <c r="D713" s="47">
        <f>SUMIFS('Volume Input'!$F$16:$F$1000000,'Volume Input'!$E$16:$E$1000000,'TO HIDE DRG Sum Ref'!B713)</f>
        <v>0</v>
      </c>
      <c r="E713" s="122" t="s">
        <v>99</v>
      </c>
      <c r="F713" s="122" t="s">
        <v>102</v>
      </c>
      <c r="G713" s="93" t="s">
        <v>1623</v>
      </c>
      <c r="AA713" s="47">
        <f>'Volume Input'!E655</f>
        <v>0</v>
      </c>
      <c r="AB713" s="47" t="str">
        <f t="shared" si="69"/>
        <v xml:space="preserve"> </v>
      </c>
      <c r="AC713" s="47" t="str">
        <f t="shared" si="70"/>
        <v xml:space="preserve"> </v>
      </c>
      <c r="AD713" s="47" t="str">
        <f t="shared" si="71"/>
        <v xml:space="preserve"> </v>
      </c>
      <c r="AE713" s="47" t="str">
        <f t="shared" si="72"/>
        <v xml:space="preserve"> </v>
      </c>
    </row>
    <row r="714" spans="1:31" ht="13">
      <c r="A714" s="122"/>
      <c r="B714" s="174">
        <v>658</v>
      </c>
      <c r="C714" s="94" t="s">
        <v>1624</v>
      </c>
      <c r="D714" s="47">
        <f>SUMIFS('Volume Input'!$F$16:$F$1000000,'Volume Input'!$E$16:$E$1000000,'TO HIDE DRG Sum Ref'!B714)</f>
        <v>0</v>
      </c>
      <c r="E714" s="122" t="s">
        <v>99</v>
      </c>
      <c r="F714" s="122" t="s">
        <v>102</v>
      </c>
      <c r="G714" s="94" t="s">
        <v>1624</v>
      </c>
      <c r="AA714" s="47">
        <f>'Volume Input'!E656</f>
        <v>0</v>
      </c>
      <c r="AB714" s="47" t="str">
        <f t="shared" ref="AB714:AB777" si="73">_xlfn.IFNA(VLOOKUP(AA714,$B$2:$F$760,4,FALSE)," ")</f>
        <v xml:space="preserve"> </v>
      </c>
      <c r="AC714" s="47" t="str">
        <f t="shared" si="70"/>
        <v xml:space="preserve"> </v>
      </c>
      <c r="AD714" s="47" t="str">
        <f t="shared" si="71"/>
        <v xml:space="preserve"> </v>
      </c>
      <c r="AE714" s="47" t="str">
        <f t="shared" si="72"/>
        <v xml:space="preserve"> </v>
      </c>
    </row>
    <row r="715" spans="1:31" ht="13">
      <c r="A715" s="122"/>
      <c r="B715" s="174">
        <v>659</v>
      </c>
      <c r="C715" s="93" t="s">
        <v>1625</v>
      </c>
      <c r="D715" s="47">
        <f>SUMIFS('Volume Input'!$F$16:$F$1000000,'Volume Input'!$E$16:$E$1000000,'TO HIDE DRG Sum Ref'!B715)</f>
        <v>0</v>
      </c>
      <c r="E715" s="122" t="s">
        <v>99</v>
      </c>
      <c r="F715" s="122" t="s">
        <v>102</v>
      </c>
      <c r="G715" s="93" t="s">
        <v>1625</v>
      </c>
      <c r="AA715" s="47">
        <f>'Volume Input'!E657</f>
        <v>0</v>
      </c>
      <c r="AB715" s="47" t="str">
        <f t="shared" si="73"/>
        <v xml:space="preserve"> </v>
      </c>
      <c r="AC715" s="47" t="str">
        <f t="shared" ref="AC715:AC778" si="74">_xlfn.IFNA(VLOOKUP($AB715,$AA$51:$AD$69,2,FALSE)," ")</f>
        <v xml:space="preserve"> </v>
      </c>
      <c r="AD715" s="47" t="str">
        <f t="shared" ref="AD715:AD778" si="75">_xlfn.IFNA(VLOOKUP($AB715,$AA$51:$AD$69,3,FALSE)," ")</f>
        <v xml:space="preserve"> </v>
      </c>
      <c r="AE715" s="47" t="str">
        <f t="shared" ref="AE715:AE778" si="76">_xlfn.IFNA(VLOOKUP($AB715,$AA$51:$AD$69,4,FALSE)," ")</f>
        <v xml:space="preserve"> </v>
      </c>
    </row>
    <row r="716" spans="1:31" ht="13">
      <c r="A716" s="122"/>
      <c r="B716" s="174">
        <v>660</v>
      </c>
      <c r="C716" s="94" t="s">
        <v>1626</v>
      </c>
      <c r="D716" s="47">
        <f>SUMIFS('Volume Input'!$F$16:$F$1000000,'Volume Input'!$E$16:$E$1000000,'TO HIDE DRG Sum Ref'!B716)</f>
        <v>0</v>
      </c>
      <c r="E716" s="122" t="s">
        <v>99</v>
      </c>
      <c r="F716" s="122" t="s">
        <v>102</v>
      </c>
      <c r="G716" s="94" t="s">
        <v>1626</v>
      </c>
      <c r="AA716" s="47">
        <f>'Volume Input'!E658</f>
        <v>0</v>
      </c>
      <c r="AB716" s="47" t="str">
        <f t="shared" si="73"/>
        <v xml:space="preserve"> </v>
      </c>
      <c r="AC716" s="47" t="str">
        <f t="shared" si="74"/>
        <v xml:space="preserve"> </v>
      </c>
      <c r="AD716" s="47" t="str">
        <f t="shared" si="75"/>
        <v xml:space="preserve"> </v>
      </c>
      <c r="AE716" s="47" t="str">
        <f t="shared" si="76"/>
        <v xml:space="preserve"> </v>
      </c>
    </row>
    <row r="717" spans="1:31" ht="13">
      <c r="A717" s="122"/>
      <c r="B717" s="174">
        <v>661</v>
      </c>
      <c r="C717" s="93" t="s">
        <v>1627</v>
      </c>
      <c r="D717" s="47">
        <f>SUMIFS('Volume Input'!$F$16:$F$1000000,'Volume Input'!$E$16:$E$1000000,'TO HIDE DRG Sum Ref'!B717)</f>
        <v>0</v>
      </c>
      <c r="E717" s="122" t="s">
        <v>99</v>
      </c>
      <c r="F717" s="122" t="s">
        <v>102</v>
      </c>
      <c r="G717" s="93" t="s">
        <v>1627</v>
      </c>
      <c r="AA717" s="47">
        <f>'Volume Input'!E659</f>
        <v>0</v>
      </c>
      <c r="AB717" s="47" t="str">
        <f t="shared" si="73"/>
        <v xml:space="preserve"> </v>
      </c>
      <c r="AC717" s="47" t="str">
        <f t="shared" si="74"/>
        <v xml:space="preserve"> </v>
      </c>
      <c r="AD717" s="47" t="str">
        <f t="shared" si="75"/>
        <v xml:space="preserve"> </v>
      </c>
      <c r="AE717" s="47" t="str">
        <f t="shared" si="76"/>
        <v xml:space="preserve"> </v>
      </c>
    </row>
    <row r="718" spans="1:31" ht="13">
      <c r="A718" s="122"/>
      <c r="B718" s="174">
        <v>662</v>
      </c>
      <c r="C718" s="94" t="s">
        <v>1628</v>
      </c>
      <c r="D718" s="47">
        <f>SUMIFS('Volume Input'!$F$16:$F$1000000,'Volume Input'!$E$16:$E$1000000,'TO HIDE DRG Sum Ref'!B718)</f>
        <v>0</v>
      </c>
      <c r="E718" s="122" t="s">
        <v>99</v>
      </c>
      <c r="F718" s="122" t="s">
        <v>102</v>
      </c>
      <c r="G718" s="94" t="s">
        <v>1628</v>
      </c>
      <c r="AA718" s="47">
        <f>'Volume Input'!E660</f>
        <v>0</v>
      </c>
      <c r="AB718" s="47" t="str">
        <f t="shared" si="73"/>
        <v xml:space="preserve"> </v>
      </c>
      <c r="AC718" s="47" t="str">
        <f t="shared" si="74"/>
        <v xml:space="preserve"> </v>
      </c>
      <c r="AD718" s="47" t="str">
        <f t="shared" si="75"/>
        <v xml:space="preserve"> </v>
      </c>
      <c r="AE718" s="47" t="str">
        <f t="shared" si="76"/>
        <v xml:space="preserve"> </v>
      </c>
    </row>
    <row r="719" spans="1:31" ht="13">
      <c r="A719" s="122"/>
      <c r="B719" s="174">
        <v>663</v>
      </c>
      <c r="C719" s="93" t="s">
        <v>1629</v>
      </c>
      <c r="D719" s="47">
        <f>SUMIFS('Volume Input'!$F$16:$F$1000000,'Volume Input'!$E$16:$E$1000000,'TO HIDE DRG Sum Ref'!B719)</f>
        <v>0</v>
      </c>
      <c r="E719" s="122" t="s">
        <v>99</v>
      </c>
      <c r="F719" s="122" t="s">
        <v>102</v>
      </c>
      <c r="G719" s="93" t="s">
        <v>1629</v>
      </c>
      <c r="AA719" s="47">
        <f>'Volume Input'!E661</f>
        <v>0</v>
      </c>
      <c r="AB719" s="47" t="str">
        <f t="shared" si="73"/>
        <v xml:space="preserve"> </v>
      </c>
      <c r="AC719" s="47" t="str">
        <f t="shared" si="74"/>
        <v xml:space="preserve"> </v>
      </c>
      <c r="AD719" s="47" t="str">
        <f t="shared" si="75"/>
        <v xml:space="preserve"> </v>
      </c>
      <c r="AE719" s="47" t="str">
        <f t="shared" si="76"/>
        <v xml:space="preserve"> </v>
      </c>
    </row>
    <row r="720" spans="1:31" ht="13">
      <c r="A720" s="122"/>
      <c r="B720" s="174">
        <v>664</v>
      </c>
      <c r="C720" s="94" t="s">
        <v>1630</v>
      </c>
      <c r="D720" s="47">
        <f>SUMIFS('Volume Input'!$F$16:$F$1000000,'Volume Input'!$E$16:$E$1000000,'TO HIDE DRG Sum Ref'!B720)</f>
        <v>0</v>
      </c>
      <c r="E720" s="122" t="s">
        <v>99</v>
      </c>
      <c r="F720" s="122" t="s">
        <v>102</v>
      </c>
      <c r="G720" s="94" t="s">
        <v>1630</v>
      </c>
      <c r="AA720" s="47">
        <f>'Volume Input'!E662</f>
        <v>0</v>
      </c>
      <c r="AB720" s="47" t="str">
        <f t="shared" si="73"/>
        <v xml:space="preserve"> </v>
      </c>
      <c r="AC720" s="47" t="str">
        <f t="shared" si="74"/>
        <v xml:space="preserve"> </v>
      </c>
      <c r="AD720" s="47" t="str">
        <f t="shared" si="75"/>
        <v xml:space="preserve"> </v>
      </c>
      <c r="AE720" s="47" t="str">
        <f t="shared" si="76"/>
        <v xml:space="preserve"> </v>
      </c>
    </row>
    <row r="721" spans="1:31" ht="13">
      <c r="A721" s="122"/>
      <c r="B721" s="174">
        <v>668</v>
      </c>
      <c r="C721" s="93" t="s">
        <v>1631</v>
      </c>
      <c r="D721" s="47">
        <f>SUMIFS('Volume Input'!$F$16:$F$1000000,'Volume Input'!$E$16:$E$1000000,'TO HIDE DRG Sum Ref'!B721)</f>
        <v>0</v>
      </c>
      <c r="E721" s="122" t="s">
        <v>99</v>
      </c>
      <c r="F721" s="122" t="s">
        <v>102</v>
      </c>
      <c r="G721" s="93" t="s">
        <v>1631</v>
      </c>
      <c r="AA721" s="47">
        <f>'Volume Input'!E663</f>
        <v>0</v>
      </c>
      <c r="AB721" s="47" t="str">
        <f t="shared" si="73"/>
        <v xml:space="preserve"> </v>
      </c>
      <c r="AC721" s="47" t="str">
        <f t="shared" si="74"/>
        <v xml:space="preserve"> </v>
      </c>
      <c r="AD721" s="47" t="str">
        <f t="shared" si="75"/>
        <v xml:space="preserve"> </v>
      </c>
      <c r="AE721" s="47" t="str">
        <f t="shared" si="76"/>
        <v xml:space="preserve"> </v>
      </c>
    </row>
    <row r="722" spans="1:31" ht="13">
      <c r="A722" s="122"/>
      <c r="B722" s="174">
        <v>669</v>
      </c>
      <c r="C722" s="94" t="s">
        <v>1632</v>
      </c>
      <c r="D722" s="47">
        <f>SUMIFS('Volume Input'!$F$16:$F$1000000,'Volume Input'!$E$16:$E$1000000,'TO HIDE DRG Sum Ref'!B722)</f>
        <v>0</v>
      </c>
      <c r="E722" s="122" t="s">
        <v>99</v>
      </c>
      <c r="F722" s="122" t="s">
        <v>102</v>
      </c>
      <c r="G722" s="94" t="s">
        <v>1632</v>
      </c>
      <c r="AA722" s="47">
        <f>'Volume Input'!E664</f>
        <v>0</v>
      </c>
      <c r="AB722" s="47" t="str">
        <f t="shared" si="73"/>
        <v xml:space="preserve"> </v>
      </c>
      <c r="AC722" s="47" t="str">
        <f t="shared" si="74"/>
        <v xml:space="preserve"> </v>
      </c>
      <c r="AD722" s="47" t="str">
        <f t="shared" si="75"/>
        <v xml:space="preserve"> </v>
      </c>
      <c r="AE722" s="47" t="str">
        <f t="shared" si="76"/>
        <v xml:space="preserve"> </v>
      </c>
    </row>
    <row r="723" spans="1:31" ht="13">
      <c r="A723" s="122"/>
      <c r="B723" s="174">
        <v>670</v>
      </c>
      <c r="C723" s="93" t="s">
        <v>1633</v>
      </c>
      <c r="D723" s="47">
        <f>SUMIFS('Volume Input'!$F$16:$F$1000000,'Volume Input'!$E$16:$E$1000000,'TO HIDE DRG Sum Ref'!B723)</f>
        <v>0</v>
      </c>
      <c r="E723" s="122" t="s">
        <v>99</v>
      </c>
      <c r="F723" s="122" t="s">
        <v>102</v>
      </c>
      <c r="G723" s="93" t="s">
        <v>1633</v>
      </c>
      <c r="AA723" s="47">
        <f>'Volume Input'!E665</f>
        <v>0</v>
      </c>
      <c r="AB723" s="47" t="str">
        <f t="shared" si="73"/>
        <v xml:space="preserve"> </v>
      </c>
      <c r="AC723" s="47" t="str">
        <f t="shared" si="74"/>
        <v xml:space="preserve"> </v>
      </c>
      <c r="AD723" s="47" t="str">
        <f t="shared" si="75"/>
        <v xml:space="preserve"> </v>
      </c>
      <c r="AE723" s="47" t="str">
        <f t="shared" si="76"/>
        <v xml:space="preserve"> </v>
      </c>
    </row>
    <row r="724" spans="1:31" ht="13">
      <c r="A724" s="122"/>
      <c r="B724" s="174">
        <v>671</v>
      </c>
      <c r="C724" s="94" t="s">
        <v>1634</v>
      </c>
      <c r="D724" s="47">
        <f>SUMIFS('Volume Input'!$F$16:$F$1000000,'Volume Input'!$E$16:$E$1000000,'TO HIDE DRG Sum Ref'!B724)</f>
        <v>0</v>
      </c>
      <c r="E724" s="122" t="s">
        <v>99</v>
      </c>
      <c r="F724" s="122" t="s">
        <v>102</v>
      </c>
      <c r="G724" s="94" t="s">
        <v>1634</v>
      </c>
      <c r="AA724" s="47">
        <f>'Volume Input'!E666</f>
        <v>0</v>
      </c>
      <c r="AB724" s="47" t="str">
        <f t="shared" si="73"/>
        <v xml:space="preserve"> </v>
      </c>
      <c r="AC724" s="47" t="str">
        <f t="shared" si="74"/>
        <v xml:space="preserve"> </v>
      </c>
      <c r="AD724" s="47" t="str">
        <f t="shared" si="75"/>
        <v xml:space="preserve"> </v>
      </c>
      <c r="AE724" s="47" t="str">
        <f t="shared" si="76"/>
        <v xml:space="preserve"> </v>
      </c>
    </row>
    <row r="725" spans="1:31" ht="13">
      <c r="A725" s="122"/>
      <c r="B725" s="174">
        <v>672</v>
      </c>
      <c r="C725" s="93" t="s">
        <v>1635</v>
      </c>
      <c r="D725" s="47">
        <f>SUMIFS('Volume Input'!$F$16:$F$1000000,'Volume Input'!$E$16:$E$1000000,'TO HIDE DRG Sum Ref'!B725)</f>
        <v>0</v>
      </c>
      <c r="E725" s="122" t="s">
        <v>99</v>
      </c>
      <c r="F725" s="122" t="s">
        <v>102</v>
      </c>
      <c r="G725" s="93" t="s">
        <v>1635</v>
      </c>
      <c r="AA725" s="47">
        <f>'Volume Input'!E667</f>
        <v>0</v>
      </c>
      <c r="AB725" s="47" t="str">
        <f t="shared" si="73"/>
        <v xml:space="preserve"> </v>
      </c>
      <c r="AC725" s="47" t="str">
        <f t="shared" si="74"/>
        <v xml:space="preserve"> </v>
      </c>
      <c r="AD725" s="47" t="str">
        <f t="shared" si="75"/>
        <v xml:space="preserve"> </v>
      </c>
      <c r="AE725" s="47" t="str">
        <f t="shared" si="76"/>
        <v xml:space="preserve"> </v>
      </c>
    </row>
    <row r="726" spans="1:31" ht="13">
      <c r="A726" s="122"/>
      <c r="B726" s="174">
        <v>673</v>
      </c>
      <c r="C726" s="94" t="s">
        <v>1636</v>
      </c>
      <c r="D726" s="47">
        <f>SUMIFS('Volume Input'!$F$16:$F$1000000,'Volume Input'!$E$16:$E$1000000,'TO HIDE DRG Sum Ref'!B726)</f>
        <v>0</v>
      </c>
      <c r="E726" s="122" t="s">
        <v>99</v>
      </c>
      <c r="F726" s="122" t="s">
        <v>102</v>
      </c>
      <c r="G726" s="94" t="s">
        <v>1636</v>
      </c>
      <c r="AA726" s="47">
        <f>'Volume Input'!E668</f>
        <v>0</v>
      </c>
      <c r="AB726" s="47" t="str">
        <f t="shared" si="73"/>
        <v xml:space="preserve"> </v>
      </c>
      <c r="AC726" s="47" t="str">
        <f t="shared" si="74"/>
        <v xml:space="preserve"> </v>
      </c>
      <c r="AD726" s="47" t="str">
        <f t="shared" si="75"/>
        <v xml:space="preserve"> </v>
      </c>
      <c r="AE726" s="47" t="str">
        <f t="shared" si="76"/>
        <v xml:space="preserve"> </v>
      </c>
    </row>
    <row r="727" spans="1:31" ht="13">
      <c r="A727" s="122"/>
      <c r="B727" s="174">
        <v>674</v>
      </c>
      <c r="C727" s="93" t="s">
        <v>1637</v>
      </c>
      <c r="D727" s="47">
        <f>SUMIFS('Volume Input'!$F$16:$F$1000000,'Volume Input'!$E$16:$E$1000000,'TO HIDE DRG Sum Ref'!B727)</f>
        <v>0</v>
      </c>
      <c r="E727" s="122" t="s">
        <v>99</v>
      </c>
      <c r="F727" s="122" t="s">
        <v>102</v>
      </c>
      <c r="G727" s="93" t="s">
        <v>1637</v>
      </c>
      <c r="AA727" s="47">
        <f>'Volume Input'!E669</f>
        <v>0</v>
      </c>
      <c r="AB727" s="47" t="str">
        <f t="shared" si="73"/>
        <v xml:space="preserve"> </v>
      </c>
      <c r="AC727" s="47" t="str">
        <f t="shared" si="74"/>
        <v xml:space="preserve"> </v>
      </c>
      <c r="AD727" s="47" t="str">
        <f t="shared" si="75"/>
        <v xml:space="preserve"> </v>
      </c>
      <c r="AE727" s="47" t="str">
        <f t="shared" si="76"/>
        <v xml:space="preserve"> </v>
      </c>
    </row>
    <row r="728" spans="1:31" ht="13">
      <c r="A728" s="122"/>
      <c r="B728" s="174">
        <v>675</v>
      </c>
      <c r="C728" s="94" t="s">
        <v>1638</v>
      </c>
      <c r="D728" s="47">
        <f>SUMIFS('Volume Input'!$F$16:$F$1000000,'Volume Input'!$E$16:$E$1000000,'TO HIDE DRG Sum Ref'!B728)</f>
        <v>0</v>
      </c>
      <c r="E728" s="122" t="s">
        <v>99</v>
      </c>
      <c r="F728" s="122" t="s">
        <v>102</v>
      </c>
      <c r="G728" s="94" t="s">
        <v>1638</v>
      </c>
      <c r="AA728" s="47">
        <f>'Volume Input'!E670</f>
        <v>0</v>
      </c>
      <c r="AB728" s="47" t="str">
        <f t="shared" si="73"/>
        <v xml:space="preserve"> </v>
      </c>
      <c r="AC728" s="47" t="str">
        <f t="shared" si="74"/>
        <v xml:space="preserve"> </v>
      </c>
      <c r="AD728" s="47" t="str">
        <f t="shared" si="75"/>
        <v xml:space="preserve"> </v>
      </c>
      <c r="AE728" s="47" t="str">
        <f t="shared" si="76"/>
        <v xml:space="preserve"> </v>
      </c>
    </row>
    <row r="729" spans="1:31" ht="13">
      <c r="A729" s="122"/>
      <c r="B729" s="174">
        <v>691</v>
      </c>
      <c r="C729" s="93" t="s">
        <v>1639</v>
      </c>
      <c r="D729" s="47">
        <f>SUMIFS('Volume Input'!$F$16:$F$1000000,'Volume Input'!$E$16:$E$1000000,'TO HIDE DRG Sum Ref'!B729)</f>
        <v>0</v>
      </c>
      <c r="E729" s="122" t="s">
        <v>99</v>
      </c>
      <c r="F729" s="122" t="s">
        <v>102</v>
      </c>
      <c r="G729" s="93" t="s">
        <v>1639</v>
      </c>
      <c r="AA729" s="47">
        <f>'Volume Input'!E671</f>
        <v>0</v>
      </c>
      <c r="AB729" s="47" t="str">
        <f t="shared" si="73"/>
        <v xml:space="preserve"> </v>
      </c>
      <c r="AC729" s="47" t="str">
        <f t="shared" si="74"/>
        <v xml:space="preserve"> </v>
      </c>
      <c r="AD729" s="47" t="str">
        <f t="shared" si="75"/>
        <v xml:space="preserve"> </v>
      </c>
      <c r="AE729" s="47" t="str">
        <f t="shared" si="76"/>
        <v xml:space="preserve"> </v>
      </c>
    </row>
    <row r="730" spans="1:31" ht="13">
      <c r="A730" s="122"/>
      <c r="B730" s="174">
        <v>692</v>
      </c>
      <c r="C730" s="94" t="s">
        <v>1640</v>
      </c>
      <c r="D730" s="47">
        <f>SUMIFS('Volume Input'!$F$16:$F$1000000,'Volume Input'!$E$16:$E$1000000,'TO HIDE DRG Sum Ref'!B730)</f>
        <v>0</v>
      </c>
      <c r="E730" s="122" t="s">
        <v>99</v>
      </c>
      <c r="F730" s="122" t="s">
        <v>102</v>
      </c>
      <c r="G730" s="94" t="s">
        <v>1640</v>
      </c>
      <c r="AA730" s="47">
        <f>'Volume Input'!E672</f>
        <v>0</v>
      </c>
      <c r="AB730" s="47" t="str">
        <f t="shared" si="73"/>
        <v xml:space="preserve"> </v>
      </c>
      <c r="AC730" s="47" t="str">
        <f t="shared" si="74"/>
        <v xml:space="preserve"> </v>
      </c>
      <c r="AD730" s="47" t="str">
        <f t="shared" si="75"/>
        <v xml:space="preserve"> </v>
      </c>
      <c r="AE730" s="47" t="str">
        <f t="shared" si="76"/>
        <v xml:space="preserve"> </v>
      </c>
    </row>
    <row r="731" spans="1:31" ht="13">
      <c r="A731" s="122"/>
      <c r="B731" s="174">
        <v>693</v>
      </c>
      <c r="C731" s="93" t="s">
        <v>1641</v>
      </c>
      <c r="D731" s="47">
        <f>SUMIFS('Volume Input'!$F$16:$F$1000000,'Volume Input'!$E$16:$E$1000000,'TO HIDE DRG Sum Ref'!B731)</f>
        <v>0</v>
      </c>
      <c r="E731" s="122" t="s">
        <v>99</v>
      </c>
      <c r="F731" s="122" t="s">
        <v>102</v>
      </c>
      <c r="G731" s="93" t="s">
        <v>1641</v>
      </c>
      <c r="AA731" s="47">
        <f>'Volume Input'!E673</f>
        <v>0</v>
      </c>
      <c r="AB731" s="47" t="str">
        <f t="shared" si="73"/>
        <v xml:space="preserve"> </v>
      </c>
      <c r="AC731" s="47" t="str">
        <f t="shared" si="74"/>
        <v xml:space="preserve"> </v>
      </c>
      <c r="AD731" s="47" t="str">
        <f t="shared" si="75"/>
        <v xml:space="preserve"> </v>
      </c>
      <c r="AE731" s="47" t="str">
        <f t="shared" si="76"/>
        <v xml:space="preserve"> </v>
      </c>
    </row>
    <row r="732" spans="1:31" ht="13">
      <c r="A732" s="122"/>
      <c r="B732" s="174">
        <v>694</v>
      </c>
      <c r="C732" s="94" t="s">
        <v>1642</v>
      </c>
      <c r="D732" s="47">
        <f>SUMIFS('Volume Input'!$F$16:$F$1000000,'Volume Input'!$E$16:$E$1000000,'TO HIDE DRG Sum Ref'!B732)</f>
        <v>0</v>
      </c>
      <c r="E732" s="122" t="s">
        <v>99</v>
      </c>
      <c r="F732" s="122" t="s">
        <v>102</v>
      </c>
      <c r="G732" s="94" t="s">
        <v>1642</v>
      </c>
      <c r="AA732" s="47">
        <f>'Volume Input'!E674</f>
        <v>0</v>
      </c>
      <c r="AB732" s="47" t="str">
        <f t="shared" si="73"/>
        <v xml:space="preserve"> </v>
      </c>
      <c r="AC732" s="47" t="str">
        <f t="shared" si="74"/>
        <v xml:space="preserve"> </v>
      </c>
      <c r="AD732" s="47" t="str">
        <f t="shared" si="75"/>
        <v xml:space="preserve"> </v>
      </c>
      <c r="AE732" s="47" t="str">
        <f t="shared" si="76"/>
        <v xml:space="preserve"> </v>
      </c>
    </row>
    <row r="733" spans="1:31" ht="13">
      <c r="A733" s="122"/>
      <c r="B733" s="174">
        <v>697</v>
      </c>
      <c r="C733" s="93" t="s">
        <v>1643</v>
      </c>
      <c r="D733" s="47">
        <f>SUMIFS('Volume Input'!$F$16:$F$1000000,'Volume Input'!$E$16:$E$1000000,'TO HIDE DRG Sum Ref'!B733)</f>
        <v>0</v>
      </c>
      <c r="E733" s="122" t="s">
        <v>99</v>
      </c>
      <c r="F733" s="122" t="s">
        <v>102</v>
      </c>
      <c r="G733" s="93" t="s">
        <v>1643</v>
      </c>
      <c r="AA733" s="47">
        <f>'Volume Input'!E675</f>
        <v>0</v>
      </c>
      <c r="AB733" s="47" t="str">
        <f t="shared" si="73"/>
        <v xml:space="preserve"> </v>
      </c>
      <c r="AC733" s="47" t="str">
        <f t="shared" si="74"/>
        <v xml:space="preserve"> </v>
      </c>
      <c r="AD733" s="47" t="str">
        <f t="shared" si="75"/>
        <v xml:space="preserve"> </v>
      </c>
      <c r="AE733" s="47" t="str">
        <f t="shared" si="76"/>
        <v xml:space="preserve"> </v>
      </c>
    </row>
    <row r="734" spans="1:31" ht="13">
      <c r="A734" s="122"/>
      <c r="B734" s="174">
        <v>239</v>
      </c>
      <c r="C734" s="94" t="s">
        <v>1644</v>
      </c>
      <c r="D734" s="47">
        <f>SUMIFS('Volume Input'!$F$16:$F$1000000,'Volume Input'!$E$16:$E$1000000,'TO HIDE DRG Sum Ref'!B734)</f>
        <v>0</v>
      </c>
      <c r="E734" s="122" t="s">
        <v>103</v>
      </c>
      <c r="F734" s="122" t="s">
        <v>106</v>
      </c>
      <c r="G734" s="94" t="s">
        <v>1644</v>
      </c>
      <c r="AA734" s="47">
        <f>'Volume Input'!E676</f>
        <v>0</v>
      </c>
      <c r="AB734" s="47" t="str">
        <f t="shared" si="73"/>
        <v xml:space="preserve"> </v>
      </c>
      <c r="AC734" s="47" t="str">
        <f t="shared" si="74"/>
        <v xml:space="preserve"> </v>
      </c>
      <c r="AD734" s="47" t="str">
        <f t="shared" si="75"/>
        <v xml:space="preserve"> </v>
      </c>
      <c r="AE734" s="47" t="str">
        <f t="shared" si="76"/>
        <v xml:space="preserve"> </v>
      </c>
    </row>
    <row r="735" spans="1:31" ht="13">
      <c r="A735" s="122"/>
      <c r="B735" s="174">
        <v>240</v>
      </c>
      <c r="C735" s="93" t="s">
        <v>1645</v>
      </c>
      <c r="D735" s="47">
        <f>SUMIFS('Volume Input'!$F$16:$F$1000000,'Volume Input'!$E$16:$E$1000000,'TO HIDE DRG Sum Ref'!B735)</f>
        <v>0</v>
      </c>
      <c r="E735" s="122" t="s">
        <v>103</v>
      </c>
      <c r="F735" s="122" t="s">
        <v>106</v>
      </c>
      <c r="G735" s="93" t="s">
        <v>1645</v>
      </c>
      <c r="AA735" s="47">
        <f>'Volume Input'!E677</f>
        <v>0</v>
      </c>
      <c r="AB735" s="47" t="str">
        <f t="shared" si="73"/>
        <v xml:space="preserve"> </v>
      </c>
      <c r="AC735" s="47" t="str">
        <f t="shared" si="74"/>
        <v xml:space="preserve"> </v>
      </c>
      <c r="AD735" s="47" t="str">
        <f t="shared" si="75"/>
        <v xml:space="preserve"> </v>
      </c>
      <c r="AE735" s="47" t="str">
        <f t="shared" si="76"/>
        <v xml:space="preserve"> </v>
      </c>
    </row>
    <row r="736" spans="1:31" ht="13">
      <c r="A736" s="122"/>
      <c r="B736" s="174">
        <v>241</v>
      </c>
      <c r="C736" s="94" t="s">
        <v>1646</v>
      </c>
      <c r="D736" s="47">
        <f>SUMIFS('Volume Input'!$F$16:$F$1000000,'Volume Input'!$E$16:$E$1000000,'TO HIDE DRG Sum Ref'!B736)</f>
        <v>0</v>
      </c>
      <c r="E736" s="122" t="s">
        <v>103</v>
      </c>
      <c r="F736" s="122" t="s">
        <v>106</v>
      </c>
      <c r="G736" s="94" t="s">
        <v>1646</v>
      </c>
      <c r="AA736" s="47">
        <f>'Volume Input'!E678</f>
        <v>0</v>
      </c>
      <c r="AB736" s="47" t="str">
        <f t="shared" si="73"/>
        <v xml:space="preserve"> </v>
      </c>
      <c r="AC736" s="47" t="str">
        <f t="shared" si="74"/>
        <v xml:space="preserve"> </v>
      </c>
      <c r="AD736" s="47" t="str">
        <f t="shared" si="75"/>
        <v xml:space="preserve"> </v>
      </c>
      <c r="AE736" s="47" t="str">
        <f t="shared" si="76"/>
        <v xml:space="preserve"> </v>
      </c>
    </row>
    <row r="737" spans="1:31" ht="13">
      <c r="A737" s="122"/>
      <c r="B737" s="174">
        <v>255</v>
      </c>
      <c r="C737" s="93" t="s">
        <v>1647</v>
      </c>
      <c r="D737" s="47">
        <f>SUMIFS('Volume Input'!$F$16:$F$1000000,'Volume Input'!$E$16:$E$1000000,'TO HIDE DRG Sum Ref'!B737)</f>
        <v>0</v>
      </c>
      <c r="E737" s="122" t="s">
        <v>103</v>
      </c>
      <c r="F737" s="122" t="s">
        <v>106</v>
      </c>
      <c r="G737" s="93" t="s">
        <v>1647</v>
      </c>
      <c r="AA737" s="47">
        <f>'Volume Input'!E679</f>
        <v>0</v>
      </c>
      <c r="AB737" s="47" t="str">
        <f t="shared" si="73"/>
        <v xml:space="preserve"> </v>
      </c>
      <c r="AC737" s="47" t="str">
        <f t="shared" si="74"/>
        <v xml:space="preserve"> </v>
      </c>
      <c r="AD737" s="47" t="str">
        <f t="shared" si="75"/>
        <v xml:space="preserve"> </v>
      </c>
      <c r="AE737" s="47" t="str">
        <f t="shared" si="76"/>
        <v xml:space="preserve"> </v>
      </c>
    </row>
    <row r="738" spans="1:31" ht="13">
      <c r="A738" s="122"/>
      <c r="B738" s="174">
        <v>256</v>
      </c>
      <c r="C738" s="94" t="s">
        <v>1648</v>
      </c>
      <c r="D738" s="47">
        <f>SUMIFS('Volume Input'!$F$16:$F$1000000,'Volume Input'!$E$16:$E$1000000,'TO HIDE DRG Sum Ref'!B738)</f>
        <v>0</v>
      </c>
      <c r="E738" s="122" t="s">
        <v>103</v>
      </c>
      <c r="F738" s="122" t="s">
        <v>106</v>
      </c>
      <c r="G738" s="94" t="s">
        <v>1648</v>
      </c>
      <c r="AA738" s="47">
        <f>'Volume Input'!E680</f>
        <v>0</v>
      </c>
      <c r="AB738" s="47" t="str">
        <f t="shared" si="73"/>
        <v xml:space="preserve"> </v>
      </c>
      <c r="AC738" s="47" t="str">
        <f t="shared" si="74"/>
        <v xml:space="preserve"> </v>
      </c>
      <c r="AD738" s="47" t="str">
        <f t="shared" si="75"/>
        <v xml:space="preserve"> </v>
      </c>
      <c r="AE738" s="47" t="str">
        <f t="shared" si="76"/>
        <v xml:space="preserve"> </v>
      </c>
    </row>
    <row r="739" spans="1:31" ht="13">
      <c r="A739" s="122"/>
      <c r="B739" s="174">
        <v>257</v>
      </c>
      <c r="C739" s="93" t="s">
        <v>1649</v>
      </c>
      <c r="D739" s="47">
        <f>SUMIFS('Volume Input'!$F$16:$F$1000000,'Volume Input'!$E$16:$E$1000000,'TO HIDE DRG Sum Ref'!B739)</f>
        <v>0</v>
      </c>
      <c r="E739" s="122" t="s">
        <v>103</v>
      </c>
      <c r="F739" s="122" t="s">
        <v>106</v>
      </c>
      <c r="G739" s="93" t="s">
        <v>1649</v>
      </c>
      <c r="AA739" s="47">
        <f>'Volume Input'!E681</f>
        <v>0</v>
      </c>
      <c r="AB739" s="47" t="str">
        <f t="shared" si="73"/>
        <v xml:space="preserve"> </v>
      </c>
      <c r="AC739" s="47" t="str">
        <f t="shared" si="74"/>
        <v xml:space="preserve"> </v>
      </c>
      <c r="AD739" s="47" t="str">
        <f t="shared" si="75"/>
        <v xml:space="preserve"> </v>
      </c>
      <c r="AE739" s="47" t="str">
        <f t="shared" si="76"/>
        <v xml:space="preserve"> </v>
      </c>
    </row>
    <row r="740" spans="1:31" ht="13">
      <c r="A740" s="122"/>
      <c r="B740" s="174">
        <v>34</v>
      </c>
      <c r="C740" s="94" t="s">
        <v>1650</v>
      </c>
      <c r="D740" s="47">
        <f>SUMIFS('Volume Input'!$F$16:$F$1000000,'Volume Input'!$E$16:$E$1000000,'TO HIDE DRG Sum Ref'!B740)</f>
        <v>0</v>
      </c>
      <c r="E740" s="122" t="s">
        <v>103</v>
      </c>
      <c r="F740" s="122" t="s">
        <v>107</v>
      </c>
      <c r="G740" s="94" t="s">
        <v>1650</v>
      </c>
      <c r="AA740" s="47">
        <f>'Volume Input'!E682</f>
        <v>0</v>
      </c>
      <c r="AB740" s="47" t="str">
        <f t="shared" si="73"/>
        <v xml:space="preserve"> </v>
      </c>
      <c r="AC740" s="47" t="str">
        <f t="shared" si="74"/>
        <v xml:space="preserve"> </v>
      </c>
      <c r="AD740" s="47" t="str">
        <f t="shared" si="75"/>
        <v xml:space="preserve"> </v>
      </c>
      <c r="AE740" s="47" t="str">
        <f t="shared" si="76"/>
        <v xml:space="preserve"> </v>
      </c>
    </row>
    <row r="741" spans="1:31" ht="13">
      <c r="A741" s="122"/>
      <c r="B741" s="174">
        <v>35</v>
      </c>
      <c r="C741" s="93" t="s">
        <v>1651</v>
      </c>
      <c r="D741" s="47">
        <f>SUMIFS('Volume Input'!$F$16:$F$1000000,'Volume Input'!$E$16:$E$1000000,'TO HIDE DRG Sum Ref'!B741)</f>
        <v>0</v>
      </c>
      <c r="E741" s="122" t="s">
        <v>103</v>
      </c>
      <c r="F741" s="122" t="s">
        <v>107</v>
      </c>
      <c r="G741" s="93" t="s">
        <v>1651</v>
      </c>
      <c r="AA741" s="47">
        <f>'Volume Input'!E683</f>
        <v>0</v>
      </c>
      <c r="AB741" s="47" t="str">
        <f t="shared" si="73"/>
        <v xml:space="preserve"> </v>
      </c>
      <c r="AC741" s="47" t="str">
        <f t="shared" si="74"/>
        <v xml:space="preserve"> </v>
      </c>
      <c r="AD741" s="47" t="str">
        <f t="shared" si="75"/>
        <v xml:space="preserve"> </v>
      </c>
      <c r="AE741" s="47" t="str">
        <f t="shared" si="76"/>
        <v xml:space="preserve"> </v>
      </c>
    </row>
    <row r="742" spans="1:31" ht="13">
      <c r="A742" s="122"/>
      <c r="B742" s="174">
        <v>36</v>
      </c>
      <c r="C742" s="94" t="s">
        <v>1652</v>
      </c>
      <c r="D742" s="47">
        <f>SUMIFS('Volume Input'!$F$16:$F$1000000,'Volume Input'!$E$16:$E$1000000,'TO HIDE DRG Sum Ref'!B742)</f>
        <v>0</v>
      </c>
      <c r="E742" s="122" t="s">
        <v>103</v>
      </c>
      <c r="F742" s="122" t="s">
        <v>107</v>
      </c>
      <c r="G742" s="94" t="s">
        <v>1652</v>
      </c>
      <c r="AA742" s="47">
        <f>'Volume Input'!E684</f>
        <v>0</v>
      </c>
      <c r="AB742" s="47" t="str">
        <f t="shared" si="73"/>
        <v xml:space="preserve"> </v>
      </c>
      <c r="AC742" s="47" t="str">
        <f t="shared" si="74"/>
        <v xml:space="preserve"> </v>
      </c>
      <c r="AD742" s="47" t="str">
        <f t="shared" si="75"/>
        <v xml:space="preserve"> </v>
      </c>
      <c r="AE742" s="47" t="str">
        <f t="shared" si="76"/>
        <v xml:space="preserve"> </v>
      </c>
    </row>
    <row r="743" spans="1:31" ht="13">
      <c r="A743" s="122"/>
      <c r="B743" s="174">
        <v>37</v>
      </c>
      <c r="C743" s="47" t="s">
        <v>1653</v>
      </c>
      <c r="D743" s="47">
        <f>SUMIFS('Volume Input'!$F$16:$F$1000000,'Volume Input'!$E$16:$E$1000000,'TO HIDE DRG Sum Ref'!B743)</f>
        <v>0</v>
      </c>
      <c r="E743" s="122" t="s">
        <v>103</v>
      </c>
      <c r="F743" s="122" t="s">
        <v>107</v>
      </c>
      <c r="G743" s="47" t="s">
        <v>1653</v>
      </c>
      <c r="AA743" s="47">
        <f>'Volume Input'!E685</f>
        <v>0</v>
      </c>
      <c r="AB743" s="47" t="str">
        <f t="shared" si="73"/>
        <v xml:space="preserve"> </v>
      </c>
      <c r="AC743" s="47" t="str">
        <f t="shared" si="74"/>
        <v xml:space="preserve"> </v>
      </c>
      <c r="AD743" s="47" t="str">
        <f t="shared" si="75"/>
        <v xml:space="preserve"> </v>
      </c>
      <c r="AE743" s="47" t="str">
        <f t="shared" si="76"/>
        <v xml:space="preserve"> </v>
      </c>
    </row>
    <row r="744" spans="1:31" ht="13">
      <c r="A744" s="122"/>
      <c r="B744" s="174">
        <v>38</v>
      </c>
      <c r="C744" s="47" t="s">
        <v>1654</v>
      </c>
      <c r="D744" s="47">
        <f>SUMIFS('Volume Input'!$F$16:$F$1000000,'Volume Input'!$E$16:$E$1000000,'TO HIDE DRG Sum Ref'!B744)</f>
        <v>0</v>
      </c>
      <c r="E744" s="122" t="s">
        <v>103</v>
      </c>
      <c r="F744" s="122" t="s">
        <v>107</v>
      </c>
      <c r="G744" s="47" t="s">
        <v>1654</v>
      </c>
      <c r="AA744" s="47">
        <f>'Volume Input'!E686</f>
        <v>0</v>
      </c>
      <c r="AB744" s="47" t="str">
        <f t="shared" si="73"/>
        <v xml:space="preserve"> </v>
      </c>
      <c r="AC744" s="47" t="str">
        <f t="shared" si="74"/>
        <v xml:space="preserve"> </v>
      </c>
      <c r="AD744" s="47" t="str">
        <f t="shared" si="75"/>
        <v xml:space="preserve"> </v>
      </c>
      <c r="AE744" s="47" t="str">
        <f t="shared" si="76"/>
        <v xml:space="preserve"> </v>
      </c>
    </row>
    <row r="745" spans="1:31" ht="13">
      <c r="A745" s="122"/>
      <c r="B745" s="174">
        <v>39</v>
      </c>
      <c r="C745" s="47" t="s">
        <v>1655</v>
      </c>
      <c r="D745" s="47">
        <f>SUMIFS('Volume Input'!$F$16:$F$1000000,'Volume Input'!$E$16:$E$1000000,'TO HIDE DRG Sum Ref'!B745)</f>
        <v>0</v>
      </c>
      <c r="E745" s="122" t="s">
        <v>103</v>
      </c>
      <c r="F745" s="122" t="s">
        <v>107</v>
      </c>
      <c r="G745" s="47" t="s">
        <v>1655</v>
      </c>
      <c r="AA745" s="47">
        <f>'Volume Input'!E687</f>
        <v>0</v>
      </c>
      <c r="AB745" s="47" t="str">
        <f t="shared" si="73"/>
        <v xml:space="preserve"> </v>
      </c>
      <c r="AC745" s="47" t="str">
        <f t="shared" si="74"/>
        <v xml:space="preserve"> </v>
      </c>
      <c r="AD745" s="47" t="str">
        <f t="shared" si="75"/>
        <v xml:space="preserve"> </v>
      </c>
      <c r="AE745" s="47" t="str">
        <f t="shared" si="76"/>
        <v xml:space="preserve"> </v>
      </c>
    </row>
    <row r="746" spans="1:31" ht="13">
      <c r="A746" s="122"/>
      <c r="B746" s="174">
        <v>252</v>
      </c>
      <c r="C746" s="47" t="s">
        <v>1656</v>
      </c>
      <c r="D746" s="47">
        <f>SUMIFS('Volume Input'!$F$16:$F$1000000,'Volume Input'!$E$16:$E$1000000,'TO HIDE DRG Sum Ref'!B746)</f>
        <v>0</v>
      </c>
      <c r="E746" s="122" t="s">
        <v>103</v>
      </c>
      <c r="F746" s="122" t="s">
        <v>107</v>
      </c>
      <c r="G746" s="47" t="s">
        <v>1656</v>
      </c>
      <c r="AA746" s="47">
        <f>'Volume Input'!E688</f>
        <v>0</v>
      </c>
      <c r="AB746" s="47" t="str">
        <f t="shared" si="73"/>
        <v xml:space="preserve"> </v>
      </c>
      <c r="AC746" s="47" t="str">
        <f t="shared" si="74"/>
        <v xml:space="preserve"> </v>
      </c>
      <c r="AD746" s="47" t="str">
        <f t="shared" si="75"/>
        <v xml:space="preserve"> </v>
      </c>
      <c r="AE746" s="47" t="str">
        <f t="shared" si="76"/>
        <v xml:space="preserve"> </v>
      </c>
    </row>
    <row r="747" spans="1:31" ht="13">
      <c r="A747" s="122"/>
      <c r="B747" s="174">
        <v>253</v>
      </c>
      <c r="C747" s="47" t="s">
        <v>1657</v>
      </c>
      <c r="D747" s="47">
        <f>SUMIFS('Volume Input'!$F$16:$F$1000000,'Volume Input'!$E$16:$E$1000000,'TO HIDE DRG Sum Ref'!B747)</f>
        <v>0</v>
      </c>
      <c r="E747" s="122" t="s">
        <v>103</v>
      </c>
      <c r="F747" s="122" t="s">
        <v>107</v>
      </c>
      <c r="G747" s="47" t="s">
        <v>1657</v>
      </c>
      <c r="AA747" s="47">
        <f>'Volume Input'!E689</f>
        <v>0</v>
      </c>
      <c r="AB747" s="47" t="str">
        <f t="shared" si="73"/>
        <v xml:space="preserve"> </v>
      </c>
      <c r="AC747" s="47" t="str">
        <f t="shared" si="74"/>
        <v xml:space="preserve"> </v>
      </c>
      <c r="AD747" s="47" t="str">
        <f t="shared" si="75"/>
        <v xml:space="preserve"> </v>
      </c>
      <c r="AE747" s="47" t="str">
        <f t="shared" si="76"/>
        <v xml:space="preserve"> </v>
      </c>
    </row>
    <row r="748" spans="1:31" ht="13">
      <c r="A748" s="122"/>
      <c r="B748" s="174">
        <v>254</v>
      </c>
      <c r="C748" s="47" t="s">
        <v>1658</v>
      </c>
      <c r="D748" s="47">
        <f>SUMIFS('Volume Input'!$F$16:$F$1000000,'Volume Input'!$E$16:$E$1000000,'TO HIDE DRG Sum Ref'!B748)</f>
        <v>0</v>
      </c>
      <c r="E748" s="122" t="s">
        <v>103</v>
      </c>
      <c r="F748" s="122" t="s">
        <v>107</v>
      </c>
      <c r="G748" s="47" t="s">
        <v>1658</v>
      </c>
      <c r="AA748" s="47">
        <f>'Volume Input'!E690</f>
        <v>0</v>
      </c>
      <c r="AB748" s="47" t="str">
        <f t="shared" si="73"/>
        <v xml:space="preserve"> </v>
      </c>
      <c r="AC748" s="47" t="str">
        <f t="shared" si="74"/>
        <v xml:space="preserve"> </v>
      </c>
      <c r="AD748" s="47" t="str">
        <f t="shared" si="75"/>
        <v xml:space="preserve"> </v>
      </c>
      <c r="AE748" s="47" t="str">
        <f t="shared" si="76"/>
        <v xml:space="preserve"> </v>
      </c>
    </row>
    <row r="749" spans="1:31" ht="13">
      <c r="A749" s="122"/>
      <c r="B749" s="174">
        <v>268</v>
      </c>
      <c r="C749" s="47" t="s">
        <v>1659</v>
      </c>
      <c r="D749" s="47">
        <f>SUMIFS('Volume Input'!$F$16:$F$1000000,'Volume Input'!$E$16:$E$1000000,'TO HIDE DRG Sum Ref'!B749)</f>
        <v>0</v>
      </c>
      <c r="E749" s="122" t="s">
        <v>103</v>
      </c>
      <c r="F749" s="122" t="s">
        <v>107</v>
      </c>
      <c r="G749" s="47" t="s">
        <v>1659</v>
      </c>
      <c r="AA749" s="47">
        <f>'Volume Input'!E691</f>
        <v>0</v>
      </c>
      <c r="AB749" s="47" t="str">
        <f t="shared" si="73"/>
        <v xml:space="preserve"> </v>
      </c>
      <c r="AC749" s="47" t="str">
        <f t="shared" si="74"/>
        <v xml:space="preserve"> </v>
      </c>
      <c r="AD749" s="47" t="str">
        <f t="shared" si="75"/>
        <v xml:space="preserve"> </v>
      </c>
      <c r="AE749" s="47" t="str">
        <f t="shared" si="76"/>
        <v xml:space="preserve"> </v>
      </c>
    </row>
    <row r="750" spans="1:31" ht="13">
      <c r="A750" s="122"/>
      <c r="B750" s="174">
        <v>269</v>
      </c>
      <c r="C750" s="47" t="s">
        <v>1660</v>
      </c>
      <c r="D750" s="47">
        <f>SUMIFS('Volume Input'!$F$16:$F$1000000,'Volume Input'!$E$16:$E$1000000,'TO HIDE DRG Sum Ref'!B750)</f>
        <v>0</v>
      </c>
      <c r="E750" s="122" t="s">
        <v>103</v>
      </c>
      <c r="F750" s="122" t="s">
        <v>107</v>
      </c>
      <c r="G750" s="47" t="s">
        <v>1660</v>
      </c>
      <c r="AA750" s="47">
        <f>'Volume Input'!E692</f>
        <v>0</v>
      </c>
      <c r="AB750" s="47" t="str">
        <f t="shared" si="73"/>
        <v xml:space="preserve"> </v>
      </c>
      <c r="AC750" s="47" t="str">
        <f t="shared" si="74"/>
        <v xml:space="preserve"> </v>
      </c>
      <c r="AD750" s="47" t="str">
        <f t="shared" si="75"/>
        <v xml:space="preserve"> </v>
      </c>
      <c r="AE750" s="47" t="str">
        <f t="shared" si="76"/>
        <v xml:space="preserve"> </v>
      </c>
    </row>
    <row r="751" spans="1:31" ht="13">
      <c r="A751" s="122"/>
      <c r="B751" s="174">
        <v>270</v>
      </c>
      <c r="C751" s="47" t="s">
        <v>1661</v>
      </c>
      <c r="D751" s="47">
        <f>SUMIFS('Volume Input'!$F$16:$F$1000000,'Volume Input'!$E$16:$E$1000000,'TO HIDE DRG Sum Ref'!B751)</f>
        <v>0</v>
      </c>
      <c r="E751" s="122" t="s">
        <v>103</v>
      </c>
      <c r="F751" s="122" t="s">
        <v>107</v>
      </c>
      <c r="G751" s="47" t="s">
        <v>1661</v>
      </c>
      <c r="AA751" s="47">
        <f>'Volume Input'!E693</f>
        <v>0</v>
      </c>
      <c r="AB751" s="47" t="str">
        <f t="shared" si="73"/>
        <v xml:space="preserve"> </v>
      </c>
      <c r="AC751" s="47" t="str">
        <f t="shared" si="74"/>
        <v xml:space="preserve"> </v>
      </c>
      <c r="AD751" s="47" t="str">
        <f t="shared" si="75"/>
        <v xml:space="preserve"> </v>
      </c>
      <c r="AE751" s="47" t="str">
        <f t="shared" si="76"/>
        <v xml:space="preserve"> </v>
      </c>
    </row>
    <row r="752" spans="1:31" ht="13">
      <c r="A752" s="122"/>
      <c r="B752" s="174">
        <v>271</v>
      </c>
      <c r="C752" s="47" t="s">
        <v>1662</v>
      </c>
      <c r="D752" s="47">
        <f>SUMIFS('Volume Input'!$F$16:$F$1000000,'Volume Input'!$E$16:$E$1000000,'TO HIDE DRG Sum Ref'!B752)</f>
        <v>0</v>
      </c>
      <c r="E752" s="122" t="s">
        <v>103</v>
      </c>
      <c r="F752" s="122" t="s">
        <v>107</v>
      </c>
      <c r="G752" s="47" t="s">
        <v>1662</v>
      </c>
      <c r="AA752" s="47">
        <f>'Volume Input'!E694</f>
        <v>0</v>
      </c>
      <c r="AB752" s="47" t="str">
        <f t="shared" si="73"/>
        <v xml:space="preserve"> </v>
      </c>
      <c r="AC752" s="47" t="str">
        <f t="shared" si="74"/>
        <v xml:space="preserve"> </v>
      </c>
      <c r="AD752" s="47" t="str">
        <f t="shared" si="75"/>
        <v xml:space="preserve"> </v>
      </c>
      <c r="AE752" s="47" t="str">
        <f t="shared" si="76"/>
        <v xml:space="preserve"> </v>
      </c>
    </row>
    <row r="753" spans="1:31" ht="13">
      <c r="A753" s="122"/>
      <c r="B753" s="174">
        <v>272</v>
      </c>
      <c r="C753" s="47" t="s">
        <v>1663</v>
      </c>
      <c r="D753" s="47">
        <f>SUMIFS('Volume Input'!$F$16:$F$1000000,'Volume Input'!$E$16:$E$1000000,'TO HIDE DRG Sum Ref'!B753)</f>
        <v>0</v>
      </c>
      <c r="E753" s="122" t="s">
        <v>103</v>
      </c>
      <c r="F753" s="122" t="s">
        <v>107</v>
      </c>
      <c r="G753" s="47" t="s">
        <v>1663</v>
      </c>
      <c r="AA753" s="47">
        <f>'Volume Input'!E695</f>
        <v>0</v>
      </c>
      <c r="AB753" s="47" t="str">
        <f t="shared" si="73"/>
        <v xml:space="preserve"> </v>
      </c>
      <c r="AC753" s="47" t="str">
        <f t="shared" si="74"/>
        <v xml:space="preserve"> </v>
      </c>
      <c r="AD753" s="47" t="str">
        <f t="shared" si="75"/>
        <v xml:space="preserve"> </v>
      </c>
      <c r="AE753" s="47" t="str">
        <f t="shared" si="76"/>
        <v xml:space="preserve"> </v>
      </c>
    </row>
    <row r="754" spans="1:31" ht="13">
      <c r="A754" s="122"/>
      <c r="B754" s="174">
        <v>264</v>
      </c>
      <c r="C754" s="47" t="s">
        <v>1664</v>
      </c>
      <c r="D754" s="47">
        <f>SUMIFS('Volume Input'!$F$16:$F$1000000,'Volume Input'!$E$16:$E$1000000,'TO HIDE DRG Sum Ref'!B754)</f>
        <v>0</v>
      </c>
      <c r="E754" s="122" t="s">
        <v>103</v>
      </c>
      <c r="F754" s="122" t="s">
        <v>104</v>
      </c>
      <c r="G754" s="47" t="s">
        <v>1664</v>
      </c>
      <c r="AA754" s="47">
        <f>'Volume Input'!E696</f>
        <v>0</v>
      </c>
      <c r="AB754" s="47" t="str">
        <f t="shared" si="73"/>
        <v xml:space="preserve"> </v>
      </c>
      <c r="AC754" s="47" t="str">
        <f t="shared" si="74"/>
        <v xml:space="preserve"> </v>
      </c>
      <c r="AD754" s="47" t="str">
        <f t="shared" si="75"/>
        <v xml:space="preserve"> </v>
      </c>
      <c r="AE754" s="47" t="str">
        <f t="shared" si="76"/>
        <v xml:space="preserve"> </v>
      </c>
    </row>
    <row r="755" spans="1:31" ht="13">
      <c r="A755" s="122"/>
      <c r="B755" s="174">
        <v>299</v>
      </c>
      <c r="C755" s="47" t="s">
        <v>1665</v>
      </c>
      <c r="D755" s="47">
        <f>SUMIFS('Volume Input'!$F$16:$F$1000000,'Volume Input'!$E$16:$E$1000000,'TO HIDE DRG Sum Ref'!B755)</f>
        <v>0</v>
      </c>
      <c r="E755" s="122" t="s">
        <v>103</v>
      </c>
      <c r="F755" s="122" t="s">
        <v>104</v>
      </c>
      <c r="G755" s="47" t="s">
        <v>1665</v>
      </c>
      <c r="AA755" s="47">
        <f>'Volume Input'!E697</f>
        <v>0</v>
      </c>
      <c r="AB755" s="47" t="str">
        <f t="shared" si="73"/>
        <v xml:space="preserve"> </v>
      </c>
      <c r="AC755" s="47" t="str">
        <f t="shared" si="74"/>
        <v xml:space="preserve"> </v>
      </c>
      <c r="AD755" s="47" t="str">
        <f t="shared" si="75"/>
        <v xml:space="preserve"> </v>
      </c>
      <c r="AE755" s="47" t="str">
        <f t="shared" si="76"/>
        <v xml:space="preserve"> </v>
      </c>
    </row>
    <row r="756" spans="1:31" ht="13">
      <c r="A756" s="122"/>
      <c r="B756" s="174">
        <v>300</v>
      </c>
      <c r="C756" s="47" t="s">
        <v>1666</v>
      </c>
      <c r="D756" s="47">
        <f>SUMIFS('Volume Input'!$F$16:$F$1000000,'Volume Input'!$E$16:$E$1000000,'TO HIDE DRG Sum Ref'!B756)</f>
        <v>0</v>
      </c>
      <c r="E756" s="122" t="s">
        <v>103</v>
      </c>
      <c r="F756" s="122" t="s">
        <v>104</v>
      </c>
      <c r="G756" s="47" t="s">
        <v>1666</v>
      </c>
      <c r="AA756" s="47">
        <f>'Volume Input'!E698</f>
        <v>0</v>
      </c>
      <c r="AB756" s="47" t="str">
        <f t="shared" si="73"/>
        <v xml:space="preserve"> </v>
      </c>
      <c r="AC756" s="47" t="str">
        <f t="shared" si="74"/>
        <v xml:space="preserve"> </v>
      </c>
      <c r="AD756" s="47" t="str">
        <f t="shared" si="75"/>
        <v xml:space="preserve"> </v>
      </c>
      <c r="AE756" s="47" t="str">
        <f t="shared" si="76"/>
        <v xml:space="preserve"> </v>
      </c>
    </row>
    <row r="757" spans="1:31" ht="13">
      <c r="A757" s="122"/>
      <c r="B757" s="174">
        <v>301</v>
      </c>
      <c r="C757" s="47" t="s">
        <v>1667</v>
      </c>
      <c r="D757" s="47">
        <f>SUMIFS('Volume Input'!$F$16:$F$1000000,'Volume Input'!$E$16:$E$1000000,'TO HIDE DRG Sum Ref'!B757)</f>
        <v>0</v>
      </c>
      <c r="E757" s="122" t="s">
        <v>103</v>
      </c>
      <c r="F757" s="122" t="s">
        <v>104</v>
      </c>
      <c r="G757" s="47" t="s">
        <v>1667</v>
      </c>
      <c r="AA757" s="47">
        <f>'Volume Input'!E699</f>
        <v>0</v>
      </c>
      <c r="AB757" s="47" t="str">
        <f t="shared" si="73"/>
        <v xml:space="preserve"> </v>
      </c>
      <c r="AC757" s="47" t="str">
        <f t="shared" si="74"/>
        <v xml:space="preserve"> </v>
      </c>
      <c r="AD757" s="47" t="str">
        <f t="shared" si="75"/>
        <v xml:space="preserve"> </v>
      </c>
      <c r="AE757" s="47" t="str">
        <f t="shared" si="76"/>
        <v xml:space="preserve"> </v>
      </c>
    </row>
    <row r="758" spans="1:31" ht="13">
      <c r="A758" s="122"/>
      <c r="B758" s="174">
        <v>263</v>
      </c>
      <c r="C758" s="47" t="s">
        <v>1668</v>
      </c>
      <c r="D758" s="47">
        <f>SUMIFS('Volume Input'!$F$16:$F$1000000,'Volume Input'!$E$16:$E$1000000,'TO HIDE DRG Sum Ref'!B758)</f>
        <v>0</v>
      </c>
      <c r="E758" s="122" t="s">
        <v>103</v>
      </c>
      <c r="F758" s="122" t="s">
        <v>105</v>
      </c>
      <c r="G758" s="47" t="s">
        <v>1668</v>
      </c>
      <c r="AA758" s="47">
        <f>'Volume Input'!E700</f>
        <v>0</v>
      </c>
      <c r="AB758" s="47" t="str">
        <f t="shared" si="73"/>
        <v xml:space="preserve"> </v>
      </c>
      <c r="AC758" s="47" t="str">
        <f t="shared" si="74"/>
        <v xml:space="preserve"> </v>
      </c>
      <c r="AD758" s="47" t="str">
        <f t="shared" si="75"/>
        <v xml:space="preserve"> </v>
      </c>
      <c r="AE758" s="47" t="str">
        <f t="shared" si="76"/>
        <v xml:space="preserve"> </v>
      </c>
    </row>
    <row r="759" spans="1:31" ht="13">
      <c r="A759" s="122"/>
      <c r="B759" s="174">
        <v>294</v>
      </c>
      <c r="C759" s="47" t="s">
        <v>1669</v>
      </c>
      <c r="D759" s="47">
        <f>SUMIFS('Volume Input'!$F$16:$F$1000000,'Volume Input'!$E$16:$E$1000000,'TO HIDE DRG Sum Ref'!B759)</f>
        <v>0</v>
      </c>
      <c r="E759" s="122" t="s">
        <v>103</v>
      </c>
      <c r="F759" s="122" t="s">
        <v>105</v>
      </c>
      <c r="G759" s="47" t="s">
        <v>1669</v>
      </c>
      <c r="AA759" s="47">
        <f>'Volume Input'!E701</f>
        <v>0</v>
      </c>
      <c r="AB759" s="47" t="str">
        <f t="shared" si="73"/>
        <v xml:space="preserve"> </v>
      </c>
      <c r="AC759" s="47" t="str">
        <f t="shared" si="74"/>
        <v xml:space="preserve"> </v>
      </c>
      <c r="AD759" s="47" t="str">
        <f t="shared" si="75"/>
        <v xml:space="preserve"> </v>
      </c>
      <c r="AE759" s="47" t="str">
        <f t="shared" si="76"/>
        <v xml:space="preserve"> </v>
      </c>
    </row>
    <row r="760" spans="1:31" ht="13">
      <c r="A760" s="122"/>
      <c r="B760" s="174">
        <v>295</v>
      </c>
      <c r="C760" s="47" t="s">
        <v>1670</v>
      </c>
      <c r="D760" s="47">
        <f>SUMIFS('Volume Input'!$F$16:$F$1000000,'Volume Input'!$E$16:$E$1000000,'TO HIDE DRG Sum Ref'!B760)</f>
        <v>0</v>
      </c>
      <c r="E760" s="122" t="s">
        <v>103</v>
      </c>
      <c r="F760" s="122" t="s">
        <v>105</v>
      </c>
      <c r="G760" s="47" t="s">
        <v>1670</v>
      </c>
      <c r="AA760" s="47">
        <f>'Volume Input'!E702</f>
        <v>0</v>
      </c>
      <c r="AB760" s="47" t="str">
        <f t="shared" si="73"/>
        <v xml:space="preserve"> </v>
      </c>
      <c r="AC760" s="47" t="str">
        <f t="shared" si="74"/>
        <v xml:space="preserve"> </v>
      </c>
      <c r="AD760" s="47" t="str">
        <f t="shared" si="75"/>
        <v xml:space="preserve"> </v>
      </c>
      <c r="AE760" s="47" t="str">
        <f t="shared" si="76"/>
        <v xml:space="preserve"> </v>
      </c>
    </row>
    <row r="761" spans="1:31">
      <c r="AA761" s="47">
        <f>'Volume Input'!E703</f>
        <v>0</v>
      </c>
      <c r="AB761" s="47" t="str">
        <f t="shared" si="73"/>
        <v xml:space="preserve"> </v>
      </c>
      <c r="AC761" s="47" t="str">
        <f t="shared" si="74"/>
        <v xml:space="preserve"> </v>
      </c>
      <c r="AD761" s="47" t="str">
        <f t="shared" si="75"/>
        <v xml:space="preserve"> </v>
      </c>
      <c r="AE761" s="47" t="str">
        <f t="shared" si="76"/>
        <v xml:space="preserve"> </v>
      </c>
    </row>
    <row r="762" spans="1:31">
      <c r="AA762" s="47">
        <f>'Volume Input'!E704</f>
        <v>0</v>
      </c>
      <c r="AB762" s="47" t="str">
        <f t="shared" si="73"/>
        <v xml:space="preserve"> </v>
      </c>
      <c r="AC762" s="47" t="str">
        <f t="shared" si="74"/>
        <v xml:space="preserve"> </v>
      </c>
      <c r="AD762" s="47" t="str">
        <f t="shared" si="75"/>
        <v xml:space="preserve"> </v>
      </c>
      <c r="AE762" s="47" t="str">
        <f t="shared" si="76"/>
        <v xml:space="preserve"> </v>
      </c>
    </row>
    <row r="763" spans="1:31">
      <c r="AA763" s="47">
        <f>'Volume Input'!E705</f>
        <v>0</v>
      </c>
      <c r="AB763" s="47" t="str">
        <f t="shared" si="73"/>
        <v xml:space="preserve"> </v>
      </c>
      <c r="AC763" s="47" t="str">
        <f t="shared" si="74"/>
        <v xml:space="preserve"> </v>
      </c>
      <c r="AD763" s="47" t="str">
        <f t="shared" si="75"/>
        <v xml:space="preserve"> </v>
      </c>
      <c r="AE763" s="47" t="str">
        <f t="shared" si="76"/>
        <v xml:space="preserve"> </v>
      </c>
    </row>
    <row r="764" spans="1:31">
      <c r="AA764" s="47">
        <f>'Volume Input'!E706</f>
        <v>0</v>
      </c>
      <c r="AB764" s="47" t="str">
        <f t="shared" si="73"/>
        <v xml:space="preserve"> </v>
      </c>
      <c r="AC764" s="47" t="str">
        <f t="shared" si="74"/>
        <v xml:space="preserve"> </v>
      </c>
      <c r="AD764" s="47" t="str">
        <f t="shared" si="75"/>
        <v xml:space="preserve"> </v>
      </c>
      <c r="AE764" s="47" t="str">
        <f t="shared" si="76"/>
        <v xml:space="preserve"> </v>
      </c>
    </row>
    <row r="765" spans="1:31">
      <c r="AA765" s="47">
        <f>'Volume Input'!E707</f>
        <v>0</v>
      </c>
      <c r="AB765" s="47" t="str">
        <f t="shared" si="73"/>
        <v xml:space="preserve"> </v>
      </c>
      <c r="AC765" s="47" t="str">
        <f t="shared" si="74"/>
        <v xml:space="preserve"> </v>
      </c>
      <c r="AD765" s="47" t="str">
        <f t="shared" si="75"/>
        <v xml:space="preserve"> </v>
      </c>
      <c r="AE765" s="47" t="str">
        <f t="shared" si="76"/>
        <v xml:space="preserve"> </v>
      </c>
    </row>
    <row r="766" spans="1:31">
      <c r="AA766" s="47">
        <f>'Volume Input'!E708</f>
        <v>0</v>
      </c>
      <c r="AB766" s="47" t="str">
        <f t="shared" si="73"/>
        <v xml:space="preserve"> </v>
      </c>
      <c r="AC766" s="47" t="str">
        <f t="shared" si="74"/>
        <v xml:space="preserve"> </v>
      </c>
      <c r="AD766" s="47" t="str">
        <f t="shared" si="75"/>
        <v xml:space="preserve"> </v>
      </c>
      <c r="AE766" s="47" t="str">
        <f t="shared" si="76"/>
        <v xml:space="preserve"> </v>
      </c>
    </row>
    <row r="767" spans="1:31">
      <c r="AA767" s="47">
        <f>'Volume Input'!E709</f>
        <v>0</v>
      </c>
      <c r="AB767" s="47" t="str">
        <f t="shared" si="73"/>
        <v xml:space="preserve"> </v>
      </c>
      <c r="AC767" s="47" t="str">
        <f t="shared" si="74"/>
        <v xml:space="preserve"> </v>
      </c>
      <c r="AD767" s="47" t="str">
        <f t="shared" si="75"/>
        <v xml:space="preserve"> </v>
      </c>
      <c r="AE767" s="47" t="str">
        <f t="shared" si="76"/>
        <v xml:space="preserve"> </v>
      </c>
    </row>
    <row r="768" spans="1:31">
      <c r="AA768" s="47">
        <f>'Volume Input'!E710</f>
        <v>0</v>
      </c>
      <c r="AB768" s="47" t="str">
        <f t="shared" si="73"/>
        <v xml:space="preserve"> </v>
      </c>
      <c r="AC768" s="47" t="str">
        <f t="shared" si="74"/>
        <v xml:space="preserve"> </v>
      </c>
      <c r="AD768" s="47" t="str">
        <f t="shared" si="75"/>
        <v xml:space="preserve"> </v>
      </c>
      <c r="AE768" s="47" t="str">
        <f t="shared" si="76"/>
        <v xml:space="preserve"> </v>
      </c>
    </row>
    <row r="769" spans="27:31">
      <c r="AA769" s="47">
        <f>'Volume Input'!E711</f>
        <v>0</v>
      </c>
      <c r="AB769" s="47" t="str">
        <f t="shared" si="73"/>
        <v xml:space="preserve"> </v>
      </c>
      <c r="AC769" s="47" t="str">
        <f t="shared" si="74"/>
        <v xml:space="preserve"> </v>
      </c>
      <c r="AD769" s="47" t="str">
        <f t="shared" si="75"/>
        <v xml:space="preserve"> </v>
      </c>
      <c r="AE769" s="47" t="str">
        <f t="shared" si="76"/>
        <v xml:space="preserve"> </v>
      </c>
    </row>
    <row r="770" spans="27:31">
      <c r="AA770" s="47">
        <f>'Volume Input'!E712</f>
        <v>0</v>
      </c>
      <c r="AB770" s="47" t="str">
        <f t="shared" si="73"/>
        <v xml:space="preserve"> </v>
      </c>
      <c r="AC770" s="47" t="str">
        <f t="shared" si="74"/>
        <v xml:space="preserve"> </v>
      </c>
      <c r="AD770" s="47" t="str">
        <f t="shared" si="75"/>
        <v xml:space="preserve"> </v>
      </c>
      <c r="AE770" s="47" t="str">
        <f t="shared" si="76"/>
        <v xml:space="preserve"> </v>
      </c>
    </row>
    <row r="771" spans="27:31">
      <c r="AA771" s="47">
        <f>'Volume Input'!E713</f>
        <v>0</v>
      </c>
      <c r="AB771" s="47" t="str">
        <f t="shared" si="73"/>
        <v xml:space="preserve"> </v>
      </c>
      <c r="AC771" s="47" t="str">
        <f t="shared" si="74"/>
        <v xml:space="preserve"> </v>
      </c>
      <c r="AD771" s="47" t="str">
        <f t="shared" si="75"/>
        <v xml:space="preserve"> </v>
      </c>
      <c r="AE771" s="47" t="str">
        <f t="shared" si="76"/>
        <v xml:space="preserve"> </v>
      </c>
    </row>
    <row r="772" spans="27:31">
      <c r="AA772" s="47">
        <f>'Volume Input'!E714</f>
        <v>0</v>
      </c>
      <c r="AB772" s="47" t="str">
        <f t="shared" si="73"/>
        <v xml:space="preserve"> </v>
      </c>
      <c r="AC772" s="47" t="str">
        <f t="shared" si="74"/>
        <v xml:space="preserve"> </v>
      </c>
      <c r="AD772" s="47" t="str">
        <f t="shared" si="75"/>
        <v xml:space="preserve"> </v>
      </c>
      <c r="AE772" s="47" t="str">
        <f t="shared" si="76"/>
        <v xml:space="preserve"> </v>
      </c>
    </row>
    <row r="773" spans="27:31">
      <c r="AA773" s="47">
        <f>'Volume Input'!E715</f>
        <v>0</v>
      </c>
      <c r="AB773" s="47" t="str">
        <f t="shared" si="73"/>
        <v xml:space="preserve"> </v>
      </c>
      <c r="AC773" s="47" t="str">
        <f t="shared" si="74"/>
        <v xml:space="preserve"> </v>
      </c>
      <c r="AD773" s="47" t="str">
        <f t="shared" si="75"/>
        <v xml:space="preserve"> </v>
      </c>
      <c r="AE773" s="47" t="str">
        <f t="shared" si="76"/>
        <v xml:space="preserve"> </v>
      </c>
    </row>
    <row r="774" spans="27:31">
      <c r="AA774" s="47">
        <f>'Volume Input'!E716</f>
        <v>0</v>
      </c>
      <c r="AB774" s="47" t="str">
        <f t="shared" si="73"/>
        <v xml:space="preserve"> </v>
      </c>
      <c r="AC774" s="47" t="str">
        <f t="shared" si="74"/>
        <v xml:space="preserve"> </v>
      </c>
      <c r="AD774" s="47" t="str">
        <f t="shared" si="75"/>
        <v xml:space="preserve"> </v>
      </c>
      <c r="AE774" s="47" t="str">
        <f t="shared" si="76"/>
        <v xml:space="preserve"> </v>
      </c>
    </row>
    <row r="775" spans="27:31">
      <c r="AA775" s="47">
        <f>'Volume Input'!E717</f>
        <v>0</v>
      </c>
      <c r="AB775" s="47" t="str">
        <f t="shared" si="73"/>
        <v xml:space="preserve"> </v>
      </c>
      <c r="AC775" s="47" t="str">
        <f t="shared" si="74"/>
        <v xml:space="preserve"> </v>
      </c>
      <c r="AD775" s="47" t="str">
        <f t="shared" si="75"/>
        <v xml:space="preserve"> </v>
      </c>
      <c r="AE775" s="47" t="str">
        <f t="shared" si="76"/>
        <v xml:space="preserve"> </v>
      </c>
    </row>
    <row r="776" spans="27:31">
      <c r="AA776" s="47">
        <f>'Volume Input'!E718</f>
        <v>0</v>
      </c>
      <c r="AB776" s="47" t="str">
        <f t="shared" si="73"/>
        <v xml:space="preserve"> </v>
      </c>
      <c r="AC776" s="47" t="str">
        <f t="shared" si="74"/>
        <v xml:space="preserve"> </v>
      </c>
      <c r="AD776" s="47" t="str">
        <f t="shared" si="75"/>
        <v xml:space="preserve"> </v>
      </c>
      <c r="AE776" s="47" t="str">
        <f t="shared" si="76"/>
        <v xml:space="preserve"> </v>
      </c>
    </row>
    <row r="777" spans="27:31">
      <c r="AA777" s="47">
        <f>'Volume Input'!E719</f>
        <v>0</v>
      </c>
      <c r="AB777" s="47" t="str">
        <f t="shared" si="73"/>
        <v xml:space="preserve"> </v>
      </c>
      <c r="AC777" s="47" t="str">
        <f t="shared" si="74"/>
        <v xml:space="preserve"> </v>
      </c>
      <c r="AD777" s="47" t="str">
        <f t="shared" si="75"/>
        <v xml:space="preserve"> </v>
      </c>
      <c r="AE777" s="47" t="str">
        <f t="shared" si="76"/>
        <v xml:space="preserve"> </v>
      </c>
    </row>
    <row r="778" spans="27:31">
      <c r="AA778" s="47">
        <f>'Volume Input'!E720</f>
        <v>0</v>
      </c>
      <c r="AB778" s="47" t="str">
        <f t="shared" ref="AB778:AB800" si="77">_xlfn.IFNA(VLOOKUP(AA778,$B$2:$F$760,4,FALSE)," ")</f>
        <v xml:space="preserve"> </v>
      </c>
      <c r="AC778" s="47" t="str">
        <f t="shared" si="74"/>
        <v xml:space="preserve"> </v>
      </c>
      <c r="AD778" s="47" t="str">
        <f t="shared" si="75"/>
        <v xml:space="preserve"> </v>
      </c>
      <c r="AE778" s="47" t="str">
        <f t="shared" si="76"/>
        <v xml:space="preserve"> </v>
      </c>
    </row>
    <row r="779" spans="27:31">
      <c r="AA779" s="47">
        <f>'Volume Input'!E721</f>
        <v>0</v>
      </c>
      <c r="AB779" s="47" t="str">
        <f t="shared" si="77"/>
        <v xml:space="preserve"> </v>
      </c>
      <c r="AC779" s="47" t="str">
        <f t="shared" ref="AC779:AC800" si="78">_xlfn.IFNA(VLOOKUP($AB779,$AA$51:$AD$69,2,FALSE)," ")</f>
        <v xml:space="preserve"> </v>
      </c>
      <c r="AD779" s="47" t="str">
        <f t="shared" ref="AD779:AD800" si="79">_xlfn.IFNA(VLOOKUP($AB779,$AA$51:$AD$69,3,FALSE)," ")</f>
        <v xml:space="preserve"> </v>
      </c>
      <c r="AE779" s="47" t="str">
        <f t="shared" ref="AE779:AE800" si="80">_xlfn.IFNA(VLOOKUP($AB779,$AA$51:$AD$69,4,FALSE)," ")</f>
        <v xml:space="preserve"> </v>
      </c>
    </row>
    <row r="780" spans="27:31">
      <c r="AA780" s="47">
        <f>'Volume Input'!E722</f>
        <v>0</v>
      </c>
      <c r="AB780" s="47" t="str">
        <f t="shared" si="77"/>
        <v xml:space="preserve"> </v>
      </c>
      <c r="AC780" s="47" t="str">
        <f t="shared" si="78"/>
        <v xml:space="preserve"> </v>
      </c>
      <c r="AD780" s="47" t="str">
        <f t="shared" si="79"/>
        <v xml:space="preserve"> </v>
      </c>
      <c r="AE780" s="47" t="str">
        <f t="shared" si="80"/>
        <v xml:space="preserve"> </v>
      </c>
    </row>
    <row r="781" spans="27:31">
      <c r="AA781" s="47">
        <f>'Volume Input'!E723</f>
        <v>0</v>
      </c>
      <c r="AB781" s="47" t="str">
        <f t="shared" si="77"/>
        <v xml:space="preserve"> </v>
      </c>
      <c r="AC781" s="47" t="str">
        <f t="shared" si="78"/>
        <v xml:space="preserve"> </v>
      </c>
      <c r="AD781" s="47" t="str">
        <f t="shared" si="79"/>
        <v xml:space="preserve"> </v>
      </c>
      <c r="AE781" s="47" t="str">
        <f t="shared" si="80"/>
        <v xml:space="preserve"> </v>
      </c>
    </row>
    <row r="782" spans="27:31">
      <c r="AA782" s="47">
        <f>'Volume Input'!E724</f>
        <v>0</v>
      </c>
      <c r="AB782" s="47" t="str">
        <f t="shared" si="77"/>
        <v xml:space="preserve"> </v>
      </c>
      <c r="AC782" s="47" t="str">
        <f t="shared" si="78"/>
        <v xml:space="preserve"> </v>
      </c>
      <c r="AD782" s="47" t="str">
        <f t="shared" si="79"/>
        <v xml:space="preserve"> </v>
      </c>
      <c r="AE782" s="47" t="str">
        <f t="shared" si="80"/>
        <v xml:space="preserve"> </v>
      </c>
    </row>
    <row r="783" spans="27:31">
      <c r="AA783" s="47">
        <f>'Volume Input'!E725</f>
        <v>0</v>
      </c>
      <c r="AB783" s="47" t="str">
        <f t="shared" si="77"/>
        <v xml:space="preserve"> </v>
      </c>
      <c r="AC783" s="47" t="str">
        <f t="shared" si="78"/>
        <v xml:space="preserve"> </v>
      </c>
      <c r="AD783" s="47" t="str">
        <f t="shared" si="79"/>
        <v xml:space="preserve"> </v>
      </c>
      <c r="AE783" s="47" t="str">
        <f t="shared" si="80"/>
        <v xml:space="preserve"> </v>
      </c>
    </row>
    <row r="784" spans="27:31">
      <c r="AA784" s="47">
        <f>'Volume Input'!E726</f>
        <v>0</v>
      </c>
      <c r="AB784" s="47" t="str">
        <f t="shared" si="77"/>
        <v xml:space="preserve"> </v>
      </c>
      <c r="AC784" s="47" t="str">
        <f t="shared" si="78"/>
        <v xml:space="preserve"> </v>
      </c>
      <c r="AD784" s="47" t="str">
        <f t="shared" si="79"/>
        <v xml:space="preserve"> </v>
      </c>
      <c r="AE784" s="47" t="str">
        <f t="shared" si="80"/>
        <v xml:space="preserve"> </v>
      </c>
    </row>
    <row r="785" spans="27:31">
      <c r="AA785" s="47">
        <f>'Volume Input'!E727</f>
        <v>0</v>
      </c>
      <c r="AB785" s="47" t="str">
        <f t="shared" si="77"/>
        <v xml:space="preserve"> </v>
      </c>
      <c r="AC785" s="47" t="str">
        <f t="shared" si="78"/>
        <v xml:space="preserve"> </v>
      </c>
      <c r="AD785" s="47" t="str">
        <f t="shared" si="79"/>
        <v xml:space="preserve"> </v>
      </c>
      <c r="AE785" s="47" t="str">
        <f t="shared" si="80"/>
        <v xml:space="preserve"> </v>
      </c>
    </row>
    <row r="786" spans="27:31">
      <c r="AA786" s="47">
        <f>'Volume Input'!E728</f>
        <v>0</v>
      </c>
      <c r="AB786" s="47" t="str">
        <f t="shared" si="77"/>
        <v xml:space="preserve"> </v>
      </c>
      <c r="AC786" s="47" t="str">
        <f t="shared" si="78"/>
        <v xml:space="preserve"> </v>
      </c>
      <c r="AD786" s="47" t="str">
        <f t="shared" si="79"/>
        <v xml:space="preserve"> </v>
      </c>
      <c r="AE786" s="47" t="str">
        <f t="shared" si="80"/>
        <v xml:space="preserve"> </v>
      </c>
    </row>
    <row r="787" spans="27:31">
      <c r="AA787" s="47">
        <f>'Volume Input'!E729</f>
        <v>0</v>
      </c>
      <c r="AB787" s="47" t="str">
        <f t="shared" si="77"/>
        <v xml:space="preserve"> </v>
      </c>
      <c r="AC787" s="47" t="str">
        <f t="shared" si="78"/>
        <v xml:space="preserve"> </v>
      </c>
      <c r="AD787" s="47" t="str">
        <f t="shared" si="79"/>
        <v xml:space="preserve"> </v>
      </c>
      <c r="AE787" s="47" t="str">
        <f t="shared" si="80"/>
        <v xml:space="preserve"> </v>
      </c>
    </row>
    <row r="788" spans="27:31">
      <c r="AA788" s="47">
        <f>'Volume Input'!E730</f>
        <v>0</v>
      </c>
      <c r="AB788" s="47" t="str">
        <f t="shared" si="77"/>
        <v xml:space="preserve"> </v>
      </c>
      <c r="AC788" s="47" t="str">
        <f t="shared" si="78"/>
        <v xml:space="preserve"> </v>
      </c>
      <c r="AD788" s="47" t="str">
        <f t="shared" si="79"/>
        <v xml:space="preserve"> </v>
      </c>
      <c r="AE788" s="47" t="str">
        <f t="shared" si="80"/>
        <v xml:space="preserve"> </v>
      </c>
    </row>
    <row r="789" spans="27:31">
      <c r="AA789" s="47">
        <f>'Volume Input'!E731</f>
        <v>0</v>
      </c>
      <c r="AB789" s="47" t="str">
        <f t="shared" si="77"/>
        <v xml:space="preserve"> </v>
      </c>
      <c r="AC789" s="47" t="str">
        <f t="shared" si="78"/>
        <v xml:space="preserve"> </v>
      </c>
      <c r="AD789" s="47" t="str">
        <f t="shared" si="79"/>
        <v xml:space="preserve"> </v>
      </c>
      <c r="AE789" s="47" t="str">
        <f t="shared" si="80"/>
        <v xml:space="preserve"> </v>
      </c>
    </row>
    <row r="790" spans="27:31">
      <c r="AA790" s="47">
        <f>'Volume Input'!E732</f>
        <v>0</v>
      </c>
      <c r="AB790" s="47" t="str">
        <f t="shared" si="77"/>
        <v xml:space="preserve"> </v>
      </c>
      <c r="AC790" s="47" t="str">
        <f t="shared" si="78"/>
        <v xml:space="preserve"> </v>
      </c>
      <c r="AD790" s="47" t="str">
        <f t="shared" si="79"/>
        <v xml:space="preserve"> </v>
      </c>
      <c r="AE790" s="47" t="str">
        <f t="shared" si="80"/>
        <v xml:space="preserve"> </v>
      </c>
    </row>
    <row r="791" spans="27:31">
      <c r="AA791" s="47">
        <f>'Volume Input'!E733</f>
        <v>0</v>
      </c>
      <c r="AB791" s="47" t="str">
        <f t="shared" si="77"/>
        <v xml:space="preserve"> </v>
      </c>
      <c r="AC791" s="47" t="str">
        <f t="shared" si="78"/>
        <v xml:space="preserve"> </v>
      </c>
      <c r="AD791" s="47" t="str">
        <f t="shared" si="79"/>
        <v xml:space="preserve"> </v>
      </c>
      <c r="AE791" s="47" t="str">
        <f t="shared" si="80"/>
        <v xml:space="preserve"> </v>
      </c>
    </row>
    <row r="792" spans="27:31">
      <c r="AA792" s="47">
        <f>'Volume Input'!E734</f>
        <v>0</v>
      </c>
      <c r="AB792" s="47" t="str">
        <f t="shared" si="77"/>
        <v xml:space="preserve"> </v>
      </c>
      <c r="AC792" s="47" t="str">
        <f t="shared" si="78"/>
        <v xml:space="preserve"> </v>
      </c>
      <c r="AD792" s="47" t="str">
        <f t="shared" si="79"/>
        <v xml:space="preserve"> </v>
      </c>
      <c r="AE792" s="47" t="str">
        <f t="shared" si="80"/>
        <v xml:space="preserve"> </v>
      </c>
    </row>
    <row r="793" spans="27:31">
      <c r="AA793" s="47">
        <f>'Volume Input'!E735</f>
        <v>0</v>
      </c>
      <c r="AB793" s="47" t="str">
        <f t="shared" si="77"/>
        <v xml:space="preserve"> </v>
      </c>
      <c r="AC793" s="47" t="str">
        <f t="shared" si="78"/>
        <v xml:space="preserve"> </v>
      </c>
      <c r="AD793" s="47" t="str">
        <f t="shared" si="79"/>
        <v xml:space="preserve"> </v>
      </c>
      <c r="AE793" s="47" t="str">
        <f t="shared" si="80"/>
        <v xml:space="preserve"> </v>
      </c>
    </row>
    <row r="794" spans="27:31">
      <c r="AA794" s="47">
        <f>'Volume Input'!E736</f>
        <v>0</v>
      </c>
      <c r="AB794" s="47" t="str">
        <f t="shared" si="77"/>
        <v xml:space="preserve"> </v>
      </c>
      <c r="AC794" s="47" t="str">
        <f t="shared" si="78"/>
        <v xml:space="preserve"> </v>
      </c>
      <c r="AD794" s="47" t="str">
        <f t="shared" si="79"/>
        <v xml:space="preserve"> </v>
      </c>
      <c r="AE794" s="47" t="str">
        <f t="shared" si="80"/>
        <v xml:space="preserve"> </v>
      </c>
    </row>
    <row r="795" spans="27:31">
      <c r="AA795" s="47">
        <f>'Volume Input'!E737</f>
        <v>0</v>
      </c>
      <c r="AB795" s="47" t="str">
        <f t="shared" si="77"/>
        <v xml:space="preserve"> </v>
      </c>
      <c r="AC795" s="47" t="str">
        <f t="shared" si="78"/>
        <v xml:space="preserve"> </v>
      </c>
      <c r="AD795" s="47" t="str">
        <f t="shared" si="79"/>
        <v xml:space="preserve"> </v>
      </c>
      <c r="AE795" s="47" t="str">
        <f t="shared" si="80"/>
        <v xml:space="preserve"> </v>
      </c>
    </row>
    <row r="796" spans="27:31">
      <c r="AA796" s="47">
        <f>'Volume Input'!E738</f>
        <v>0</v>
      </c>
      <c r="AB796" s="47" t="str">
        <f t="shared" si="77"/>
        <v xml:space="preserve"> </v>
      </c>
      <c r="AC796" s="47" t="str">
        <f t="shared" si="78"/>
        <v xml:space="preserve"> </v>
      </c>
      <c r="AD796" s="47" t="str">
        <f t="shared" si="79"/>
        <v xml:space="preserve"> </v>
      </c>
      <c r="AE796" s="47" t="str">
        <f t="shared" si="80"/>
        <v xml:space="preserve"> </v>
      </c>
    </row>
    <row r="797" spans="27:31">
      <c r="AA797" s="47">
        <f>'Volume Input'!E739</f>
        <v>0</v>
      </c>
      <c r="AB797" s="47" t="str">
        <f t="shared" si="77"/>
        <v xml:space="preserve"> </v>
      </c>
      <c r="AC797" s="47" t="str">
        <f t="shared" si="78"/>
        <v xml:space="preserve"> </v>
      </c>
      <c r="AD797" s="47" t="str">
        <f t="shared" si="79"/>
        <v xml:space="preserve"> </v>
      </c>
      <c r="AE797" s="47" t="str">
        <f t="shared" si="80"/>
        <v xml:space="preserve"> </v>
      </c>
    </row>
    <row r="798" spans="27:31">
      <c r="AA798" s="47">
        <f>'Volume Input'!E740</f>
        <v>0</v>
      </c>
      <c r="AB798" s="47" t="str">
        <f t="shared" si="77"/>
        <v xml:space="preserve"> </v>
      </c>
      <c r="AC798" s="47" t="str">
        <f t="shared" si="78"/>
        <v xml:space="preserve"> </v>
      </c>
      <c r="AD798" s="47" t="str">
        <f t="shared" si="79"/>
        <v xml:space="preserve"> </v>
      </c>
      <c r="AE798" s="47" t="str">
        <f t="shared" si="80"/>
        <v xml:space="preserve"> </v>
      </c>
    </row>
    <row r="799" spans="27:31">
      <c r="AA799" s="47">
        <f>'Volume Input'!E741</f>
        <v>0</v>
      </c>
      <c r="AB799" s="47" t="str">
        <f t="shared" si="77"/>
        <v xml:space="preserve"> </v>
      </c>
      <c r="AC799" s="47" t="str">
        <f t="shared" si="78"/>
        <v xml:space="preserve"> </v>
      </c>
      <c r="AD799" s="47" t="str">
        <f t="shared" si="79"/>
        <v xml:space="preserve"> </v>
      </c>
      <c r="AE799" s="47" t="str">
        <f t="shared" si="80"/>
        <v xml:space="preserve"> </v>
      </c>
    </row>
    <row r="800" spans="27:31">
      <c r="AA800" s="47">
        <f>'Volume Input'!E742</f>
        <v>0</v>
      </c>
      <c r="AB800" s="47" t="str">
        <f t="shared" si="77"/>
        <v xml:space="preserve"> </v>
      </c>
      <c r="AC800" s="47" t="str">
        <f t="shared" si="78"/>
        <v xml:space="preserve"> </v>
      </c>
      <c r="AD800" s="47" t="str">
        <f t="shared" si="79"/>
        <v xml:space="preserve"> </v>
      </c>
      <c r="AE800" s="47" t="str">
        <f t="shared" si="80"/>
        <v xml:space="preserve"> </v>
      </c>
    </row>
    <row r="801" spans="27:28">
      <c r="AA801" s="47">
        <f>'Volume Input'!E743</f>
        <v>0</v>
      </c>
      <c r="AB801" s="47"/>
    </row>
    <row r="802" spans="27:28">
      <c r="AA802" s="47"/>
      <c r="AB802" s="47"/>
    </row>
    <row r="803" spans="27:28">
      <c r="AA803" s="47"/>
      <c r="AB803" s="47"/>
    </row>
    <row r="804" spans="27:28">
      <c r="AA804" s="47"/>
      <c r="AB804" s="47"/>
    </row>
    <row r="805" spans="27:28">
      <c r="AA805" s="47"/>
      <c r="AB805" s="47"/>
    </row>
    <row r="806" spans="27:28">
      <c r="AA806" s="47"/>
      <c r="AB806" s="47"/>
    </row>
    <row r="807" spans="27:28">
      <c r="AA807" s="47"/>
      <c r="AB807" s="47"/>
    </row>
    <row r="808" spans="27:28">
      <c r="AA808" s="47"/>
      <c r="AB808" s="47"/>
    </row>
    <row r="809" spans="27:28">
      <c r="AA809" s="47"/>
      <c r="AB809" s="47"/>
    </row>
    <row r="810" spans="27:28">
      <c r="AA810" s="47"/>
      <c r="AB810" s="47"/>
    </row>
    <row r="811" spans="27:28">
      <c r="AA811" s="47"/>
      <c r="AB811" s="47"/>
    </row>
    <row r="812" spans="27:28">
      <c r="AA812" s="47"/>
      <c r="AB812" s="47"/>
    </row>
    <row r="813" spans="27:28">
      <c r="AA813" s="47"/>
      <c r="AB813" s="47"/>
    </row>
    <row r="814" spans="27:28">
      <c r="AA814" s="47"/>
      <c r="AB814" s="47"/>
    </row>
    <row r="815" spans="27:28">
      <c r="AA815" s="47"/>
      <c r="AB815" s="47"/>
    </row>
    <row r="816" spans="27:28">
      <c r="AA816" s="47"/>
      <c r="AB816" s="47"/>
    </row>
    <row r="817" spans="27:28">
      <c r="AA817" s="47"/>
      <c r="AB817" s="47"/>
    </row>
    <row r="818" spans="27:28">
      <c r="AA818" s="47"/>
      <c r="AB818" s="47"/>
    </row>
    <row r="819" spans="27:28">
      <c r="AA819" s="47"/>
      <c r="AB819" s="47"/>
    </row>
    <row r="820" spans="27:28">
      <c r="AA820" s="47"/>
      <c r="AB820" s="47"/>
    </row>
    <row r="821" spans="27:28">
      <c r="AA821" s="47"/>
      <c r="AB821" s="47"/>
    </row>
    <row r="822" spans="27:28">
      <c r="AA822" s="47"/>
      <c r="AB822" s="47"/>
    </row>
    <row r="823" spans="27:28">
      <c r="AA823" s="47"/>
      <c r="AB823" s="47"/>
    </row>
    <row r="824" spans="27:28">
      <c r="AA824" s="47"/>
      <c r="AB824" s="47"/>
    </row>
    <row r="825" spans="27:28">
      <c r="AA825" s="47"/>
      <c r="AB825" s="47"/>
    </row>
    <row r="826" spans="27:28">
      <c r="AA826" s="47"/>
      <c r="AB826" s="47"/>
    </row>
    <row r="827" spans="27:28">
      <c r="AA827" s="47"/>
      <c r="AB827" s="47"/>
    </row>
    <row r="828" spans="27:28">
      <c r="AA828" s="47"/>
      <c r="AB828" s="47"/>
    </row>
    <row r="829" spans="27:28">
      <c r="AA829" s="47"/>
      <c r="AB829" s="47"/>
    </row>
    <row r="830" spans="27:28">
      <c r="AA830" s="47"/>
      <c r="AB830" s="47"/>
    </row>
    <row r="831" spans="27:28">
      <c r="AA831" s="47"/>
      <c r="AB831" s="47"/>
    </row>
    <row r="832" spans="27:28">
      <c r="AA832" s="47"/>
      <c r="AB832" s="47"/>
    </row>
    <row r="833" spans="27:28">
      <c r="AA833" s="47"/>
      <c r="AB833" s="47"/>
    </row>
    <row r="834" spans="27:28">
      <c r="AA834" s="47"/>
      <c r="AB834" s="47"/>
    </row>
    <row r="835" spans="27:28">
      <c r="AA835" s="47"/>
      <c r="AB835" s="47"/>
    </row>
    <row r="836" spans="27:28">
      <c r="AA836" s="47"/>
      <c r="AB836" s="47"/>
    </row>
    <row r="837" spans="27:28">
      <c r="AA837" s="47"/>
      <c r="AB837" s="47"/>
    </row>
    <row r="838" spans="27:28">
      <c r="AA838" s="47"/>
      <c r="AB838" s="47"/>
    </row>
    <row r="839" spans="27:28">
      <c r="AA839" s="47"/>
      <c r="AB839" s="47"/>
    </row>
    <row r="840" spans="27:28">
      <c r="AA840" s="47"/>
      <c r="AB840" s="47"/>
    </row>
    <row r="841" spans="27:28">
      <c r="AA841" s="47"/>
      <c r="AB841" s="47"/>
    </row>
    <row r="842" spans="27:28">
      <c r="AA842" s="47"/>
      <c r="AB842" s="47"/>
    </row>
    <row r="843" spans="27:28">
      <c r="AA843" s="47"/>
      <c r="AB843" s="47"/>
    </row>
    <row r="844" spans="27:28">
      <c r="AA844" s="47"/>
      <c r="AB844" s="47"/>
    </row>
    <row r="845" spans="27:28">
      <c r="AA845" s="47"/>
      <c r="AB845" s="47"/>
    </row>
    <row r="846" spans="27:28">
      <c r="AA846" s="47"/>
      <c r="AB846" s="47"/>
    </row>
    <row r="847" spans="27:28">
      <c r="AA847" s="47"/>
      <c r="AB847" s="47"/>
    </row>
    <row r="848" spans="27:28">
      <c r="AA848" s="47"/>
      <c r="AB848" s="47"/>
    </row>
    <row r="849" spans="27:28">
      <c r="AA849" s="47"/>
      <c r="AB849" s="47"/>
    </row>
    <row r="850" spans="27:28">
      <c r="AA850" s="47"/>
      <c r="AB850" s="47"/>
    </row>
    <row r="851" spans="27:28">
      <c r="AA851" s="47"/>
      <c r="AB851" s="47"/>
    </row>
    <row r="852" spans="27:28">
      <c r="AA852" s="47"/>
      <c r="AB852" s="47"/>
    </row>
    <row r="853" spans="27:28">
      <c r="AA853" s="47"/>
      <c r="AB853" s="47"/>
    </row>
    <row r="854" spans="27:28">
      <c r="AA854" s="47"/>
      <c r="AB854" s="47"/>
    </row>
    <row r="855" spans="27:28">
      <c r="AA855" s="47"/>
      <c r="AB855" s="47"/>
    </row>
    <row r="856" spans="27:28">
      <c r="AA856" s="47"/>
      <c r="AB856" s="47"/>
    </row>
    <row r="857" spans="27:28">
      <c r="AA857" s="47"/>
      <c r="AB857" s="47"/>
    </row>
    <row r="858" spans="27:28">
      <c r="AA858" s="47"/>
      <c r="AB858" s="47"/>
    </row>
    <row r="859" spans="27:28">
      <c r="AA859" s="47"/>
      <c r="AB859" s="47"/>
    </row>
    <row r="860" spans="27:28">
      <c r="AA860" s="47"/>
      <c r="AB860" s="47"/>
    </row>
    <row r="861" spans="27:28">
      <c r="AA861" s="47"/>
      <c r="AB861" s="47"/>
    </row>
    <row r="862" spans="27:28">
      <c r="AA862" s="47"/>
      <c r="AB862" s="47"/>
    </row>
    <row r="863" spans="27:28">
      <c r="AA863" s="47"/>
      <c r="AB863" s="47"/>
    </row>
    <row r="864" spans="27:28">
      <c r="AA864" s="47"/>
      <c r="AB864" s="47"/>
    </row>
    <row r="865" spans="27:28">
      <c r="AA865" s="47"/>
      <c r="AB865" s="47"/>
    </row>
    <row r="866" spans="27:28">
      <c r="AA866" s="47"/>
      <c r="AB866" s="47"/>
    </row>
    <row r="867" spans="27:28">
      <c r="AA867" s="47"/>
      <c r="AB867" s="47"/>
    </row>
    <row r="868" spans="27:28">
      <c r="AA868" s="47"/>
      <c r="AB868" s="47"/>
    </row>
    <row r="869" spans="27:28">
      <c r="AA869" s="47"/>
      <c r="AB869" s="47"/>
    </row>
    <row r="870" spans="27:28">
      <c r="AA870" s="47"/>
      <c r="AB870" s="47"/>
    </row>
    <row r="871" spans="27:28">
      <c r="AA871" s="47"/>
      <c r="AB871" s="47"/>
    </row>
    <row r="872" spans="27:28">
      <c r="AA872" s="47"/>
      <c r="AB872" s="47"/>
    </row>
    <row r="873" spans="27:28">
      <c r="AA873" s="47"/>
      <c r="AB873" s="47"/>
    </row>
    <row r="874" spans="27:28">
      <c r="AA874" s="47"/>
      <c r="AB874" s="47"/>
    </row>
    <row r="875" spans="27:28">
      <c r="AA875" s="47"/>
      <c r="AB875" s="47"/>
    </row>
    <row r="876" spans="27:28">
      <c r="AA876" s="47"/>
      <c r="AB876" s="47"/>
    </row>
    <row r="877" spans="27:28">
      <c r="AA877" s="47"/>
      <c r="AB877" s="47"/>
    </row>
    <row r="878" spans="27:28">
      <c r="AA878" s="47"/>
      <c r="AB878" s="47"/>
    </row>
    <row r="879" spans="27:28">
      <c r="AA879" s="47"/>
      <c r="AB879" s="47"/>
    </row>
    <row r="880" spans="27:28">
      <c r="AA880" s="47"/>
      <c r="AB880" s="47"/>
    </row>
    <row r="881" spans="27:28">
      <c r="AA881" s="47"/>
      <c r="AB881" s="47"/>
    </row>
    <row r="882" spans="27:28">
      <c r="AA882" s="47"/>
      <c r="AB882" s="47"/>
    </row>
    <row r="883" spans="27:28">
      <c r="AA883" s="47"/>
      <c r="AB883" s="47"/>
    </row>
    <row r="884" spans="27:28">
      <c r="AA884" s="47"/>
      <c r="AB884" s="47"/>
    </row>
    <row r="885" spans="27:28">
      <c r="AA885" s="47"/>
      <c r="AB885" s="47"/>
    </row>
    <row r="886" spans="27:28">
      <c r="AA886" s="47"/>
      <c r="AB886" s="47"/>
    </row>
    <row r="887" spans="27:28">
      <c r="AA887" s="47"/>
      <c r="AB887" s="47"/>
    </row>
    <row r="888" spans="27:28">
      <c r="AA888" s="47"/>
      <c r="AB888" s="47"/>
    </row>
    <row r="889" spans="27:28">
      <c r="AA889" s="47"/>
      <c r="AB889" s="47"/>
    </row>
    <row r="890" spans="27:28">
      <c r="AA890" s="47"/>
      <c r="AB890" s="47"/>
    </row>
    <row r="891" spans="27:28">
      <c r="AA891" s="47"/>
      <c r="AB891" s="47"/>
    </row>
    <row r="892" spans="27:28">
      <c r="AA892" s="47"/>
      <c r="AB892" s="47"/>
    </row>
    <row r="893" spans="27:28">
      <c r="AA893" s="47"/>
      <c r="AB893" s="47"/>
    </row>
    <row r="894" spans="27:28">
      <c r="AA894" s="47"/>
      <c r="AB894" s="47"/>
    </row>
    <row r="895" spans="27:28">
      <c r="AA895" s="47"/>
      <c r="AB895" s="47"/>
    </row>
    <row r="896" spans="27:28">
      <c r="AA896" s="47"/>
      <c r="AB896" s="47"/>
    </row>
    <row r="897" spans="27:28">
      <c r="AA897" s="47"/>
      <c r="AB897" s="47"/>
    </row>
    <row r="898" spans="27:28">
      <c r="AA898" s="47"/>
      <c r="AB898" s="47"/>
    </row>
    <row r="899" spans="27:28">
      <c r="AA899" s="47"/>
      <c r="AB899" s="47"/>
    </row>
    <row r="900" spans="27:28">
      <c r="AA900" s="47"/>
      <c r="AB900" s="47"/>
    </row>
    <row r="901" spans="27:28">
      <c r="AA901" s="47"/>
      <c r="AB901" s="47"/>
    </row>
    <row r="902" spans="27:28">
      <c r="AA902" s="47"/>
      <c r="AB902" s="47"/>
    </row>
    <row r="903" spans="27:28">
      <c r="AA903" s="47"/>
      <c r="AB903" s="47"/>
    </row>
    <row r="904" spans="27:28">
      <c r="AA904" s="47"/>
      <c r="AB904" s="47"/>
    </row>
    <row r="905" spans="27:28">
      <c r="AA905" s="47"/>
      <c r="AB905" s="47"/>
    </row>
    <row r="906" spans="27:28">
      <c r="AA906" s="47"/>
      <c r="AB906" s="47"/>
    </row>
    <row r="907" spans="27:28">
      <c r="AA907" s="47"/>
      <c r="AB907" s="47"/>
    </row>
    <row r="908" spans="27:28">
      <c r="AA908" s="47"/>
      <c r="AB908" s="47"/>
    </row>
    <row r="909" spans="27:28">
      <c r="AA909" s="47"/>
      <c r="AB909" s="47"/>
    </row>
    <row r="910" spans="27:28">
      <c r="AA910" s="47"/>
      <c r="AB910" s="47"/>
    </row>
    <row r="911" spans="27:28">
      <c r="AA911" s="47"/>
      <c r="AB911" s="47"/>
    </row>
    <row r="912" spans="27:28">
      <c r="AA912" s="47"/>
      <c r="AB912" s="47"/>
    </row>
    <row r="913" spans="27:28">
      <c r="AA913" s="47"/>
      <c r="AB913" s="47"/>
    </row>
    <row r="914" spans="27:28">
      <c r="AA914" s="47"/>
      <c r="AB914" s="47"/>
    </row>
    <row r="915" spans="27:28">
      <c r="AA915" s="47"/>
      <c r="AB915" s="47"/>
    </row>
    <row r="916" spans="27:28">
      <c r="AA916" s="47"/>
      <c r="AB916" s="47"/>
    </row>
    <row r="917" spans="27:28">
      <c r="AA917" s="47"/>
      <c r="AB917" s="47"/>
    </row>
    <row r="918" spans="27:28">
      <c r="AA918" s="47"/>
      <c r="AB918" s="47"/>
    </row>
    <row r="919" spans="27:28">
      <c r="AA919" s="47"/>
      <c r="AB919" s="47"/>
    </row>
    <row r="920" spans="27:28">
      <c r="AA920" s="47"/>
      <c r="AB920" s="47"/>
    </row>
    <row r="921" spans="27:28">
      <c r="AA921" s="47"/>
      <c r="AB921" s="47"/>
    </row>
    <row r="922" spans="27:28">
      <c r="AA922" s="47"/>
      <c r="AB922" s="47"/>
    </row>
    <row r="923" spans="27:28">
      <c r="AA923" s="47"/>
      <c r="AB923" s="47"/>
    </row>
    <row r="924" spans="27:28">
      <c r="AA924" s="47"/>
      <c r="AB924" s="47"/>
    </row>
    <row r="925" spans="27:28">
      <c r="AA925" s="47"/>
      <c r="AB925" s="47"/>
    </row>
    <row r="926" spans="27:28">
      <c r="AA926" s="47"/>
      <c r="AB926" s="47"/>
    </row>
    <row r="927" spans="27:28">
      <c r="AA927" s="47"/>
      <c r="AB927" s="47"/>
    </row>
    <row r="928" spans="27:28">
      <c r="AA928" s="47"/>
      <c r="AB928" s="47"/>
    </row>
    <row r="929" spans="27:28">
      <c r="AA929" s="47"/>
      <c r="AB929" s="47"/>
    </row>
    <row r="930" spans="27:28">
      <c r="AA930" s="47"/>
      <c r="AB930" s="47"/>
    </row>
    <row r="931" spans="27:28">
      <c r="AA931" s="47"/>
      <c r="AB931" s="47"/>
    </row>
    <row r="932" spans="27:28">
      <c r="AA932" s="47"/>
      <c r="AB932" s="47"/>
    </row>
    <row r="933" spans="27:28">
      <c r="AA933" s="47"/>
      <c r="AB933" s="47"/>
    </row>
    <row r="934" spans="27:28">
      <c r="AA934" s="47"/>
      <c r="AB934" s="47"/>
    </row>
    <row r="935" spans="27:28">
      <c r="AA935" s="47"/>
      <c r="AB935" s="47"/>
    </row>
    <row r="936" spans="27:28">
      <c r="AA936" s="47"/>
      <c r="AB936" s="47"/>
    </row>
    <row r="937" spans="27:28">
      <c r="AA937" s="47"/>
    </row>
    <row r="938" spans="27:28">
      <c r="AA938" s="47"/>
    </row>
    <row r="939" spans="27:28">
      <c r="AA939" s="47"/>
    </row>
    <row r="940" spans="27:28">
      <c r="AA940" s="47"/>
    </row>
    <row r="941" spans="27:28">
      <c r="AA941" s="47"/>
    </row>
    <row r="942" spans="27:28">
      <c r="AA942" s="47"/>
    </row>
    <row r="943" spans="27:28">
      <c r="AA943" s="47"/>
    </row>
    <row r="944" spans="27:28">
      <c r="AA944" s="47"/>
    </row>
    <row r="945" spans="27:27">
      <c r="AA945" s="47"/>
    </row>
    <row r="946" spans="27:27">
      <c r="AA946" s="47"/>
    </row>
    <row r="947" spans="27:27">
      <c r="AA947" s="47"/>
    </row>
    <row r="948" spans="27:27">
      <c r="AA948" s="47"/>
    </row>
    <row r="949" spans="27:27">
      <c r="AA949" s="47"/>
    </row>
    <row r="950" spans="27:27">
      <c r="AA950" s="47"/>
    </row>
    <row r="951" spans="27:27">
      <c r="AA951" s="47"/>
    </row>
    <row r="952" spans="27:27">
      <c r="AA952" s="47"/>
    </row>
    <row r="953" spans="27:27">
      <c r="AA953" s="47"/>
    </row>
    <row r="954" spans="27:27">
      <c r="AA954" s="47"/>
    </row>
    <row r="955" spans="27:27">
      <c r="AA955" s="47"/>
    </row>
    <row r="956" spans="27:27">
      <c r="AA956" s="47"/>
    </row>
    <row r="957" spans="27:27">
      <c r="AA957" s="47"/>
    </row>
    <row r="958" spans="27:27">
      <c r="AA958" s="47"/>
    </row>
    <row r="959" spans="27:27">
      <c r="AA959" s="47"/>
    </row>
    <row r="960" spans="27:27">
      <c r="AA960" s="47"/>
    </row>
    <row r="961" spans="27:27">
      <c r="AA961" s="47"/>
    </row>
    <row r="962" spans="27:27">
      <c r="AA962" s="47"/>
    </row>
    <row r="963" spans="27:27">
      <c r="AA963" s="47"/>
    </row>
    <row r="964" spans="27:27">
      <c r="AA964" s="47"/>
    </row>
    <row r="965" spans="27:27">
      <c r="AA965" s="47"/>
    </row>
    <row r="966" spans="27:27">
      <c r="AA966" s="47"/>
    </row>
    <row r="967" spans="27:27">
      <c r="AA967" s="47"/>
    </row>
    <row r="968" spans="27:27">
      <c r="AA968" s="47"/>
    </row>
    <row r="969" spans="27:27">
      <c r="AA969" s="47"/>
    </row>
    <row r="970" spans="27:27">
      <c r="AA970" s="47"/>
    </row>
  </sheetData>
  <sortState ref="S28:Y112">
    <sortCondition ref="S28"/>
  </sortState>
  <conditionalFormatting sqref="L30">
    <cfRule type="expression" dxfId="123" priority="41">
      <formula>#REF!=FALSE</formula>
    </cfRule>
  </conditionalFormatting>
  <conditionalFormatting sqref="L31:L32">
    <cfRule type="expression" dxfId="122" priority="40">
      <formula>#REF!=FALSE</formula>
    </cfRule>
  </conditionalFormatting>
  <conditionalFormatting sqref="L33">
    <cfRule type="expression" dxfId="121" priority="39">
      <formula>#REF!=FALSE</formula>
    </cfRule>
  </conditionalFormatting>
  <conditionalFormatting sqref="L34">
    <cfRule type="expression" dxfId="120" priority="38">
      <formula>#REF!=FALSE</formula>
    </cfRule>
  </conditionalFormatting>
  <conditionalFormatting sqref="L35">
    <cfRule type="expression" dxfId="119" priority="37">
      <formula>#REF!=FALSE</formula>
    </cfRule>
  </conditionalFormatting>
  <conditionalFormatting sqref="L36">
    <cfRule type="expression" dxfId="118" priority="36">
      <formula>#REF!=FALSE</formula>
    </cfRule>
  </conditionalFormatting>
  <conditionalFormatting sqref="L37">
    <cfRule type="expression" dxfId="117" priority="35">
      <formula>#REF!=FALSE</formula>
    </cfRule>
  </conditionalFormatting>
  <conditionalFormatting sqref="L38">
    <cfRule type="expression" dxfId="116" priority="34">
      <formula>#REF!=FALSE</formula>
    </cfRule>
  </conditionalFormatting>
  <conditionalFormatting sqref="T55">
    <cfRule type="expression" dxfId="115" priority="9">
      <formula>#REF!=FALSE</formula>
    </cfRule>
  </conditionalFormatting>
  <conditionalFormatting sqref="T56:T57">
    <cfRule type="expression" dxfId="114" priority="8">
      <formula>#REF!=FALSE</formula>
    </cfRule>
  </conditionalFormatting>
  <conditionalFormatting sqref="T58">
    <cfRule type="expression" dxfId="113" priority="7">
      <formula>#REF!=FALSE</formula>
    </cfRule>
  </conditionalFormatting>
  <conditionalFormatting sqref="T59">
    <cfRule type="expression" dxfId="112" priority="6">
      <formula>#REF!=FALSE</formula>
    </cfRule>
  </conditionalFormatting>
  <conditionalFormatting sqref="T60">
    <cfRule type="expression" dxfId="111" priority="5">
      <formula>#REF!=FALSE</formula>
    </cfRule>
  </conditionalFormatting>
  <conditionalFormatting sqref="T61">
    <cfRule type="expression" dxfId="110" priority="4">
      <formula>#REF!=FALSE</formula>
    </cfRule>
  </conditionalFormatting>
  <conditionalFormatting sqref="T62">
    <cfRule type="expression" dxfId="109" priority="3">
      <formula>#REF!=FALSE</formula>
    </cfRule>
  </conditionalFormatting>
  <conditionalFormatting sqref="T63">
    <cfRule type="expression" dxfId="108" priority="2">
      <formula>#REF!=FALSE</formula>
    </cfRule>
  </conditionalFormatting>
  <pageMargins left="0.7" right="0.7" top="0.75" bottom="0.75" header="0.3" footer="0.3"/>
  <pageSetup orientation="portrait" horizontalDpi="90" verticalDpi="90"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 id="{EFD005CE-C759-41CE-B2C8-5243E2E32F47}">
            <xm:f>$AB$51='Assumptions Overview'!$F$7</xm:f>
            <x14:dxf/>
          </x14:cfRule>
          <xm:sqref>AB52:AB69 AB71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AD761"/>
  <sheetViews>
    <sheetView topLeftCell="G19" zoomScale="80" zoomScaleNormal="80" workbookViewId="0">
      <selection activeCell="O93" sqref="O93"/>
    </sheetView>
  </sheetViews>
  <sheetFormatPr defaultRowHeight="12.5"/>
  <cols>
    <col min="2" max="2" width="8.1796875" bestFit="1" customWidth="1"/>
    <col min="3" max="3" width="81" bestFit="1" customWidth="1"/>
    <col min="4" max="4" width="17.81640625" bestFit="1" customWidth="1"/>
    <col min="5" max="5" width="26.81640625" bestFit="1" customWidth="1"/>
    <col min="6" max="6" width="33.36328125" bestFit="1" customWidth="1"/>
    <col min="13" max="13" width="27.90625" customWidth="1"/>
    <col min="16" max="16" width="14.81640625" bestFit="1" customWidth="1"/>
    <col min="21" max="21" width="21" bestFit="1" customWidth="1"/>
    <col min="22" max="22" width="11.453125" bestFit="1" customWidth="1"/>
    <col min="23" max="23" width="20.453125" bestFit="1" customWidth="1"/>
    <col min="24" max="24" width="16.90625" bestFit="1" customWidth="1"/>
    <col min="25" max="25" width="18.81640625" bestFit="1" customWidth="1"/>
    <col min="27" max="27" width="26.81640625" bestFit="1" customWidth="1"/>
    <col min="28" max="28" width="12.1796875" bestFit="1" customWidth="1"/>
  </cols>
  <sheetData>
    <row r="3" spans="2:22" ht="13">
      <c r="B3" s="95" t="s">
        <v>9</v>
      </c>
      <c r="C3" s="95" t="s">
        <v>126</v>
      </c>
      <c r="D3" s="95" t="s">
        <v>10</v>
      </c>
      <c r="E3" s="95" t="s">
        <v>7</v>
      </c>
      <c r="F3" s="95" t="s">
        <v>8</v>
      </c>
      <c r="L3" s="95" t="s">
        <v>125</v>
      </c>
      <c r="M3" s="95" t="s">
        <v>124</v>
      </c>
      <c r="N3" s="95" t="s">
        <v>123</v>
      </c>
      <c r="O3" s="95" t="s">
        <v>111</v>
      </c>
      <c r="P3" s="95" t="s">
        <v>127</v>
      </c>
      <c r="Q3" s="95" t="s">
        <v>129</v>
      </c>
      <c r="S3" s="95" t="s">
        <v>125</v>
      </c>
      <c r="T3" s="95" t="s">
        <v>123</v>
      </c>
      <c r="U3" s="95" t="s">
        <v>128</v>
      </c>
      <c r="V3" s="95" t="s">
        <v>129</v>
      </c>
    </row>
    <row r="4" spans="2:22" ht="13">
      <c r="B4" s="90">
        <v>246</v>
      </c>
      <c r="C4" s="90" t="s">
        <v>157</v>
      </c>
      <c r="D4" s="123">
        <f>VLOOKUP(C4,$H$4:$J$761,3,FALSE)</f>
        <v>64233.575913901521</v>
      </c>
      <c r="E4" s="89" t="s">
        <v>5</v>
      </c>
      <c r="F4" s="90" t="s">
        <v>12</v>
      </c>
      <c r="H4" s="122" t="s">
        <v>157</v>
      </c>
      <c r="J4">
        <v>64233.575913901521</v>
      </c>
      <c r="L4" s="89" t="s">
        <v>5</v>
      </c>
      <c r="M4" s="90" t="s">
        <v>12</v>
      </c>
      <c r="N4" s="90">
        <f>SUMIF($F$3:$F$761,M4,$D$3:$D$761)</f>
        <v>704465.38111026282</v>
      </c>
      <c r="O4" s="47" t="s">
        <v>116</v>
      </c>
      <c r="P4" s="47">
        <f>N4*((IF(O4="Medium",0.15,IF(O4="Low",0.1,IF(O4="High",0.25,IF(O4="No Risk",0)))))+(IF('Assumptions Overview'!$F$7="Conservative",-0.05,IF('Assumptions Overview'!$F$7="Moderate",0,IF('Assumptions Overview'!$F$7="Aggressive",0.05))))*(IF(O4="No Risk",0,1)))</f>
        <v>105669.80716653942</v>
      </c>
      <c r="Q4" s="121">
        <f>IF(N4&gt;0,(P4/N4),0)</f>
        <v>0.15</v>
      </c>
      <c r="R4" s="92"/>
      <c r="S4" s="91" t="s">
        <v>5</v>
      </c>
      <c r="T4" s="47">
        <f t="shared" ref="T4:T20" si="0">SUMIF($L$3:$L$86,S4,$N$3:$N$86)</f>
        <v>3693651.2338882657</v>
      </c>
      <c r="U4" s="47">
        <f t="shared" ref="U4:U20" si="1">SUMIF($L$4:$L$86,S4,$P$4:$P$86)</f>
        <v>375496.01444438309</v>
      </c>
      <c r="V4" s="120">
        <f>IF(T4&gt;0,(U4/T4),0)</f>
        <v>0.1016598456831298</v>
      </c>
    </row>
    <row r="5" spans="2:22" ht="13">
      <c r="B5" s="92">
        <v>247</v>
      </c>
      <c r="C5" s="92" t="s">
        <v>158</v>
      </c>
      <c r="D5" s="123">
        <f t="shared" ref="D5:D67" si="2">VLOOKUP(C5,$H$4:$J$761,3,FALSE)</f>
        <v>252084.15898022623</v>
      </c>
      <c r="E5" s="91" t="s">
        <v>5</v>
      </c>
      <c r="F5" s="92" t="s">
        <v>12</v>
      </c>
      <c r="H5" s="122" t="s">
        <v>158</v>
      </c>
      <c r="J5">
        <v>252084.15898022623</v>
      </c>
      <c r="L5" s="91" t="s">
        <v>5</v>
      </c>
      <c r="M5" s="92" t="s">
        <v>11</v>
      </c>
      <c r="N5" s="90">
        <f t="shared" ref="N5:N68" si="3">SUMIF($F$3:$F$761,M5,$D$3:$D$761)</f>
        <v>206469.44312683796</v>
      </c>
      <c r="O5" s="47" t="s">
        <v>115</v>
      </c>
      <c r="P5" s="47">
        <f>N5*((IF(O5="Medium",0.15,IF(O5="Low",0.1,IF(O5="High",0.25,IF(O5="No Risk",0)))))+(IF('Assumptions Overview'!$F$7="Conservative",-0.05,IF('Assumptions Overview'!$F$7="Moderate",0,IF('Assumptions Overview'!$F$7="Aggressive",0.05))))*(IF(O5="No Risk",0,1)))</f>
        <v>20646.944312683798</v>
      </c>
      <c r="Q5" s="121">
        <f t="shared" ref="Q5:Q67" si="4">IF(N5&gt;0,(P5/N5),0)</f>
        <v>0.1</v>
      </c>
      <c r="R5" s="90"/>
      <c r="S5" s="94" t="s">
        <v>14</v>
      </c>
      <c r="T5" s="47">
        <f t="shared" si="0"/>
        <v>362890.51368634135</v>
      </c>
      <c r="U5" s="47">
        <f t="shared" si="1"/>
        <v>43731.395331843829</v>
      </c>
      <c r="V5" s="120">
        <f t="shared" ref="V5:V20" si="5">IF(T5&gt;0,(U5/T5),0)</f>
        <v>0.12050851064583729</v>
      </c>
    </row>
    <row r="6" spans="2:22" ht="13">
      <c r="B6" s="90">
        <v>248</v>
      </c>
      <c r="C6" s="90" t="s">
        <v>159</v>
      </c>
      <c r="D6" s="123">
        <f t="shared" si="2"/>
        <v>19309.464554099082</v>
      </c>
      <c r="E6" s="89" t="s">
        <v>5</v>
      </c>
      <c r="F6" s="90" t="s">
        <v>12</v>
      </c>
      <c r="H6" s="122" t="s">
        <v>159</v>
      </c>
      <c r="J6">
        <v>19309.464554099082</v>
      </c>
      <c r="L6" s="89" t="s">
        <v>5</v>
      </c>
      <c r="M6" s="92" t="s">
        <v>13</v>
      </c>
      <c r="N6" s="90">
        <f t="shared" si="3"/>
        <v>290923.77999956673</v>
      </c>
      <c r="O6" s="47" t="s">
        <v>117</v>
      </c>
      <c r="P6" s="47">
        <f>N6*((IF(O6="Medium",0.15,IF(O6="Low",0.1,IF(O6="High",0.25,IF(O6="No Risk",0)))))+(IF('Assumptions Overview'!$F$7="Conservative",-0.05,IF('Assumptions Overview'!$F$7="Moderate",0,IF('Assumptions Overview'!$F$7="Aggressive",0.05))))*(IF(O6="No Risk",0,1)))</f>
        <v>0</v>
      </c>
      <c r="Q6" s="121">
        <f t="shared" si="4"/>
        <v>0</v>
      </c>
      <c r="R6" s="93"/>
      <c r="S6" s="94" t="s">
        <v>20</v>
      </c>
      <c r="T6" s="47">
        <f t="shared" si="0"/>
        <v>12595134.342308162</v>
      </c>
      <c r="U6" s="47">
        <f t="shared" si="1"/>
        <v>903990.64891644754</v>
      </c>
      <c r="V6" s="120">
        <f t="shared" si="5"/>
        <v>7.1773005697911743E-2</v>
      </c>
    </row>
    <row r="7" spans="2:22" ht="13">
      <c r="B7" s="92">
        <v>249</v>
      </c>
      <c r="C7" s="92" t="s">
        <v>160</v>
      </c>
      <c r="D7" s="123">
        <f t="shared" si="2"/>
        <v>29258.067129946357</v>
      </c>
      <c r="E7" s="91" t="s">
        <v>5</v>
      </c>
      <c r="F7" s="92" t="s">
        <v>12</v>
      </c>
      <c r="H7" s="122" t="s">
        <v>160</v>
      </c>
      <c r="J7">
        <v>29258.067129946357</v>
      </c>
      <c r="L7" s="91" t="s">
        <v>5</v>
      </c>
      <c r="M7" s="94" t="s">
        <v>6</v>
      </c>
      <c r="N7" s="90">
        <f t="shared" si="3"/>
        <v>2491792.6296515982</v>
      </c>
      <c r="O7" s="47" t="s">
        <v>115</v>
      </c>
      <c r="P7" s="47">
        <f>N7*((IF(O7="Medium",0.15,IF(O7="Low",0.1,IF(O7="High",0.25,IF(O7="No Risk",0)))))+(IF('Assumptions Overview'!$F$7="Conservative",-0.05,IF('Assumptions Overview'!$F$7="Moderate",0,IF('Assumptions Overview'!$F$7="Aggressive",0.05))))*(IF(O7="No Risk",0,1)))</f>
        <v>249179.26296515984</v>
      </c>
      <c r="Q7" s="121">
        <f t="shared" si="4"/>
        <v>0.1</v>
      </c>
      <c r="R7" s="92"/>
      <c r="S7" s="94" t="s">
        <v>31</v>
      </c>
      <c r="T7" s="47">
        <f t="shared" si="0"/>
        <v>2401636.2249153708</v>
      </c>
      <c r="U7" s="47">
        <f t="shared" si="1"/>
        <v>281268.38435606164</v>
      </c>
      <c r="V7" s="120">
        <f t="shared" si="5"/>
        <v>0.11711531556615033</v>
      </c>
    </row>
    <row r="8" spans="2:22" ht="13">
      <c r="B8" s="90">
        <v>250</v>
      </c>
      <c r="C8" s="90" t="s">
        <v>161</v>
      </c>
      <c r="D8" s="123">
        <f t="shared" si="2"/>
        <v>11016.426158593742</v>
      </c>
      <c r="E8" s="89" t="s">
        <v>5</v>
      </c>
      <c r="F8" s="90" t="s">
        <v>12</v>
      </c>
      <c r="H8" s="122" t="s">
        <v>161</v>
      </c>
      <c r="J8">
        <v>11016.426158593742</v>
      </c>
      <c r="L8" s="94" t="s">
        <v>14</v>
      </c>
      <c r="M8" s="94" t="s">
        <v>15</v>
      </c>
      <c r="N8" s="90">
        <f t="shared" si="3"/>
        <v>40347.004496291775</v>
      </c>
      <c r="O8" s="47" t="s">
        <v>115</v>
      </c>
      <c r="P8" s="47">
        <f>N8*((IF(O8="Medium",0.15,IF(O8="Low",0.1,IF(O8="High",0.25,IF(O8="No Risk",0)))))+(IF('Assumptions Overview'!$F$7="Conservative",-0.05,IF('Assumptions Overview'!$F$7="Moderate",0,IF('Assumptions Overview'!$F$7="Aggressive",0.05))))*(IF(O8="No Risk",0,1)))</f>
        <v>4034.7004496291775</v>
      </c>
      <c r="Q8" s="121">
        <f t="shared" si="4"/>
        <v>0.1</v>
      </c>
      <c r="R8" s="94"/>
      <c r="S8" s="94" t="s">
        <v>49</v>
      </c>
      <c r="T8" s="47">
        <f t="shared" si="0"/>
        <v>375348.68934902101</v>
      </c>
      <c r="U8" s="47">
        <f t="shared" si="1"/>
        <v>51514.402351638724</v>
      </c>
      <c r="V8" s="120">
        <f t="shared" si="5"/>
        <v>0.13724412476564596</v>
      </c>
    </row>
    <row r="9" spans="2:22" ht="13">
      <c r="B9" s="92">
        <v>251</v>
      </c>
      <c r="C9" s="92" t="s">
        <v>162</v>
      </c>
      <c r="D9" s="123">
        <f t="shared" si="2"/>
        <v>22786.906382454341</v>
      </c>
      <c r="E9" s="91" t="s">
        <v>5</v>
      </c>
      <c r="F9" s="92" t="s">
        <v>12</v>
      </c>
      <c r="H9" s="122" t="s">
        <v>162</v>
      </c>
      <c r="J9">
        <v>22786.906382454341</v>
      </c>
      <c r="L9" s="93" t="s">
        <v>14</v>
      </c>
      <c r="M9" s="93" t="s">
        <v>16</v>
      </c>
      <c r="N9" s="90">
        <f t="shared" si="3"/>
        <v>40562.104910674054</v>
      </c>
      <c r="O9" s="47" t="s">
        <v>116</v>
      </c>
      <c r="P9" s="47">
        <f>N9*((IF(O9="Medium",0.15,IF(O9="Low",0.1,IF(O9="High",0.25,IF(O9="No Risk",0)))))+(IF('Assumptions Overview'!$F$7="Conservative",-0.05,IF('Assumptions Overview'!$F$7="Moderate",0,IF('Assumptions Overview'!$F$7="Aggressive",0.05))))*(IF(O9="No Risk",0,1)))</f>
        <v>6084.3157366011083</v>
      </c>
      <c r="Q9" s="121">
        <f t="shared" si="4"/>
        <v>0.15</v>
      </c>
      <c r="R9" s="93"/>
      <c r="S9" s="94" t="s">
        <v>53</v>
      </c>
      <c r="T9" s="47">
        <f t="shared" si="0"/>
        <v>4047485.7561612604</v>
      </c>
      <c r="U9" s="47">
        <f t="shared" si="1"/>
        <v>0</v>
      </c>
      <c r="V9" s="120">
        <f t="shared" si="5"/>
        <v>0</v>
      </c>
    </row>
    <row r="10" spans="2:22" ht="13">
      <c r="B10" s="90">
        <v>266</v>
      </c>
      <c r="C10" s="90" t="s">
        <v>163</v>
      </c>
      <c r="D10" s="123">
        <f t="shared" si="2"/>
        <v>11515.485914470341</v>
      </c>
      <c r="E10" s="89" t="s">
        <v>5</v>
      </c>
      <c r="F10" s="90" t="s">
        <v>12</v>
      </c>
      <c r="H10" s="122" t="s">
        <v>163</v>
      </c>
      <c r="J10">
        <v>11515.485914470341</v>
      </c>
      <c r="L10" s="94" t="s">
        <v>14</v>
      </c>
      <c r="M10" s="94" t="s">
        <v>17</v>
      </c>
      <c r="N10" s="90">
        <f t="shared" si="3"/>
        <v>108284.77435352</v>
      </c>
      <c r="O10" s="47" t="s">
        <v>116</v>
      </c>
      <c r="P10" s="47">
        <f>N10*((IF(O10="Medium",0.15,IF(O10="Low",0.1,IF(O10="High",0.25,IF(O10="No Risk",0)))))+(IF('Assumptions Overview'!$F$7="Conservative",-0.05,IF('Assumptions Overview'!$F$7="Moderate",0,IF('Assumptions Overview'!$F$7="Aggressive",0.05))))*(IF(O10="No Risk",0,1)))</f>
        <v>16242.716153027999</v>
      </c>
      <c r="Q10" s="121">
        <f t="shared" si="4"/>
        <v>0.15</v>
      </c>
      <c r="R10" s="93"/>
      <c r="S10" s="94" t="s">
        <v>55</v>
      </c>
      <c r="T10" s="47">
        <f t="shared" si="0"/>
        <v>1480348.7580157905</v>
      </c>
      <c r="U10" s="47">
        <f t="shared" si="1"/>
        <v>172095.8531259622</v>
      </c>
      <c r="V10" s="120">
        <f t="shared" si="5"/>
        <v>0.11625358699704903</v>
      </c>
    </row>
    <row r="11" spans="2:22" ht="13">
      <c r="B11" s="92">
        <v>267</v>
      </c>
      <c r="C11" s="92" t="s">
        <v>164</v>
      </c>
      <c r="D11" s="123">
        <f t="shared" si="2"/>
        <v>15003.800083943428</v>
      </c>
      <c r="E11" s="91" t="s">
        <v>5</v>
      </c>
      <c r="F11" s="92" t="s">
        <v>12</v>
      </c>
      <c r="H11" s="122" t="s">
        <v>164</v>
      </c>
      <c r="J11">
        <v>15003.800083943428</v>
      </c>
      <c r="L11" s="93" t="s">
        <v>14</v>
      </c>
      <c r="M11" s="93" t="s">
        <v>18</v>
      </c>
      <c r="N11" s="90">
        <f t="shared" si="3"/>
        <v>159753.96306553303</v>
      </c>
      <c r="O11" s="47" t="s">
        <v>115</v>
      </c>
      <c r="P11" s="47">
        <f>N11*((IF(O11="Medium",0.15,IF(O11="Low",0.1,IF(O11="High",0.25,IF(O11="No Risk",0)))))+(IF('Assumptions Overview'!$F$7="Conservative",-0.05,IF('Assumptions Overview'!$F$7="Moderate",0,IF('Assumptions Overview'!$F$7="Aggressive",0.05))))*(IF(O11="No Risk",0,1)))</f>
        <v>15975.396306553303</v>
      </c>
      <c r="Q11" s="121">
        <f t="shared" si="4"/>
        <v>0.1</v>
      </c>
      <c r="R11" s="94"/>
      <c r="S11" s="93" t="s">
        <v>62</v>
      </c>
      <c r="T11" s="47">
        <f t="shared" si="0"/>
        <v>245492.51527361354</v>
      </c>
      <c r="U11" s="47">
        <f t="shared" si="1"/>
        <v>24549.251527361361</v>
      </c>
      <c r="V11" s="120">
        <f t="shared" si="5"/>
        <v>0.10000000000000003</v>
      </c>
    </row>
    <row r="12" spans="2:22" ht="13">
      <c r="B12" s="90">
        <v>286</v>
      </c>
      <c r="C12" s="90" t="s">
        <v>165</v>
      </c>
      <c r="D12" s="123">
        <f t="shared" si="2"/>
        <v>54334.882540051687</v>
      </c>
      <c r="E12" s="89" t="s">
        <v>5</v>
      </c>
      <c r="F12" s="90" t="s">
        <v>12</v>
      </c>
      <c r="H12" s="122" t="s">
        <v>165</v>
      </c>
      <c r="J12">
        <v>54334.882540051687</v>
      </c>
      <c r="L12" s="93" t="s">
        <v>14</v>
      </c>
      <c r="M12" s="93" t="s">
        <v>19</v>
      </c>
      <c r="N12" s="90">
        <f t="shared" si="3"/>
        <v>13942.66686032245</v>
      </c>
      <c r="O12" s="47" t="s">
        <v>115</v>
      </c>
      <c r="P12" s="47">
        <f>N12*((IF(O12="Medium",0.15,IF(O12="Low",0.1,IF(O12="High",0.25,IF(O12="No Risk",0)))))+(IF('Assumptions Overview'!$F$7="Conservative",-0.05,IF('Assumptions Overview'!$F$7="Moderate",0,IF('Assumptions Overview'!$F$7="Aggressive",0.05))))*(IF(O12="No Risk",0,1)))</f>
        <v>1394.2666860322452</v>
      </c>
      <c r="Q12" s="121">
        <f t="shared" si="4"/>
        <v>0.10000000000000002</v>
      </c>
      <c r="R12" s="93"/>
      <c r="S12" s="93" t="s">
        <v>66</v>
      </c>
      <c r="T12" s="47">
        <f t="shared" si="0"/>
        <v>4363070.5391067807</v>
      </c>
      <c r="U12" s="47">
        <f t="shared" si="1"/>
        <v>29671.533760182305</v>
      </c>
      <c r="V12" s="120">
        <f t="shared" si="5"/>
        <v>6.8006083088119722E-3</v>
      </c>
    </row>
    <row r="13" spans="2:22" ht="13">
      <c r="B13" s="92">
        <v>287</v>
      </c>
      <c r="C13" s="92" t="s">
        <v>166</v>
      </c>
      <c r="D13" s="123">
        <f t="shared" si="2"/>
        <v>224922.6134525761</v>
      </c>
      <c r="E13" s="91" t="s">
        <v>5</v>
      </c>
      <c r="F13" s="92" t="s">
        <v>12</v>
      </c>
      <c r="H13" s="122" t="s">
        <v>166</v>
      </c>
      <c r="J13">
        <v>224922.6134525761</v>
      </c>
      <c r="L13" s="94" t="s">
        <v>20</v>
      </c>
      <c r="M13" s="94" t="s">
        <v>27</v>
      </c>
      <c r="N13" s="90">
        <f t="shared" si="3"/>
        <v>594192.53084730229</v>
      </c>
      <c r="O13" s="47" t="s">
        <v>115</v>
      </c>
      <c r="P13" s="47">
        <f>N13*((IF(O13="Medium",0.15,IF(O13="Low",0.1,IF(O13="High",0.25,IF(O13="No Risk",0)))))+(IF('Assumptions Overview'!$F$7="Conservative",-0.05,IF('Assumptions Overview'!$F$7="Moderate",0,IF('Assumptions Overview'!$F$7="Aggressive",0.05))))*(IF(O13="No Risk",0,1)))</f>
        <v>59419.253084730233</v>
      </c>
      <c r="Q13" s="121">
        <f t="shared" si="4"/>
        <v>0.1</v>
      </c>
      <c r="R13" s="94"/>
      <c r="S13" s="94" t="s">
        <v>71</v>
      </c>
      <c r="T13" s="47">
        <f t="shared" si="0"/>
        <v>1006491.5386420375</v>
      </c>
      <c r="U13" s="47">
        <f t="shared" si="1"/>
        <v>129380.02701684175</v>
      </c>
      <c r="V13" s="120">
        <f t="shared" si="5"/>
        <v>0.12854556849171508</v>
      </c>
    </row>
    <row r="14" spans="2:22" ht="13">
      <c r="B14" s="90">
        <v>222</v>
      </c>
      <c r="C14" s="90" t="s">
        <v>167</v>
      </c>
      <c r="D14" s="123">
        <f t="shared" si="2"/>
        <v>2868.1630265215545</v>
      </c>
      <c r="E14" s="89" t="s">
        <v>5</v>
      </c>
      <c r="F14" s="90" t="s">
        <v>11</v>
      </c>
      <c r="H14" s="122" t="s">
        <v>167</v>
      </c>
      <c r="J14">
        <v>2868.1630265215545</v>
      </c>
      <c r="L14" s="94" t="s">
        <v>20</v>
      </c>
      <c r="M14" s="94" t="s">
        <v>26</v>
      </c>
      <c r="N14" s="90">
        <f t="shared" si="3"/>
        <v>809864.0066574635</v>
      </c>
      <c r="O14" s="47" t="s">
        <v>115</v>
      </c>
      <c r="P14" s="47">
        <f>N14*((IF(O14="Medium",0.15,IF(O14="Low",0.1,IF(O14="High",0.25,IF(O14="No Risk",0)))))+(IF('Assumptions Overview'!$F$7="Conservative",-0.05,IF('Assumptions Overview'!$F$7="Moderate",0,IF('Assumptions Overview'!$F$7="Aggressive",0.05))))*(IF(O14="No Risk",0,1)))</f>
        <v>80986.400665746361</v>
      </c>
      <c r="Q14" s="121">
        <f t="shared" si="4"/>
        <v>0.10000000000000002</v>
      </c>
      <c r="R14" s="93"/>
      <c r="S14" s="94" t="s">
        <v>75</v>
      </c>
      <c r="T14" s="47">
        <f t="shared" si="0"/>
        <v>40969.758649587653</v>
      </c>
      <c r="U14" s="47">
        <f t="shared" si="1"/>
        <v>4096.9758649587657</v>
      </c>
      <c r="V14" s="120">
        <f t="shared" si="5"/>
        <v>0.1</v>
      </c>
    </row>
    <row r="15" spans="2:22" ht="13">
      <c r="B15" s="92">
        <v>223</v>
      </c>
      <c r="C15" s="92" t="s">
        <v>168</v>
      </c>
      <c r="D15" s="123">
        <f t="shared" si="2"/>
        <v>2971.4618362026285</v>
      </c>
      <c r="E15" s="91" t="s">
        <v>5</v>
      </c>
      <c r="F15" s="92" t="s">
        <v>11</v>
      </c>
      <c r="H15" s="122" t="s">
        <v>168</v>
      </c>
      <c r="J15">
        <v>2971.4618362026285</v>
      </c>
      <c r="L15" s="94" t="s">
        <v>20</v>
      </c>
      <c r="M15" s="94" t="s">
        <v>29</v>
      </c>
      <c r="N15" s="90">
        <f t="shared" si="3"/>
        <v>2552641.0910696187</v>
      </c>
      <c r="O15" s="47" t="s">
        <v>115</v>
      </c>
      <c r="P15" s="47">
        <f>N15*((IF(O15="Medium",0.15,IF(O15="Low",0.1,IF(O15="High",0.25,IF(O15="No Risk",0)))))+(IF('Assumptions Overview'!$F$7="Conservative",-0.05,IF('Assumptions Overview'!$F$7="Moderate",0,IF('Assumptions Overview'!$F$7="Aggressive",0.05))))*(IF(O15="No Risk",0,1)))</f>
        <v>255264.10910696187</v>
      </c>
      <c r="Q15" s="121">
        <f t="shared" si="4"/>
        <v>0.1</v>
      </c>
      <c r="R15" s="94"/>
      <c r="S15" s="94" t="s">
        <v>78</v>
      </c>
      <c r="T15" s="47">
        <f t="shared" si="0"/>
        <v>2251721.4098644825</v>
      </c>
      <c r="U15" s="47">
        <f t="shared" si="1"/>
        <v>405061.24926091894</v>
      </c>
      <c r="V15" s="120">
        <f t="shared" si="5"/>
        <v>0.17988959357334403</v>
      </c>
    </row>
    <row r="16" spans="2:22" ht="13">
      <c r="B16" s="90">
        <v>224</v>
      </c>
      <c r="C16" s="90" t="s">
        <v>169</v>
      </c>
      <c r="D16" s="123">
        <f t="shared" si="2"/>
        <v>5492.1023978693866</v>
      </c>
      <c r="E16" s="89" t="s">
        <v>5</v>
      </c>
      <c r="F16" s="90" t="s">
        <v>11</v>
      </c>
      <c r="H16" s="122" t="s">
        <v>169</v>
      </c>
      <c r="J16">
        <v>5492.1023978693866</v>
      </c>
      <c r="L16" s="94" t="s">
        <v>20</v>
      </c>
      <c r="M16" s="94" t="s">
        <v>21</v>
      </c>
      <c r="N16" s="90">
        <f t="shared" si="3"/>
        <v>1594085.8283417828</v>
      </c>
      <c r="O16" s="47" t="s">
        <v>117</v>
      </c>
      <c r="P16" s="47">
        <f>N16*((IF(O16="Medium",0.15,IF(O16="Low",0.1,IF(O16="High",0.25,IF(O16="No Risk",0)))))+(IF('Assumptions Overview'!$F$7="Conservative",-0.05,IF('Assumptions Overview'!$F$7="Moderate",0,IF('Assumptions Overview'!$F$7="Aggressive",0.05))))*(IF(O16="No Risk",0,1)))</f>
        <v>0</v>
      </c>
      <c r="Q16" s="121">
        <f t="shared" si="4"/>
        <v>0</v>
      </c>
      <c r="R16" s="93"/>
      <c r="S16" s="93" t="s">
        <v>87</v>
      </c>
      <c r="T16" s="47">
        <f t="shared" si="0"/>
        <v>298622.8683720227</v>
      </c>
      <c r="U16" s="47">
        <f t="shared" si="1"/>
        <v>29862.286837202271</v>
      </c>
      <c r="V16" s="120">
        <f t="shared" si="5"/>
        <v>0.1</v>
      </c>
    </row>
    <row r="17" spans="2:30" ht="13">
      <c r="B17" s="92">
        <v>225</v>
      </c>
      <c r="C17" s="92" t="s">
        <v>170</v>
      </c>
      <c r="D17" s="123">
        <f t="shared" si="2"/>
        <v>5260.9867010638627</v>
      </c>
      <c r="E17" s="91" t="s">
        <v>5</v>
      </c>
      <c r="F17" s="92" t="s">
        <v>11</v>
      </c>
      <c r="H17" s="122" t="s">
        <v>170</v>
      </c>
      <c r="J17">
        <v>5260.9867010638627</v>
      </c>
      <c r="L17" s="93" t="s">
        <v>20</v>
      </c>
      <c r="M17" s="93" t="s">
        <v>25</v>
      </c>
      <c r="N17" s="90">
        <f t="shared" si="3"/>
        <v>1202892.8820058345</v>
      </c>
      <c r="O17" s="47" t="s">
        <v>115</v>
      </c>
      <c r="P17" s="47">
        <f>N17*((IF(O17="Medium",0.15,IF(O17="Low",0.1,IF(O17="High",0.25,IF(O17="No Risk",0)))))+(IF('Assumptions Overview'!$F$7="Conservative",-0.05,IF('Assumptions Overview'!$F$7="Moderate",0,IF('Assumptions Overview'!$F$7="Aggressive",0.05))))*(IF(O17="No Risk",0,1)))</f>
        <v>120289.28820058345</v>
      </c>
      <c r="Q17" s="121">
        <f t="shared" si="4"/>
        <v>0.1</v>
      </c>
      <c r="R17" s="94"/>
      <c r="S17" s="93" t="s">
        <v>153</v>
      </c>
      <c r="T17" s="47">
        <f t="shared" si="0"/>
        <v>0</v>
      </c>
      <c r="U17" s="47">
        <f t="shared" si="1"/>
        <v>0</v>
      </c>
      <c r="V17" s="120">
        <f t="shared" si="5"/>
        <v>0</v>
      </c>
    </row>
    <row r="18" spans="2:30" ht="13">
      <c r="B18" s="90">
        <v>226</v>
      </c>
      <c r="C18" s="90" t="s">
        <v>171</v>
      </c>
      <c r="D18" s="123">
        <f t="shared" si="2"/>
        <v>8275.3553241318259</v>
      </c>
      <c r="E18" s="89" t="s">
        <v>5</v>
      </c>
      <c r="F18" s="90" t="s">
        <v>11</v>
      </c>
      <c r="H18" s="122" t="s">
        <v>171</v>
      </c>
      <c r="J18">
        <v>8275.3553241318259</v>
      </c>
      <c r="L18" s="93" t="s">
        <v>20</v>
      </c>
      <c r="M18" s="93" t="s">
        <v>22</v>
      </c>
      <c r="N18" s="90">
        <f t="shared" si="3"/>
        <v>324918.91010800021</v>
      </c>
      <c r="O18" s="47" t="s">
        <v>117</v>
      </c>
      <c r="P18" s="47">
        <f>N18*((IF(O18="Medium",0.15,IF(O18="Low",0.1,IF(O18="High",0.25,IF(O18="No Risk",0)))))+(IF('Assumptions Overview'!$F$7="Conservative",-0.05,IF('Assumptions Overview'!$F$7="Moderate",0,IF('Assumptions Overview'!$F$7="Aggressive",0.05))))*(IF(O18="No Risk",0,1)))</f>
        <v>0</v>
      </c>
      <c r="Q18" s="121">
        <f t="shared" si="4"/>
        <v>0</v>
      </c>
      <c r="R18" s="94"/>
      <c r="S18" s="93" t="s">
        <v>92</v>
      </c>
      <c r="T18" s="47">
        <f t="shared" si="0"/>
        <v>816976.7112717533</v>
      </c>
      <c r="U18" s="47">
        <f t="shared" si="1"/>
        <v>156761.58039428529</v>
      </c>
      <c r="V18" s="120">
        <f t="shared" si="5"/>
        <v>0.19188010898163932</v>
      </c>
    </row>
    <row r="19" spans="2:30" ht="13">
      <c r="B19" s="92">
        <v>227</v>
      </c>
      <c r="C19" s="92" t="s">
        <v>172</v>
      </c>
      <c r="D19" s="123">
        <f t="shared" si="2"/>
        <v>15706.478823407093</v>
      </c>
      <c r="E19" s="91" t="s">
        <v>5</v>
      </c>
      <c r="F19" s="92" t="s">
        <v>11</v>
      </c>
      <c r="H19" s="122" t="s">
        <v>172</v>
      </c>
      <c r="J19">
        <v>15706.478823407093</v>
      </c>
      <c r="L19" s="94" t="s">
        <v>20</v>
      </c>
      <c r="M19" s="94" t="s">
        <v>24</v>
      </c>
      <c r="N19" s="90">
        <f t="shared" si="3"/>
        <v>1636223.1146939048</v>
      </c>
      <c r="O19" s="47" t="s">
        <v>117</v>
      </c>
      <c r="P19" s="47">
        <f>N19*((IF(O19="Medium",0.15,IF(O19="Low",0.1,IF(O19="High",0.25,IF(O19="No Risk",0)))))+(IF('Assumptions Overview'!$F$7="Conservative",-0.05,IF('Assumptions Overview'!$F$7="Moderate",0,IF('Assumptions Overview'!$F$7="Aggressive",0.05))))*(IF(O19="No Risk",0,1)))</f>
        <v>0</v>
      </c>
      <c r="Q19" s="121">
        <f t="shared" si="4"/>
        <v>0</v>
      </c>
      <c r="R19" s="94"/>
      <c r="S19" s="94" t="s">
        <v>96</v>
      </c>
      <c r="T19" s="47">
        <f t="shared" si="0"/>
        <v>192964.41912531742</v>
      </c>
      <c r="U19" s="47">
        <f t="shared" si="1"/>
        <v>0</v>
      </c>
      <c r="V19" s="120">
        <f t="shared" si="5"/>
        <v>0</v>
      </c>
    </row>
    <row r="20" spans="2:30" ht="13">
      <c r="B20" s="90">
        <v>242</v>
      </c>
      <c r="C20" s="90" t="s">
        <v>173</v>
      </c>
      <c r="D20" s="123">
        <f t="shared" si="2"/>
        <v>23406.207942853318</v>
      </c>
      <c r="E20" s="89" t="s">
        <v>5</v>
      </c>
      <c r="F20" s="90" t="s">
        <v>11</v>
      </c>
      <c r="H20" s="122" t="s">
        <v>173</v>
      </c>
      <c r="J20">
        <v>23406.207942853318</v>
      </c>
      <c r="L20" s="93" t="s">
        <v>20</v>
      </c>
      <c r="M20" s="93" t="s">
        <v>30</v>
      </c>
      <c r="N20" s="90">
        <f t="shared" si="3"/>
        <v>2949951.3709463752</v>
      </c>
      <c r="O20" s="47" t="s">
        <v>115</v>
      </c>
      <c r="P20" s="47">
        <f>N20*((IF(O20="Medium",0.15,IF(O20="Low",0.1,IF(O20="High",0.25,IF(O20="No Risk",0)))))+(IF('Assumptions Overview'!$F$7="Conservative",-0.05,IF('Assumptions Overview'!$F$7="Moderate",0,IF('Assumptions Overview'!$F$7="Aggressive",0.05))))*(IF(O20="No Risk",0,1)))</f>
        <v>294995.13709463755</v>
      </c>
      <c r="Q20" s="121">
        <f t="shared" si="4"/>
        <v>0.1</v>
      </c>
      <c r="R20" s="94"/>
      <c r="S20" s="93" t="s">
        <v>99</v>
      </c>
      <c r="T20" s="47">
        <f t="shared" si="0"/>
        <v>454014.93326360855</v>
      </c>
      <c r="U20" s="47">
        <f t="shared" si="1"/>
        <v>47326.004006278708</v>
      </c>
      <c r="V20" s="120">
        <f t="shared" si="5"/>
        <v>0.1042388708804881</v>
      </c>
    </row>
    <row r="21" spans="2:30" ht="13">
      <c r="B21" s="92">
        <v>243</v>
      </c>
      <c r="C21" s="92" t="s">
        <v>174</v>
      </c>
      <c r="D21" s="123">
        <f t="shared" si="2"/>
        <v>46628.788888892203</v>
      </c>
      <c r="E21" s="91" t="s">
        <v>5</v>
      </c>
      <c r="F21" s="92" t="s">
        <v>11</v>
      </c>
      <c r="H21" s="122" t="s">
        <v>174</v>
      </c>
      <c r="J21">
        <v>46628.788888892203</v>
      </c>
      <c r="L21" s="93" t="s">
        <v>20</v>
      </c>
      <c r="M21" s="93" t="s">
        <v>28</v>
      </c>
      <c r="N21" s="90">
        <f t="shared" si="3"/>
        <v>123654.82199429572</v>
      </c>
      <c r="O21" s="47" t="s">
        <v>115</v>
      </c>
      <c r="P21" s="47">
        <f>N21*((IF(O21="Medium",0.15,IF(O21="Low",0.1,IF(O21="High",0.25,IF(O21="No Risk",0)))))+(IF('Assumptions Overview'!$F$7="Conservative",-0.05,IF('Assumptions Overview'!$F$7="Moderate",0,IF('Assumptions Overview'!$F$7="Aggressive",0.05))))*(IF(O21="No Risk",0,1)))</f>
        <v>12365.482199429573</v>
      </c>
      <c r="Q21" s="121">
        <f t="shared" si="4"/>
        <v>0.1</v>
      </c>
      <c r="R21" s="94"/>
      <c r="S21" s="94" t="s">
        <v>103</v>
      </c>
      <c r="T21" s="47">
        <f>SUMIF($L$3:$L$86,S21,$N$3:$N$86)</f>
        <v>597562.05326830759</v>
      </c>
      <c r="U21" s="47">
        <f>SUMIF($L$4:$L$86,S21,$P$4:$P$86)</f>
        <v>77707.063050478682</v>
      </c>
      <c r="V21" s="120">
        <f>IF(T21&gt;0,(U21/T21),0)</f>
        <v>0.13004015670919439</v>
      </c>
    </row>
    <row r="22" spans="2:30" ht="13">
      <c r="B22" s="90">
        <v>244</v>
      </c>
      <c r="C22" s="90" t="s">
        <v>175</v>
      </c>
      <c r="D22" s="123">
        <f t="shared" si="2"/>
        <v>38277.782062274782</v>
      </c>
      <c r="E22" s="89" t="s">
        <v>5</v>
      </c>
      <c r="F22" s="90" t="s">
        <v>11</v>
      </c>
      <c r="H22" s="122" t="s">
        <v>175</v>
      </c>
      <c r="J22">
        <v>38277.782062274782</v>
      </c>
      <c r="L22" s="94" t="s">
        <v>20</v>
      </c>
      <c r="M22" s="94" t="s">
        <v>23</v>
      </c>
      <c r="N22" s="90">
        <f t="shared" si="3"/>
        <v>806709.78564358572</v>
      </c>
      <c r="O22" s="47" t="s">
        <v>115</v>
      </c>
      <c r="P22" s="47">
        <f>N22*((IF(O22="Medium",0.15,IF(O22="Low",0.1,IF(O22="High",0.25,IF(O22="No Risk",0)))))+(IF('Assumptions Overview'!$F$7="Conservative",-0.05,IF('Assumptions Overview'!$F$7="Moderate",0,IF('Assumptions Overview'!$F$7="Aggressive",0.05))))*(IF(O22="No Risk",0,1)))</f>
        <v>80670.978564358578</v>
      </c>
      <c r="Q22" s="121">
        <f t="shared" si="4"/>
        <v>0.1</v>
      </c>
      <c r="R22" s="94"/>
    </row>
    <row r="23" spans="2:30" ht="13">
      <c r="B23" s="92">
        <v>245</v>
      </c>
      <c r="C23" s="92" t="s">
        <v>176</v>
      </c>
      <c r="D23" s="123">
        <f t="shared" si="2"/>
        <v>2956.1717230887725</v>
      </c>
      <c r="E23" s="91" t="s">
        <v>5</v>
      </c>
      <c r="F23" s="92" t="s">
        <v>11</v>
      </c>
      <c r="H23" s="122" t="s">
        <v>176</v>
      </c>
      <c r="J23">
        <v>2956.1717230887725</v>
      </c>
      <c r="L23" s="94" t="s">
        <v>31</v>
      </c>
      <c r="M23" s="94" t="s">
        <v>46</v>
      </c>
      <c r="N23" s="90">
        <f t="shared" si="3"/>
        <v>74888.605340160488</v>
      </c>
      <c r="O23" s="47" t="s">
        <v>115</v>
      </c>
      <c r="P23" s="47">
        <f>N23*((IF(O23="Medium",0.15,IF(O23="Low",0.1,IF(O23="High",0.25,IF(O23="No Risk",0)))))+(IF('Assumptions Overview'!$F$7="Conservative",-0.05,IF('Assumptions Overview'!$F$7="Moderate",0,IF('Assumptions Overview'!$F$7="Aggressive",0.05))))*(IF(O23="No Risk",0,1)))</f>
        <v>7488.8605340160493</v>
      </c>
      <c r="Q23" s="121">
        <f t="shared" si="4"/>
        <v>0.1</v>
      </c>
      <c r="R23" s="94"/>
    </row>
    <row r="24" spans="2:30" ht="13">
      <c r="B24" s="90">
        <v>258</v>
      </c>
      <c r="C24" s="90" t="s">
        <v>177</v>
      </c>
      <c r="D24" s="123">
        <f t="shared" si="2"/>
        <v>826.88267180314926</v>
      </c>
      <c r="E24" s="89" t="s">
        <v>5</v>
      </c>
      <c r="F24" s="90" t="s">
        <v>11</v>
      </c>
      <c r="H24" s="122" t="s">
        <v>177</v>
      </c>
      <c r="J24">
        <v>826.88267180314926</v>
      </c>
      <c r="L24" s="93" t="s">
        <v>31</v>
      </c>
      <c r="M24" s="93" t="s">
        <v>44</v>
      </c>
      <c r="N24" s="90">
        <f t="shared" si="3"/>
        <v>183540.04936359887</v>
      </c>
      <c r="O24" s="47" t="s">
        <v>116</v>
      </c>
      <c r="P24" s="47">
        <f>N24*((IF(O24="Medium",0.15,IF(O24="Low",0.1,IF(O24="High",0.25,IF(O24="No Risk",0)))))+(IF('Assumptions Overview'!$F$7="Conservative",-0.05,IF('Assumptions Overview'!$F$7="Moderate",0,IF('Assumptions Overview'!$F$7="Aggressive",0.05))))*(IF(O24="No Risk",0,1)))</f>
        <v>27531.007404539829</v>
      </c>
      <c r="Q24" s="121">
        <f t="shared" si="4"/>
        <v>0.15</v>
      </c>
      <c r="R24" s="93"/>
      <c r="AC24" t="s">
        <v>147</v>
      </c>
    </row>
    <row r="25" spans="2:30" ht="13">
      <c r="B25" s="92">
        <v>259</v>
      </c>
      <c r="C25" s="92" t="s">
        <v>178</v>
      </c>
      <c r="D25" s="123">
        <f t="shared" si="2"/>
        <v>3266.0236972510133</v>
      </c>
      <c r="E25" s="91" t="s">
        <v>5</v>
      </c>
      <c r="F25" s="92" t="s">
        <v>11</v>
      </c>
      <c r="H25" s="122" t="s">
        <v>178</v>
      </c>
      <c r="J25">
        <v>3266.0236972510133</v>
      </c>
      <c r="L25" s="94" t="s">
        <v>31</v>
      </c>
      <c r="M25" s="94" t="s">
        <v>36</v>
      </c>
      <c r="N25" s="90">
        <f t="shared" si="3"/>
        <v>143836.66015964482</v>
      </c>
      <c r="O25" s="47" t="s">
        <v>116</v>
      </c>
      <c r="P25" s="47">
        <f>N25*((IF(O25="Medium",0.15,IF(O25="Low",0.1,IF(O25="High",0.25,IF(O25="No Risk",0)))))+(IF('Assumptions Overview'!$F$7="Conservative",-0.05,IF('Assumptions Overview'!$F$7="Moderate",0,IF('Assumptions Overview'!$F$7="Aggressive",0.05))))*(IF(O25="No Risk",0,1)))</f>
        <v>21575.499023946722</v>
      </c>
      <c r="Q25" s="121">
        <f t="shared" si="4"/>
        <v>0.15</v>
      </c>
      <c r="R25" s="93"/>
      <c r="S25" s="95" t="s">
        <v>125</v>
      </c>
      <c r="T25" s="95" t="s">
        <v>124</v>
      </c>
      <c r="U25" s="95" t="s">
        <v>123</v>
      </c>
      <c r="V25" s="95" t="s">
        <v>111</v>
      </c>
      <c r="W25" s="95" t="s">
        <v>133</v>
      </c>
      <c r="X25" s="95" t="s">
        <v>134</v>
      </c>
      <c r="Y25" s="95" t="s">
        <v>135</v>
      </c>
      <c r="AA25" s="47" t="s">
        <v>136</v>
      </c>
      <c r="AB25">
        <f>SUM(W26:W107)</f>
        <v>1578638.3389942835</v>
      </c>
      <c r="AC25" s="120">
        <f>AB25/$U$108</f>
        <v>4.4333453294760732E-2</v>
      </c>
    </row>
    <row r="26" spans="2:30" ht="13">
      <c r="B26" s="90">
        <v>260</v>
      </c>
      <c r="C26" s="90" t="s">
        <v>179</v>
      </c>
      <c r="D26" s="123">
        <f t="shared" si="2"/>
        <v>2854.0540672805091</v>
      </c>
      <c r="E26" s="89" t="s">
        <v>5</v>
      </c>
      <c r="F26" s="90" t="s">
        <v>11</v>
      </c>
      <c r="H26" s="122" t="s">
        <v>179</v>
      </c>
      <c r="J26">
        <v>2854.0540672805091</v>
      </c>
      <c r="L26" s="93" t="s">
        <v>31</v>
      </c>
      <c r="M26" s="93" t="s">
        <v>37</v>
      </c>
      <c r="N26" s="90">
        <f t="shared" si="3"/>
        <v>40066.584063881834</v>
      </c>
      <c r="O26" s="47" t="s">
        <v>115</v>
      </c>
      <c r="P26" s="47">
        <f>N26*((IF(O26="Medium",0.15,IF(O26="Low",0.1,IF(O26="High",0.25,IF(O26="No Risk",0)))))+(IF('Assumptions Overview'!$F$7="Conservative",-0.05,IF('Assumptions Overview'!$F$7="Moderate",0,IF('Assumptions Overview'!$F$7="Aggressive",0.05))))*(IF(O26="No Risk",0,1)))</f>
        <v>4006.6584063881837</v>
      </c>
      <c r="Q26" s="121">
        <f t="shared" si="4"/>
        <v>0.1</v>
      </c>
      <c r="R26" s="94"/>
      <c r="S26" s="89" t="s">
        <v>5</v>
      </c>
      <c r="T26" s="90" t="s">
        <v>12</v>
      </c>
      <c r="U26" s="47">
        <f t="shared" ref="U26:U57" si="6">SUMIF($F$3:$F$761,T26,$D$3:$D$761)</f>
        <v>704465.38111026282</v>
      </c>
      <c r="V26" s="47" t="s">
        <v>116</v>
      </c>
      <c r="W26">
        <f t="shared" ref="W26:W57" si="7">U26*((IF($V26="Medium",0.15,IF($V26="Low",0.1,IF($V26="High",0.25,IF($V26="No Risk",0)))))+((-0.05)*(IF($V26="No Risk",0,1))))</f>
        <v>70446.538111026282</v>
      </c>
      <c r="X26" s="47">
        <f t="shared" ref="X26:X57" si="8">U26*((IF($V26="Medium",0.15,IF($V26="Low",0.1,IF($V26="High",0.25,IF($V26="No Risk",0)))))+((0)*(IF($V26="No Risk",0,1))))</f>
        <v>105669.80716653942</v>
      </c>
      <c r="Y26" s="47">
        <f t="shared" ref="Y26:Y57" si="9">U26*((IF($V26="Medium",0.15,IF($V26="Low",0.1,IF($V26="High",0.25,IF($V26="No Risk",0)))))+((0.05)*(IF($V26="No Risk",0,1))))</f>
        <v>140893.07622205256</v>
      </c>
      <c r="AA26" s="47" t="s">
        <v>137</v>
      </c>
      <c r="AB26">
        <f>SUM(X26:X107)</f>
        <v>2732058.0675110221</v>
      </c>
      <c r="AC26" s="120">
        <f t="shared" ref="AC26:AC27" si="10">AB26/$U$108</f>
        <v>7.6725343444869143E-2</v>
      </c>
    </row>
    <row r="27" spans="2:30" ht="13">
      <c r="B27" s="92">
        <v>261</v>
      </c>
      <c r="C27" s="92" t="s">
        <v>180</v>
      </c>
      <c r="D27" s="123">
        <f t="shared" si="2"/>
        <v>5692.9633708853007</v>
      </c>
      <c r="E27" s="91" t="s">
        <v>5</v>
      </c>
      <c r="F27" s="92" t="s">
        <v>11</v>
      </c>
      <c r="H27" s="122" t="s">
        <v>180</v>
      </c>
      <c r="J27">
        <v>5692.9633708853007</v>
      </c>
      <c r="L27" s="94" t="s">
        <v>31</v>
      </c>
      <c r="M27" s="94" t="s">
        <v>40</v>
      </c>
      <c r="N27" s="90">
        <f t="shared" si="3"/>
        <v>303087.54656627006</v>
      </c>
      <c r="O27" s="47" t="s">
        <v>116</v>
      </c>
      <c r="P27" s="47">
        <f>N27*((IF(O27="Medium",0.15,IF(O27="Low",0.1,IF(O27="High",0.25,IF(O27="No Risk",0)))))+(IF('Assumptions Overview'!$F$7="Conservative",-0.05,IF('Assumptions Overview'!$F$7="Moderate",0,IF('Assumptions Overview'!$F$7="Aggressive",0.05))))*(IF(O27="No Risk",0,1)))</f>
        <v>45463.131984940504</v>
      </c>
      <c r="Q27" s="121">
        <f t="shared" si="4"/>
        <v>0.15</v>
      </c>
      <c r="R27" s="94"/>
      <c r="S27" s="91" t="s">
        <v>5</v>
      </c>
      <c r="T27" s="92" t="s">
        <v>11</v>
      </c>
      <c r="U27" s="47">
        <f t="shared" si="6"/>
        <v>206469.44312683796</v>
      </c>
      <c r="V27" s="47" t="s">
        <v>115</v>
      </c>
      <c r="W27" s="47">
        <f t="shared" si="7"/>
        <v>10323.472156341899</v>
      </c>
      <c r="X27" s="47">
        <f t="shared" si="8"/>
        <v>20646.944312683798</v>
      </c>
      <c r="Y27" s="47">
        <f t="shared" si="9"/>
        <v>30970.416469025698</v>
      </c>
      <c r="AA27" s="47" t="s">
        <v>138</v>
      </c>
      <c r="AB27">
        <f>SUM(Y26:Y107)</f>
        <v>3885477.7960277614</v>
      </c>
      <c r="AC27" s="120">
        <f t="shared" si="10"/>
        <v>0.10911723359497756</v>
      </c>
    </row>
    <row r="28" spans="2:30" ht="13">
      <c r="B28" s="90">
        <v>262</v>
      </c>
      <c r="C28" s="90" t="s">
        <v>181</v>
      </c>
      <c r="D28" s="123">
        <f t="shared" si="2"/>
        <v>2529.3511525404433</v>
      </c>
      <c r="E28" s="89" t="s">
        <v>5</v>
      </c>
      <c r="F28" s="90" t="s">
        <v>11</v>
      </c>
      <c r="H28" s="122" t="s">
        <v>181</v>
      </c>
      <c r="J28">
        <v>2529.3511525404433</v>
      </c>
      <c r="L28" s="93" t="s">
        <v>31</v>
      </c>
      <c r="M28" s="93" t="s">
        <v>43</v>
      </c>
      <c r="N28" s="90">
        <f t="shared" si="3"/>
        <v>430888.12703950115</v>
      </c>
      <c r="O28" s="47" t="s">
        <v>115</v>
      </c>
      <c r="P28" s="47">
        <f>N28*((IF(O28="Medium",0.15,IF(O28="Low",0.1,IF(O28="High",0.25,IF(O28="No Risk",0)))))+(IF('Assumptions Overview'!$F$7="Conservative",-0.05,IF('Assumptions Overview'!$F$7="Moderate",0,IF('Assumptions Overview'!$F$7="Aggressive",0.05))))*(IF(O28="No Risk",0,1)))</f>
        <v>43088.81270395012</v>
      </c>
      <c r="Q28" s="121">
        <f t="shared" si="4"/>
        <v>0.1</v>
      </c>
      <c r="R28" s="93"/>
      <c r="S28" s="89" t="s">
        <v>5</v>
      </c>
      <c r="T28" s="92" t="s">
        <v>13</v>
      </c>
      <c r="U28" s="47">
        <f t="shared" si="6"/>
        <v>290923.77999956673</v>
      </c>
      <c r="V28" s="47" t="s">
        <v>117</v>
      </c>
      <c r="W28" s="47">
        <f t="shared" si="7"/>
        <v>0</v>
      </c>
      <c r="X28" s="47">
        <f t="shared" si="8"/>
        <v>0</v>
      </c>
      <c r="Y28" s="47">
        <f t="shared" si="9"/>
        <v>0</v>
      </c>
    </row>
    <row r="29" spans="2:30" ht="13">
      <c r="B29" s="92">
        <v>265</v>
      </c>
      <c r="C29" s="92" t="s">
        <v>182</v>
      </c>
      <c r="D29" s="123">
        <f t="shared" si="2"/>
        <v>1639.0585141912729</v>
      </c>
      <c r="E29" s="91" t="s">
        <v>5</v>
      </c>
      <c r="F29" s="92" t="s">
        <v>11</v>
      </c>
      <c r="H29" s="122" t="s">
        <v>182</v>
      </c>
      <c r="J29">
        <v>1639.0585141912729</v>
      </c>
      <c r="L29" s="93" t="s">
        <v>31</v>
      </c>
      <c r="M29" s="93" t="s">
        <v>35</v>
      </c>
      <c r="N29" s="90">
        <f t="shared" si="3"/>
        <v>66874.735544465468</v>
      </c>
      <c r="O29" s="47" t="s">
        <v>115</v>
      </c>
      <c r="P29" s="47">
        <f>N29*((IF(O29="Medium",0.15,IF(O29="Low",0.1,IF(O29="High",0.25,IF(O29="No Risk",0)))))+(IF('Assumptions Overview'!$F$7="Conservative",-0.05,IF('Assumptions Overview'!$F$7="Moderate",0,IF('Assumptions Overview'!$F$7="Aggressive",0.05))))*(IF(O29="No Risk",0,1)))</f>
        <v>6687.4735544465475</v>
      </c>
      <c r="Q29" s="121">
        <f t="shared" si="4"/>
        <v>0.1</v>
      </c>
      <c r="R29" s="93"/>
      <c r="S29" s="91" t="s">
        <v>5</v>
      </c>
      <c r="T29" s="94" t="s">
        <v>6</v>
      </c>
      <c r="U29" s="47">
        <f t="shared" si="6"/>
        <v>2491792.6296515982</v>
      </c>
      <c r="V29" s="47" t="s">
        <v>115</v>
      </c>
      <c r="W29" s="47">
        <f t="shared" si="7"/>
        <v>124589.63148257992</v>
      </c>
      <c r="X29" s="47">
        <f t="shared" si="8"/>
        <v>249179.26296515984</v>
      </c>
      <c r="Y29" s="47">
        <f t="shared" si="9"/>
        <v>373768.89444773976</v>
      </c>
      <c r="AB29" s="47" t="s">
        <v>120</v>
      </c>
      <c r="AC29" s="47" t="s">
        <v>121</v>
      </c>
      <c r="AD29" s="47" t="s">
        <v>122</v>
      </c>
    </row>
    <row r="30" spans="2:30" ht="13">
      <c r="B30" s="93">
        <v>273</v>
      </c>
      <c r="C30" s="93" t="s">
        <v>183</v>
      </c>
      <c r="D30" s="123">
        <f t="shared" si="2"/>
        <v>11720.228844676687</v>
      </c>
      <c r="E30" s="89" t="s">
        <v>5</v>
      </c>
      <c r="F30" s="93" t="s">
        <v>11</v>
      </c>
      <c r="H30" s="122" t="s">
        <v>183</v>
      </c>
      <c r="J30">
        <v>11720.228844676687</v>
      </c>
      <c r="L30" s="94" t="s">
        <v>31</v>
      </c>
      <c r="M30" s="94" t="s">
        <v>39</v>
      </c>
      <c r="N30" s="90">
        <f t="shared" si="3"/>
        <v>57525.718014227976</v>
      </c>
      <c r="O30" s="47" t="s">
        <v>115</v>
      </c>
      <c r="P30" s="47">
        <f>N30*((IF(O30="Medium",0.15,IF(O30="Low",0.1,IF(O30="High",0.25,IF(O30="No Risk",0)))))+(IF('Assumptions Overview'!$F$7="Conservative",-0.05,IF('Assumptions Overview'!$F$7="Moderate",0,IF('Assumptions Overview'!$F$7="Aggressive",0.05))))*(IF(O30="No Risk",0,1)))</f>
        <v>5752.5718014227978</v>
      </c>
      <c r="Q30" s="121">
        <f t="shared" si="4"/>
        <v>0.1</v>
      </c>
      <c r="R30" s="94"/>
      <c r="S30" s="94" t="s">
        <v>14</v>
      </c>
      <c r="T30" s="94" t="s">
        <v>15</v>
      </c>
      <c r="U30" s="47">
        <f t="shared" si="6"/>
        <v>40347.004496291775</v>
      </c>
      <c r="V30" s="47" t="s">
        <v>115</v>
      </c>
      <c r="W30" s="47">
        <f t="shared" si="7"/>
        <v>2017.3502248145887</v>
      </c>
      <c r="X30" s="47">
        <f t="shared" si="8"/>
        <v>4034.7004496291775</v>
      </c>
      <c r="Y30" s="47">
        <f t="shared" si="9"/>
        <v>6052.0506744437671</v>
      </c>
      <c r="AA30" s="134" t="s">
        <v>5</v>
      </c>
      <c r="AB30">
        <f>SUMIF($S$26:$S$107,$AA30,W$26:W$107)</f>
        <v>205359.64174994809</v>
      </c>
      <c r="AC30" s="47">
        <f t="shared" ref="AC30:AD45" si="11">SUMIF($S$26:$S$107,$AA30,X$26:X$107)</f>
        <v>375496.01444438309</v>
      </c>
      <c r="AD30" s="47">
        <f t="shared" si="11"/>
        <v>545632.38713881804</v>
      </c>
    </row>
    <row r="31" spans="2:30" ht="13">
      <c r="B31" s="94">
        <v>274</v>
      </c>
      <c r="C31" s="94" t="s">
        <v>184</v>
      </c>
      <c r="D31" s="123">
        <f t="shared" si="2"/>
        <v>26097.382081904139</v>
      </c>
      <c r="E31" s="94" t="s">
        <v>5</v>
      </c>
      <c r="F31" s="94" t="s">
        <v>11</v>
      </c>
      <c r="H31" s="122" t="s">
        <v>184</v>
      </c>
      <c r="J31">
        <v>26097.382081904139</v>
      </c>
      <c r="L31" s="93" t="s">
        <v>31</v>
      </c>
      <c r="M31" s="93" t="s">
        <v>42</v>
      </c>
      <c r="N31" s="90">
        <f t="shared" si="3"/>
        <v>91972.152793104411</v>
      </c>
      <c r="O31" s="47" t="s">
        <v>116</v>
      </c>
      <c r="P31" s="47">
        <f>N31*((IF(O31="Medium",0.15,IF(O31="Low",0.1,IF(O31="High",0.25,IF(O31="No Risk",0)))))+(IF('Assumptions Overview'!$F$7="Conservative",-0.05,IF('Assumptions Overview'!$F$7="Moderate",0,IF('Assumptions Overview'!$F$7="Aggressive",0.05))))*(IF(O31="No Risk",0,1)))</f>
        <v>13795.822918965661</v>
      </c>
      <c r="Q31" s="121">
        <f t="shared" si="4"/>
        <v>0.15</v>
      </c>
      <c r="R31" s="94"/>
      <c r="S31" s="93" t="s">
        <v>14</v>
      </c>
      <c r="T31" s="93" t="s">
        <v>16</v>
      </c>
      <c r="U31" s="47">
        <f t="shared" si="6"/>
        <v>40562.104910674054</v>
      </c>
      <c r="V31" s="47" t="s">
        <v>116</v>
      </c>
      <c r="W31" s="47">
        <f t="shared" si="7"/>
        <v>4056.2104910674052</v>
      </c>
      <c r="X31" s="47">
        <f t="shared" si="8"/>
        <v>6084.3157366011083</v>
      </c>
      <c r="Y31" s="47">
        <f t="shared" si="9"/>
        <v>8112.4209821348113</v>
      </c>
      <c r="AA31" s="135" t="s">
        <v>14</v>
      </c>
      <c r="AB31" s="47">
        <f t="shared" ref="AB31:AD47" si="12">SUMIF($S$26:$S$107,$AA31,W$26:W$107)</f>
        <v>25586.869647526764</v>
      </c>
      <c r="AC31" s="47">
        <f t="shared" si="11"/>
        <v>43731.395331843829</v>
      </c>
      <c r="AD31" s="47">
        <f t="shared" si="11"/>
        <v>61875.921016160908</v>
      </c>
    </row>
    <row r="32" spans="2:30" ht="13">
      <c r="B32" s="93">
        <v>1</v>
      </c>
      <c r="C32" s="93" t="s">
        <v>155</v>
      </c>
      <c r="D32" s="123">
        <f t="shared" si="2"/>
        <v>5183.505596579952</v>
      </c>
      <c r="E32" s="93" t="s">
        <v>5</v>
      </c>
      <c r="F32" s="93" t="s">
        <v>13</v>
      </c>
      <c r="H32" s="122" t="s">
        <v>155</v>
      </c>
      <c r="J32">
        <v>5183.505596579952</v>
      </c>
      <c r="L32" s="94" t="s">
        <v>31</v>
      </c>
      <c r="M32" s="94" t="s">
        <v>33</v>
      </c>
      <c r="N32" s="90">
        <f t="shared" si="3"/>
        <v>443197.49919017107</v>
      </c>
      <c r="O32" s="47" t="s">
        <v>115</v>
      </c>
      <c r="P32" s="47">
        <f>N32*((IF(O32="Medium",0.15,IF(O32="Low",0.1,IF(O32="High",0.25,IF(O32="No Risk",0)))))+(IF('Assumptions Overview'!$F$7="Conservative",-0.05,IF('Assumptions Overview'!$F$7="Moderate",0,IF('Assumptions Overview'!$F$7="Aggressive",0.05))))*(IF(O32="No Risk",0,1)))</f>
        <v>44319.749919017107</v>
      </c>
      <c r="Q32" s="121">
        <f t="shared" si="4"/>
        <v>0.1</v>
      </c>
      <c r="R32" s="94"/>
      <c r="S32" s="94" t="s">
        <v>14</v>
      </c>
      <c r="T32" s="94" t="s">
        <v>17</v>
      </c>
      <c r="U32" s="47">
        <f t="shared" si="6"/>
        <v>108284.77435352</v>
      </c>
      <c r="V32" s="47" t="s">
        <v>116</v>
      </c>
      <c r="W32" s="47">
        <f t="shared" si="7"/>
        <v>10828.477435351999</v>
      </c>
      <c r="X32" s="47">
        <f t="shared" si="8"/>
        <v>16242.716153027999</v>
      </c>
      <c r="Y32" s="47">
        <f t="shared" si="9"/>
        <v>21656.954870704001</v>
      </c>
      <c r="AA32" s="135" t="s">
        <v>20</v>
      </c>
      <c r="AB32" s="47">
        <f t="shared" si="12"/>
        <v>451995.32445822377</v>
      </c>
      <c r="AC32" s="47">
        <f t="shared" si="11"/>
        <v>903990.64891644754</v>
      </c>
      <c r="AD32" s="47">
        <f t="shared" si="11"/>
        <v>1355985.9733746715</v>
      </c>
    </row>
    <row r="33" spans="2:30" ht="13">
      <c r="B33" s="94">
        <v>2</v>
      </c>
      <c r="C33" s="94" t="s">
        <v>156</v>
      </c>
      <c r="D33" s="123">
        <f t="shared" si="2"/>
        <v>1137.6226890508212</v>
      </c>
      <c r="E33" s="94" t="s">
        <v>5</v>
      </c>
      <c r="F33" s="94" t="s">
        <v>13</v>
      </c>
      <c r="H33" s="122" t="s">
        <v>156</v>
      </c>
      <c r="J33">
        <v>1137.6226890508212</v>
      </c>
      <c r="L33" s="93" t="s">
        <v>31</v>
      </c>
      <c r="M33" s="93" t="s">
        <v>41</v>
      </c>
      <c r="N33" s="90">
        <f t="shared" si="3"/>
        <v>42043.352761826623</v>
      </c>
      <c r="O33" s="47" t="s">
        <v>115</v>
      </c>
      <c r="P33" s="47">
        <f>N33*((IF(O33="Medium",0.15,IF(O33="Low",0.1,IF(O33="High",0.25,IF(O33="No Risk",0)))))+(IF('Assumptions Overview'!$F$7="Conservative",-0.05,IF('Assumptions Overview'!$F$7="Moderate",0,IF('Assumptions Overview'!$F$7="Aggressive",0.05))))*(IF(O33="No Risk",0,1)))</f>
        <v>4204.3352761826627</v>
      </c>
      <c r="Q33" s="121">
        <f t="shared" si="4"/>
        <v>0.1</v>
      </c>
      <c r="R33" s="94"/>
      <c r="S33" s="93" t="s">
        <v>14</v>
      </c>
      <c r="T33" s="93" t="s">
        <v>18</v>
      </c>
      <c r="U33" s="47">
        <f t="shared" si="6"/>
        <v>159753.96306553303</v>
      </c>
      <c r="V33" s="47" t="s">
        <v>115</v>
      </c>
      <c r="W33" s="47">
        <f t="shared" si="7"/>
        <v>7987.6981532766513</v>
      </c>
      <c r="X33" s="47">
        <f t="shared" si="8"/>
        <v>15975.396306553303</v>
      </c>
      <c r="Y33" s="47">
        <f t="shared" si="9"/>
        <v>23963.094459829957</v>
      </c>
      <c r="AA33" s="135" t="s">
        <v>31</v>
      </c>
      <c r="AB33" s="47">
        <f t="shared" si="12"/>
        <v>161186.57311029307</v>
      </c>
      <c r="AC33" s="47">
        <f t="shared" si="11"/>
        <v>281268.38435606164</v>
      </c>
      <c r="AD33" s="47">
        <f t="shared" si="11"/>
        <v>401350.19560183026</v>
      </c>
    </row>
    <row r="34" spans="2:30" ht="13">
      <c r="B34" s="93">
        <v>215</v>
      </c>
      <c r="C34" s="93" t="s">
        <v>185</v>
      </c>
      <c r="D34" s="123">
        <f t="shared" si="2"/>
        <v>583.87319457771025</v>
      </c>
      <c r="E34" s="93" t="s">
        <v>5</v>
      </c>
      <c r="F34" s="93" t="s">
        <v>13</v>
      </c>
      <c r="H34" s="122" t="s">
        <v>185</v>
      </c>
      <c r="J34">
        <v>583.87319457771025</v>
      </c>
      <c r="L34" s="93" t="s">
        <v>31</v>
      </c>
      <c r="M34" s="93" t="s">
        <v>38</v>
      </c>
      <c r="N34" s="90">
        <f t="shared" si="3"/>
        <v>148317.37467463198</v>
      </c>
      <c r="O34" s="47" t="s">
        <v>115</v>
      </c>
      <c r="P34" s="47">
        <f>N34*((IF(O34="Medium",0.15,IF(O34="Low",0.1,IF(O34="High",0.25,IF(O34="No Risk",0)))))+(IF('Assumptions Overview'!$F$7="Conservative",-0.05,IF('Assumptions Overview'!$F$7="Moderate",0,IF('Assumptions Overview'!$F$7="Aggressive",0.05))))*(IF(O34="No Risk",0,1)))</f>
        <v>14831.737467463199</v>
      </c>
      <c r="Q34" s="121">
        <f t="shared" si="4"/>
        <v>0.1</v>
      </c>
      <c r="R34" s="93"/>
      <c r="S34" s="93" t="s">
        <v>14</v>
      </c>
      <c r="T34" s="93" t="s">
        <v>19</v>
      </c>
      <c r="U34" s="47">
        <f t="shared" si="6"/>
        <v>13942.66686032245</v>
      </c>
      <c r="V34" s="47" t="s">
        <v>115</v>
      </c>
      <c r="W34" s="47">
        <f t="shared" si="7"/>
        <v>697.13334301612258</v>
      </c>
      <c r="X34" s="47">
        <f t="shared" si="8"/>
        <v>1394.2666860322452</v>
      </c>
      <c r="Y34" s="47">
        <f t="shared" si="9"/>
        <v>2091.4000290483677</v>
      </c>
      <c r="AA34" s="135" t="s">
        <v>49</v>
      </c>
      <c r="AB34" s="47">
        <f t="shared" si="12"/>
        <v>32746.967884187674</v>
      </c>
      <c r="AC34" s="47">
        <f t="shared" si="11"/>
        <v>51514.402351638724</v>
      </c>
      <c r="AD34" s="47">
        <f t="shared" si="11"/>
        <v>70281.836819089775</v>
      </c>
    </row>
    <row r="35" spans="2:30" ht="13">
      <c r="B35" s="94">
        <v>216</v>
      </c>
      <c r="C35" s="94" t="s">
        <v>186</v>
      </c>
      <c r="D35" s="123">
        <f t="shared" si="2"/>
        <v>19937.026772525489</v>
      </c>
      <c r="E35" s="94" t="s">
        <v>5</v>
      </c>
      <c r="F35" s="94" t="s">
        <v>13</v>
      </c>
      <c r="H35" s="122" t="s">
        <v>186</v>
      </c>
      <c r="J35">
        <v>19937.026772525489</v>
      </c>
      <c r="L35" s="93" t="s">
        <v>31</v>
      </c>
      <c r="M35" s="93" t="s">
        <v>34</v>
      </c>
      <c r="N35" s="90">
        <f t="shared" si="3"/>
        <v>5762.5612188993473</v>
      </c>
      <c r="O35" s="47" t="s">
        <v>115</v>
      </c>
      <c r="P35" s="47">
        <f>N35*((IF(O35="Medium",0.15,IF(O35="Low",0.1,IF(O35="High",0.25,IF(O35="No Risk",0)))))+(IF('Assumptions Overview'!$F$7="Conservative",-0.05,IF('Assumptions Overview'!$F$7="Moderate",0,IF('Assumptions Overview'!$F$7="Aggressive",0.05))))*(IF(O35="No Risk",0,1)))</f>
        <v>576.25612188993478</v>
      </c>
      <c r="Q35" s="121">
        <f t="shared" si="4"/>
        <v>0.1</v>
      </c>
      <c r="R35" s="93"/>
      <c r="S35" s="94" t="s">
        <v>20</v>
      </c>
      <c r="T35" s="94" t="s">
        <v>27</v>
      </c>
      <c r="U35" s="47">
        <f t="shared" si="6"/>
        <v>594192.53084730229</v>
      </c>
      <c r="V35" s="47" t="s">
        <v>115</v>
      </c>
      <c r="W35" s="47">
        <f t="shared" si="7"/>
        <v>29709.626542365117</v>
      </c>
      <c r="X35" s="47">
        <f t="shared" si="8"/>
        <v>59419.253084730233</v>
      </c>
      <c r="Y35" s="47">
        <f t="shared" si="9"/>
        <v>89128.879627095361</v>
      </c>
      <c r="AA35" s="135" t="s">
        <v>53</v>
      </c>
      <c r="AB35" s="47">
        <f t="shared" si="12"/>
        <v>0</v>
      </c>
      <c r="AC35" s="47">
        <f t="shared" si="11"/>
        <v>0</v>
      </c>
      <c r="AD35" s="47">
        <f t="shared" si="11"/>
        <v>0</v>
      </c>
    </row>
    <row r="36" spans="2:30" ht="13">
      <c r="B36" s="93">
        <v>217</v>
      </c>
      <c r="C36" s="93" t="s">
        <v>187</v>
      </c>
      <c r="D36" s="123">
        <f t="shared" si="2"/>
        <v>10663.910902891841</v>
      </c>
      <c r="E36" s="93" t="s">
        <v>5</v>
      </c>
      <c r="F36" s="93" t="s">
        <v>13</v>
      </c>
      <c r="H36" s="122" t="s">
        <v>187</v>
      </c>
      <c r="J36">
        <v>10663.910902891841</v>
      </c>
      <c r="L36" s="93" t="s">
        <v>31</v>
      </c>
      <c r="M36" s="93" t="s">
        <v>48</v>
      </c>
      <c r="N36" s="90">
        <f t="shared" si="3"/>
        <v>96780.708559421997</v>
      </c>
      <c r="O36" s="47" t="s">
        <v>115</v>
      </c>
      <c r="P36" s="47">
        <f>N36*((IF(O36="Medium",0.15,IF(O36="Low",0.1,IF(O36="High",0.25,IF(O36="No Risk",0)))))+(IF('Assumptions Overview'!$F$7="Conservative",-0.05,IF('Assumptions Overview'!$F$7="Moderate",0,IF('Assumptions Overview'!$F$7="Aggressive",0.05))))*(IF(O36="No Risk",0,1)))</f>
        <v>9678.0708559422001</v>
      </c>
      <c r="Q36" s="121">
        <f t="shared" si="4"/>
        <v>0.1</v>
      </c>
      <c r="R36" s="94"/>
      <c r="S36" s="94" t="s">
        <v>20</v>
      </c>
      <c r="T36" s="94" t="s">
        <v>26</v>
      </c>
      <c r="U36" s="47">
        <f t="shared" si="6"/>
        <v>809864.0066574635</v>
      </c>
      <c r="V36" s="47" t="s">
        <v>115</v>
      </c>
      <c r="W36" s="47">
        <f t="shared" si="7"/>
        <v>40493.200332873181</v>
      </c>
      <c r="X36" s="47">
        <f t="shared" si="8"/>
        <v>80986.400665746361</v>
      </c>
      <c r="Y36" s="47">
        <f t="shared" si="9"/>
        <v>121479.60099861954</v>
      </c>
      <c r="AA36" s="135" t="s">
        <v>55</v>
      </c>
      <c r="AB36" s="47">
        <f t="shared" si="12"/>
        <v>98078.415225172677</v>
      </c>
      <c r="AC36" s="47">
        <f t="shared" si="11"/>
        <v>172095.8531259622</v>
      </c>
      <c r="AD36" s="47">
        <f t="shared" si="11"/>
        <v>246113.2910267518</v>
      </c>
    </row>
    <row r="37" spans="2:30" ht="13">
      <c r="B37" s="94">
        <v>218</v>
      </c>
      <c r="C37" s="94" t="s">
        <v>188</v>
      </c>
      <c r="D37" s="123">
        <f t="shared" si="2"/>
        <v>1735.6522432637371</v>
      </c>
      <c r="E37" s="94" t="s">
        <v>5</v>
      </c>
      <c r="F37" s="94" t="s">
        <v>13</v>
      </c>
      <c r="H37" s="122" t="s">
        <v>188</v>
      </c>
      <c r="J37">
        <v>1735.6522432637371</v>
      </c>
      <c r="L37" s="94" t="s">
        <v>31</v>
      </c>
      <c r="M37" s="94" t="s">
        <v>47</v>
      </c>
      <c r="N37" s="90">
        <f t="shared" si="3"/>
        <v>46352.556358026508</v>
      </c>
      <c r="O37" s="47" t="s">
        <v>115</v>
      </c>
      <c r="P37" s="47">
        <f>N37*((IF(O37="Medium",0.15,IF(O37="Low",0.1,IF(O37="High",0.25,IF(O37="No Risk",0)))))+(IF('Assumptions Overview'!$F$7="Conservative",-0.05,IF('Assumptions Overview'!$F$7="Moderate",0,IF('Assumptions Overview'!$F$7="Aggressive",0.05))))*(IF(O37="No Risk",0,1)))</f>
        <v>4635.2556358026513</v>
      </c>
      <c r="Q37" s="121">
        <f t="shared" si="4"/>
        <v>0.1</v>
      </c>
      <c r="R37" s="94"/>
      <c r="S37" s="94" t="s">
        <v>20</v>
      </c>
      <c r="T37" s="94" t="s">
        <v>29</v>
      </c>
      <c r="U37" s="47">
        <f t="shared" si="6"/>
        <v>2552641.0910696187</v>
      </c>
      <c r="V37" s="47" t="s">
        <v>115</v>
      </c>
      <c r="W37" s="47">
        <f t="shared" si="7"/>
        <v>127632.05455348094</v>
      </c>
      <c r="X37" s="47">
        <f t="shared" si="8"/>
        <v>255264.10910696187</v>
      </c>
      <c r="Y37" s="47">
        <f t="shared" si="9"/>
        <v>382896.16366044286</v>
      </c>
      <c r="AA37" s="135" t="s">
        <v>62</v>
      </c>
      <c r="AB37" s="47">
        <f t="shared" si="12"/>
        <v>12274.62576368068</v>
      </c>
      <c r="AC37" s="47">
        <f t="shared" si="11"/>
        <v>24549.251527361361</v>
      </c>
      <c r="AD37" s="47">
        <f t="shared" si="11"/>
        <v>36823.877291042038</v>
      </c>
    </row>
    <row r="38" spans="2:30" ht="13">
      <c r="B38" s="93">
        <v>219</v>
      </c>
      <c r="C38" s="93" t="s">
        <v>189</v>
      </c>
      <c r="D38" s="123">
        <f t="shared" si="2"/>
        <v>32910.073222561616</v>
      </c>
      <c r="E38" s="93" t="s">
        <v>5</v>
      </c>
      <c r="F38" s="93" t="s">
        <v>13</v>
      </c>
      <c r="H38" s="122" t="s">
        <v>189</v>
      </c>
      <c r="J38">
        <v>32910.073222561616</v>
      </c>
      <c r="L38" s="93" t="s">
        <v>31</v>
      </c>
      <c r="M38" s="93" t="s">
        <v>32</v>
      </c>
      <c r="N38" s="90">
        <f t="shared" si="3"/>
        <v>126843.16485966575</v>
      </c>
      <c r="O38" s="47" t="s">
        <v>115</v>
      </c>
      <c r="P38" s="47">
        <f>N38*((IF(O38="Medium",0.15,IF(O38="Low",0.1,IF(O38="High",0.25,IF(O38="No Risk",0)))))+(IF('Assumptions Overview'!$F$7="Conservative",-0.05,IF('Assumptions Overview'!$F$7="Moderate",0,IF('Assumptions Overview'!$F$7="Aggressive",0.05))))*(IF(O38="No Risk",0,1)))</f>
        <v>12684.316485966576</v>
      </c>
      <c r="Q38" s="121">
        <f t="shared" si="4"/>
        <v>0.1</v>
      </c>
      <c r="R38" s="93"/>
      <c r="S38" s="94" t="s">
        <v>20</v>
      </c>
      <c r="T38" s="94" t="s">
        <v>21</v>
      </c>
      <c r="U38" s="47">
        <f t="shared" si="6"/>
        <v>1594085.8283417828</v>
      </c>
      <c r="V38" s="47" t="s">
        <v>117</v>
      </c>
      <c r="W38" s="47">
        <f t="shared" si="7"/>
        <v>0</v>
      </c>
      <c r="X38" s="47">
        <f t="shared" si="8"/>
        <v>0</v>
      </c>
      <c r="Y38" s="47">
        <f t="shared" si="9"/>
        <v>0</v>
      </c>
      <c r="AA38" s="135" t="s">
        <v>66</v>
      </c>
      <c r="AB38" s="47">
        <f t="shared" si="12"/>
        <v>14835.766880091152</v>
      </c>
      <c r="AC38" s="47">
        <f t="shared" si="11"/>
        <v>29671.533760182305</v>
      </c>
      <c r="AD38" s="47">
        <f t="shared" si="11"/>
        <v>44507.300640273461</v>
      </c>
    </row>
    <row r="39" spans="2:30" ht="13">
      <c r="B39" s="94">
        <v>220</v>
      </c>
      <c r="C39" s="94" t="s">
        <v>190</v>
      </c>
      <c r="D39" s="123">
        <f t="shared" si="2"/>
        <v>42226.45688648145</v>
      </c>
      <c r="E39" s="94" t="s">
        <v>5</v>
      </c>
      <c r="F39" s="94" t="s">
        <v>13</v>
      </c>
      <c r="H39" s="122" t="s">
        <v>190</v>
      </c>
      <c r="J39">
        <v>42226.45688648145</v>
      </c>
      <c r="L39" s="94" t="s">
        <v>31</v>
      </c>
      <c r="M39" s="94" t="s">
        <v>45</v>
      </c>
      <c r="N39" s="90">
        <f t="shared" si="3"/>
        <v>99658.828407872788</v>
      </c>
      <c r="O39" s="47" t="s">
        <v>116</v>
      </c>
      <c r="P39" s="47">
        <f>N39*((IF(O39="Medium",0.15,IF(O39="Low",0.1,IF(O39="High",0.25,IF(O39="No Risk",0)))))+(IF('Assumptions Overview'!$F$7="Conservative",-0.05,IF('Assumptions Overview'!$F$7="Moderate",0,IF('Assumptions Overview'!$F$7="Aggressive",0.05))))*(IF(O39="No Risk",0,1)))</f>
        <v>14948.824261180918</v>
      </c>
      <c r="Q39" s="121">
        <f t="shared" si="4"/>
        <v>0.15</v>
      </c>
      <c r="R39" s="93"/>
      <c r="S39" s="93" t="s">
        <v>20</v>
      </c>
      <c r="T39" s="93" t="s">
        <v>25</v>
      </c>
      <c r="U39" s="47">
        <f t="shared" si="6"/>
        <v>1202892.8820058345</v>
      </c>
      <c r="V39" s="47" t="s">
        <v>115</v>
      </c>
      <c r="W39" s="47">
        <f t="shared" si="7"/>
        <v>60144.644100291727</v>
      </c>
      <c r="X39" s="47">
        <f t="shared" si="8"/>
        <v>120289.28820058345</v>
      </c>
      <c r="Y39" s="47">
        <f t="shared" si="9"/>
        <v>180433.9323008752</v>
      </c>
      <c r="AA39" s="135" t="s">
        <v>71</v>
      </c>
      <c r="AB39" s="47">
        <f t="shared" si="12"/>
        <v>79055.450084739874</v>
      </c>
      <c r="AC39" s="47">
        <f t="shared" si="11"/>
        <v>129380.02701684175</v>
      </c>
      <c r="AD39" s="47">
        <f t="shared" si="11"/>
        <v>179704.60394894364</v>
      </c>
    </row>
    <row r="40" spans="2:30" ht="13">
      <c r="B40" s="93">
        <v>221</v>
      </c>
      <c r="C40" s="93" t="s">
        <v>191</v>
      </c>
      <c r="D40" s="123">
        <f t="shared" si="2"/>
        <v>10822.706411813873</v>
      </c>
      <c r="E40" s="93" t="s">
        <v>5</v>
      </c>
      <c r="F40" s="93" t="s">
        <v>13</v>
      </c>
      <c r="H40" s="122" t="s">
        <v>191</v>
      </c>
      <c r="J40">
        <v>10822.706411813873</v>
      </c>
      <c r="L40" s="94" t="s">
        <v>49</v>
      </c>
      <c r="M40" s="94" t="s">
        <v>51</v>
      </c>
      <c r="N40" s="90">
        <f t="shared" si="3"/>
        <v>279590.66833473253</v>
      </c>
      <c r="O40" s="47" t="s">
        <v>116</v>
      </c>
      <c r="P40" s="47">
        <f>N40*((IF(O40="Medium",0.15,IF(O40="Low",0.1,IF(O40="High",0.25,IF(O40="No Risk",0)))))+(IF('Assumptions Overview'!$F$7="Conservative",-0.05,IF('Assumptions Overview'!$F$7="Moderate",0,IF('Assumptions Overview'!$F$7="Aggressive",0.05))))*(IF(O40="No Risk",0,1)))</f>
        <v>41938.600250209878</v>
      </c>
      <c r="Q40" s="121">
        <f t="shared" si="4"/>
        <v>0.15</v>
      </c>
      <c r="R40" s="94"/>
      <c r="S40" s="93" t="s">
        <v>20</v>
      </c>
      <c r="T40" s="93" t="s">
        <v>22</v>
      </c>
      <c r="U40" s="47">
        <f t="shared" si="6"/>
        <v>324918.91010800021</v>
      </c>
      <c r="V40" s="47" t="s">
        <v>117</v>
      </c>
      <c r="W40" s="47">
        <f t="shared" si="7"/>
        <v>0</v>
      </c>
      <c r="X40" s="47">
        <f t="shared" si="8"/>
        <v>0</v>
      </c>
      <c r="Y40" s="47">
        <f t="shared" si="9"/>
        <v>0</v>
      </c>
      <c r="AA40" s="135" t="s">
        <v>75</v>
      </c>
      <c r="AB40" s="47">
        <f t="shared" si="12"/>
        <v>2048.4879324793828</v>
      </c>
      <c r="AC40" s="47">
        <f t="shared" si="11"/>
        <v>4096.9758649587657</v>
      </c>
      <c r="AD40" s="47">
        <f t="shared" si="11"/>
        <v>6145.4637974381485</v>
      </c>
    </row>
    <row r="41" spans="2:30" ht="13">
      <c r="B41" s="94">
        <v>228</v>
      </c>
      <c r="C41" s="94" t="s">
        <v>192</v>
      </c>
      <c r="D41" s="123">
        <f t="shared" si="2"/>
        <v>8808.1950297328549</v>
      </c>
      <c r="E41" s="94" t="s">
        <v>5</v>
      </c>
      <c r="F41" s="94" t="s">
        <v>13</v>
      </c>
      <c r="H41" s="122" t="s">
        <v>192</v>
      </c>
      <c r="J41">
        <v>8808.1950297328549</v>
      </c>
      <c r="L41" s="93" t="s">
        <v>49</v>
      </c>
      <c r="M41" s="93" t="s">
        <v>52</v>
      </c>
      <c r="N41" s="90">
        <f t="shared" si="3"/>
        <v>51416.209975324076</v>
      </c>
      <c r="O41" s="47" t="s">
        <v>115</v>
      </c>
      <c r="P41" s="47">
        <f>N41*((IF(O41="Medium",0.15,IF(O41="Low",0.1,IF(O41="High",0.25,IF(O41="No Risk",0)))))+(IF('Assumptions Overview'!$F$7="Conservative",-0.05,IF('Assumptions Overview'!$F$7="Moderate",0,IF('Assumptions Overview'!$F$7="Aggressive",0.05))))*(IF(O41="No Risk",0,1)))</f>
        <v>5141.6209975324082</v>
      </c>
      <c r="Q41" s="121">
        <f t="shared" si="4"/>
        <v>0.1</v>
      </c>
      <c r="R41" s="93"/>
      <c r="S41" s="94" t="s">
        <v>20</v>
      </c>
      <c r="T41" s="94" t="s">
        <v>24</v>
      </c>
      <c r="U41" s="47">
        <f t="shared" si="6"/>
        <v>1636223.1146939048</v>
      </c>
      <c r="V41" s="47" t="s">
        <v>117</v>
      </c>
      <c r="W41" s="47">
        <f t="shared" si="7"/>
        <v>0</v>
      </c>
      <c r="X41" s="47">
        <f t="shared" si="8"/>
        <v>0</v>
      </c>
      <c r="Y41" s="47">
        <f t="shared" si="9"/>
        <v>0</v>
      </c>
      <c r="AA41" s="135" t="s">
        <v>78</v>
      </c>
      <c r="AB41" s="47">
        <f t="shared" si="12"/>
        <v>292475.17876769486</v>
      </c>
      <c r="AC41" s="47">
        <f t="shared" si="11"/>
        <v>405061.24926091894</v>
      </c>
      <c r="AD41" s="47">
        <f t="shared" si="11"/>
        <v>517647.31975414313</v>
      </c>
    </row>
    <row r="42" spans="2:30" ht="13">
      <c r="B42" s="93">
        <v>229</v>
      </c>
      <c r="C42" s="93" t="s">
        <v>193</v>
      </c>
      <c r="D42" s="123">
        <f t="shared" si="2"/>
        <v>9604.4582455450582</v>
      </c>
      <c r="E42" s="93" t="s">
        <v>5</v>
      </c>
      <c r="F42" s="93" t="s">
        <v>13</v>
      </c>
      <c r="H42" s="122" t="s">
        <v>193</v>
      </c>
      <c r="J42">
        <v>9604.4582455450582</v>
      </c>
      <c r="L42" s="94" t="s">
        <v>49</v>
      </c>
      <c r="M42" s="94" t="s">
        <v>50</v>
      </c>
      <c r="N42" s="90">
        <f t="shared" si="3"/>
        <v>44341.811038964392</v>
      </c>
      <c r="O42" s="47" t="s">
        <v>115</v>
      </c>
      <c r="P42" s="47">
        <f>N42*((IF(O42="Medium",0.15,IF(O42="Low",0.1,IF(O42="High",0.25,IF(O42="No Risk",0)))))+(IF('Assumptions Overview'!$F$7="Conservative",-0.05,IF('Assumptions Overview'!$F$7="Moderate",0,IF('Assumptions Overview'!$F$7="Aggressive",0.05))))*(IF(O42="No Risk",0,1)))</f>
        <v>4434.1811038964397</v>
      </c>
      <c r="Q42" s="121">
        <f t="shared" si="4"/>
        <v>0.1</v>
      </c>
      <c r="R42" s="93"/>
      <c r="S42" s="93" t="s">
        <v>20</v>
      </c>
      <c r="T42" s="93" t="s">
        <v>30</v>
      </c>
      <c r="U42" s="47">
        <f t="shared" si="6"/>
        <v>2949951.3709463752</v>
      </c>
      <c r="V42" s="47" t="s">
        <v>115</v>
      </c>
      <c r="W42" s="47">
        <f t="shared" si="7"/>
        <v>147497.56854731878</v>
      </c>
      <c r="X42" s="47">
        <f t="shared" si="8"/>
        <v>294995.13709463755</v>
      </c>
      <c r="Y42" s="47">
        <f t="shared" si="9"/>
        <v>442492.70564195636</v>
      </c>
      <c r="AA42" s="135" t="s">
        <v>87</v>
      </c>
      <c r="AB42" s="47">
        <f t="shared" si="12"/>
        <v>14931.143418601136</v>
      </c>
      <c r="AC42" s="47">
        <f t="shared" si="11"/>
        <v>29862.286837202271</v>
      </c>
      <c r="AD42" s="47">
        <f t="shared" si="11"/>
        <v>44793.430255803411</v>
      </c>
    </row>
    <row r="43" spans="2:30" ht="13">
      <c r="B43" s="94">
        <v>230</v>
      </c>
      <c r="C43" s="94" t="s">
        <v>194</v>
      </c>
      <c r="D43" s="123">
        <f t="shared" si="2"/>
        <v>3158.1358937154009</v>
      </c>
      <c r="E43" s="94" t="s">
        <v>5</v>
      </c>
      <c r="F43" s="94" t="s">
        <v>13</v>
      </c>
      <c r="H43" s="122" t="s">
        <v>194</v>
      </c>
      <c r="J43">
        <v>3158.1358937154009</v>
      </c>
      <c r="L43" s="94" t="s">
        <v>53</v>
      </c>
      <c r="M43" s="94" t="s">
        <v>54</v>
      </c>
      <c r="N43" s="90">
        <f t="shared" si="3"/>
        <v>1400286.7321536657</v>
      </c>
      <c r="O43" s="47" t="s">
        <v>117</v>
      </c>
      <c r="P43" s="47">
        <f>N43*((IF(O43="Medium",0.15,IF(O43="Low",0.1,IF(O43="High",0.25,IF(O43="No Risk",0)))))+(IF('Assumptions Overview'!$F$7="Conservative",-0.05,IF('Assumptions Overview'!$F$7="Moderate",0,IF('Assumptions Overview'!$F$7="Aggressive",0.05))))*(IF(O43="No Risk",0,1)))</f>
        <v>0</v>
      </c>
      <c r="Q43" s="121">
        <f t="shared" si="4"/>
        <v>0</v>
      </c>
      <c r="R43" s="94"/>
      <c r="S43" s="93" t="s">
        <v>20</v>
      </c>
      <c r="T43" s="93" t="s">
        <v>28</v>
      </c>
      <c r="U43" s="47">
        <f t="shared" si="6"/>
        <v>123654.82199429572</v>
      </c>
      <c r="V43" s="47" t="s">
        <v>115</v>
      </c>
      <c r="W43" s="47">
        <f t="shared" si="7"/>
        <v>6182.7410997147863</v>
      </c>
      <c r="X43" s="47">
        <f t="shared" si="8"/>
        <v>12365.482199429573</v>
      </c>
      <c r="Y43" s="47">
        <f t="shared" si="9"/>
        <v>18548.22329914436</v>
      </c>
      <c r="AA43" s="135" t="s">
        <v>91</v>
      </c>
      <c r="AB43" s="47">
        <f t="shared" si="12"/>
        <v>0</v>
      </c>
      <c r="AC43" s="47">
        <f t="shared" si="11"/>
        <v>0</v>
      </c>
      <c r="AD43" s="47">
        <f t="shared" si="11"/>
        <v>0</v>
      </c>
    </row>
    <row r="44" spans="2:30" ht="13">
      <c r="B44" s="93">
        <v>231</v>
      </c>
      <c r="C44" s="93" t="s">
        <v>195</v>
      </c>
      <c r="D44" s="123">
        <f t="shared" si="2"/>
        <v>2910.5338420608496</v>
      </c>
      <c r="E44" s="93" t="s">
        <v>5</v>
      </c>
      <c r="F44" s="93" t="s">
        <v>13</v>
      </c>
      <c r="H44" s="122" t="s">
        <v>195</v>
      </c>
      <c r="J44">
        <v>2910.5338420608496</v>
      </c>
      <c r="L44" s="47" t="s">
        <v>53</v>
      </c>
      <c r="M44" s="47" t="s">
        <v>154</v>
      </c>
      <c r="N44" s="90">
        <f t="shared" si="3"/>
        <v>2647199.0240075947</v>
      </c>
      <c r="O44" s="47" t="s">
        <v>117</v>
      </c>
      <c r="P44" s="47">
        <f>N44*((IF(O44="Medium",0.15,IF(O44="Low",0.1,IF(O44="High",0.25,IF(O44="No Risk",0)))))+(IF('Assumptions Overview'!$F$7="Conservative",-0.05,IF('Assumptions Overview'!$F$7="Moderate",0,IF('Assumptions Overview'!$F$7="Aggressive",0.05))))*(IF(O44="No Risk",0,1)))</f>
        <v>0</v>
      </c>
      <c r="Q44" s="121">
        <f t="shared" si="4"/>
        <v>0</v>
      </c>
      <c r="R44" s="94"/>
      <c r="S44" s="94" t="s">
        <v>20</v>
      </c>
      <c r="T44" s="94" t="s">
        <v>23</v>
      </c>
      <c r="U44" s="47">
        <f t="shared" si="6"/>
        <v>806709.78564358572</v>
      </c>
      <c r="V44" s="47" t="s">
        <v>115</v>
      </c>
      <c r="W44" s="47">
        <f t="shared" si="7"/>
        <v>40335.489282179289</v>
      </c>
      <c r="X44" s="47">
        <f t="shared" si="8"/>
        <v>80670.978564358578</v>
      </c>
      <c r="Y44" s="47">
        <f t="shared" si="9"/>
        <v>121006.46784653788</v>
      </c>
      <c r="AA44" s="135" t="s">
        <v>92</v>
      </c>
      <c r="AB44" s="47">
        <f t="shared" si="12"/>
        <v>115912.74483069764</v>
      </c>
      <c r="AC44" s="47">
        <f t="shared" si="11"/>
        <v>156761.58039428529</v>
      </c>
      <c r="AD44" s="47">
        <f t="shared" si="11"/>
        <v>197610.41595787296</v>
      </c>
    </row>
    <row r="45" spans="2:30" ht="13">
      <c r="B45" s="94">
        <v>232</v>
      </c>
      <c r="C45" s="94" t="s">
        <v>196</v>
      </c>
      <c r="D45" s="123">
        <f t="shared" si="2"/>
        <v>2631.6355824210864</v>
      </c>
      <c r="E45" s="94" t="s">
        <v>5</v>
      </c>
      <c r="F45" s="94" t="s">
        <v>13</v>
      </c>
      <c r="H45" s="122" t="s">
        <v>196</v>
      </c>
      <c r="J45">
        <v>2631.6355824210864</v>
      </c>
      <c r="L45" s="94" t="s">
        <v>55</v>
      </c>
      <c r="M45" s="94" t="s">
        <v>61</v>
      </c>
      <c r="N45" s="90">
        <f t="shared" si="3"/>
        <v>121132.21990828098</v>
      </c>
      <c r="O45" s="47" t="s">
        <v>116</v>
      </c>
      <c r="P45" s="47">
        <f>N45*((IF(O45="Medium",0.15,IF(O45="Low",0.1,IF(O45="High",0.25,IF(O45="No Risk",0)))))+(IF('Assumptions Overview'!$F$7="Conservative",-0.05,IF('Assumptions Overview'!$F$7="Moderate",0,IF('Assumptions Overview'!$F$7="Aggressive",0.05))))*(IF(O45="No Risk",0,1)))</f>
        <v>18169.832986242145</v>
      </c>
      <c r="Q45" s="121">
        <f t="shared" si="4"/>
        <v>0.15</v>
      </c>
      <c r="R45" s="94"/>
      <c r="S45" s="94" t="s">
        <v>31</v>
      </c>
      <c r="T45" s="94" t="s">
        <v>46</v>
      </c>
      <c r="U45" s="47">
        <f t="shared" si="6"/>
        <v>74888.605340160488</v>
      </c>
      <c r="V45" s="47" t="s">
        <v>115</v>
      </c>
      <c r="W45" s="47">
        <f t="shared" si="7"/>
        <v>3744.4302670080247</v>
      </c>
      <c r="X45" s="47">
        <f t="shared" si="8"/>
        <v>7488.8605340160493</v>
      </c>
      <c r="Y45" s="47">
        <f t="shared" si="9"/>
        <v>11233.290801024075</v>
      </c>
      <c r="AA45" s="135" t="s">
        <v>96</v>
      </c>
      <c r="AB45" s="47">
        <f t="shared" si="12"/>
        <v>0</v>
      </c>
      <c r="AC45" s="47">
        <f t="shared" si="11"/>
        <v>0</v>
      </c>
      <c r="AD45" s="47">
        <f t="shared" si="11"/>
        <v>0</v>
      </c>
    </row>
    <row r="46" spans="2:30" ht="13">
      <c r="B46" s="93">
        <v>233</v>
      </c>
      <c r="C46" s="93" t="s">
        <v>197</v>
      </c>
      <c r="D46" s="123">
        <f t="shared" si="2"/>
        <v>25895.130512278425</v>
      </c>
      <c r="E46" s="93" t="s">
        <v>5</v>
      </c>
      <c r="F46" s="93" t="s">
        <v>13</v>
      </c>
      <c r="H46" s="122" t="s">
        <v>197</v>
      </c>
      <c r="J46">
        <v>25895.130512278425</v>
      </c>
      <c r="L46" s="93" t="s">
        <v>55</v>
      </c>
      <c r="M46" s="93" t="s">
        <v>60</v>
      </c>
      <c r="N46" s="90">
        <f t="shared" si="3"/>
        <v>24916.353265682643</v>
      </c>
      <c r="O46" s="47" t="s">
        <v>115</v>
      </c>
      <c r="P46" s="47">
        <f>N46*((IF(O46="Medium",0.15,IF(O46="Low",0.1,IF(O46="High",0.25,IF(O46="No Risk",0)))))+(IF('Assumptions Overview'!$F$7="Conservative",-0.05,IF('Assumptions Overview'!$F$7="Moderate",0,IF('Assumptions Overview'!$F$7="Aggressive",0.05))))*(IF(O46="No Risk",0,1)))</f>
        <v>2491.6353265682646</v>
      </c>
      <c r="Q46" s="121">
        <f t="shared" si="4"/>
        <v>0.10000000000000002</v>
      </c>
      <c r="R46" s="94"/>
      <c r="S46" s="93" t="s">
        <v>31</v>
      </c>
      <c r="T46" s="93" t="s">
        <v>44</v>
      </c>
      <c r="U46" s="47">
        <f t="shared" si="6"/>
        <v>183540.04936359887</v>
      </c>
      <c r="V46" s="47" t="s">
        <v>116</v>
      </c>
      <c r="W46" s="47">
        <f t="shared" si="7"/>
        <v>18354.004936359885</v>
      </c>
      <c r="X46" s="47">
        <f t="shared" si="8"/>
        <v>27531.007404539829</v>
      </c>
      <c r="Y46" s="47">
        <f t="shared" si="9"/>
        <v>36708.009872719776</v>
      </c>
      <c r="AA46" s="135" t="s">
        <v>99</v>
      </c>
      <c r="AB46" s="47">
        <f t="shared" si="12"/>
        <v>24625.257343098281</v>
      </c>
      <c r="AC46" s="47">
        <f t="shared" si="12"/>
        <v>47326.004006278708</v>
      </c>
      <c r="AD46" s="47">
        <f t="shared" si="12"/>
        <v>70026.750669459143</v>
      </c>
    </row>
    <row r="47" spans="2:30" ht="13">
      <c r="B47" s="94">
        <v>234</v>
      </c>
      <c r="C47" s="94" t="s">
        <v>198</v>
      </c>
      <c r="D47" s="123">
        <f t="shared" si="2"/>
        <v>47215.382433097686</v>
      </c>
      <c r="E47" s="94" t="s">
        <v>5</v>
      </c>
      <c r="F47" s="94" t="s">
        <v>13</v>
      </c>
      <c r="H47" s="122" t="s">
        <v>198</v>
      </c>
      <c r="J47">
        <v>47215.382433097686</v>
      </c>
      <c r="L47" s="94" t="s">
        <v>55</v>
      </c>
      <c r="M47" s="94" t="s">
        <v>58</v>
      </c>
      <c r="N47" s="90">
        <f t="shared" si="3"/>
        <v>49197.662430782606</v>
      </c>
      <c r="O47" s="47" t="s">
        <v>115</v>
      </c>
      <c r="P47" s="47">
        <f>N47*((IF(O47="Medium",0.15,IF(O47="Low",0.1,IF(O47="High",0.25,IF(O47="No Risk",0)))))+(IF('Assumptions Overview'!$F$7="Conservative",-0.05,IF('Assumptions Overview'!$F$7="Moderate",0,IF('Assumptions Overview'!$F$7="Aggressive",0.05))))*(IF(O47="No Risk",0,1)))</f>
        <v>4919.7662430782611</v>
      </c>
      <c r="Q47" s="121">
        <f t="shared" si="4"/>
        <v>0.1</v>
      </c>
      <c r="R47" s="94"/>
      <c r="S47" s="94" t="s">
        <v>31</v>
      </c>
      <c r="T47" s="94" t="s">
        <v>36</v>
      </c>
      <c r="U47" s="47">
        <f t="shared" si="6"/>
        <v>143836.66015964482</v>
      </c>
      <c r="V47" s="47" t="s">
        <v>116</v>
      </c>
      <c r="W47" s="47">
        <f t="shared" si="7"/>
        <v>14383.66601596448</v>
      </c>
      <c r="X47" s="47">
        <f t="shared" si="8"/>
        <v>21575.499023946722</v>
      </c>
      <c r="Y47" s="47">
        <f t="shared" si="9"/>
        <v>28767.332031928963</v>
      </c>
      <c r="AA47" s="136" t="s">
        <v>103</v>
      </c>
      <c r="AB47" s="47">
        <f t="shared" si="12"/>
        <v>47525.891897847701</v>
      </c>
      <c r="AC47" s="47">
        <f t="shared" si="12"/>
        <v>77252.460316655284</v>
      </c>
      <c r="AD47" s="47">
        <f t="shared" si="12"/>
        <v>106979.02873546287</v>
      </c>
    </row>
    <row r="48" spans="2:30" ht="13">
      <c r="B48" s="93">
        <v>235</v>
      </c>
      <c r="C48" s="93" t="s">
        <v>199</v>
      </c>
      <c r="D48" s="123">
        <f t="shared" si="2"/>
        <v>17467.896871828576</v>
      </c>
      <c r="E48" s="93" t="s">
        <v>5</v>
      </c>
      <c r="F48" s="93" t="s">
        <v>13</v>
      </c>
      <c r="H48" s="122" t="s">
        <v>199</v>
      </c>
      <c r="J48">
        <v>17467.896871828576</v>
      </c>
      <c r="L48" s="93" t="s">
        <v>55</v>
      </c>
      <c r="M48" s="93" t="s">
        <v>56</v>
      </c>
      <c r="N48" s="90">
        <f t="shared" si="3"/>
        <v>360087.32657938218</v>
      </c>
      <c r="O48" s="47" t="s">
        <v>116</v>
      </c>
      <c r="P48" s="47">
        <f>N48*((IF(O48="Medium",0.15,IF(O48="Low",0.1,IF(O48="High",0.25,IF(O48="No Risk",0)))))+(IF('Assumptions Overview'!$F$7="Conservative",-0.05,IF('Assumptions Overview'!$F$7="Moderate",0,IF('Assumptions Overview'!$F$7="Aggressive",0.05))))*(IF(O48="No Risk",0,1)))</f>
        <v>54013.098986907324</v>
      </c>
      <c r="Q48" s="121">
        <f t="shared" si="4"/>
        <v>0.15</v>
      </c>
      <c r="R48" s="93"/>
      <c r="S48" s="93" t="s">
        <v>31</v>
      </c>
      <c r="T48" s="93" t="s">
        <v>37</v>
      </c>
      <c r="U48" s="47">
        <f t="shared" si="6"/>
        <v>40066.584063881834</v>
      </c>
      <c r="V48" s="47" t="s">
        <v>115</v>
      </c>
      <c r="W48" s="47">
        <f t="shared" si="7"/>
        <v>2003.3292031940919</v>
      </c>
      <c r="X48" s="47">
        <f t="shared" si="8"/>
        <v>4006.6584063881837</v>
      </c>
      <c r="Y48" s="47">
        <f t="shared" si="9"/>
        <v>6009.9876095822756</v>
      </c>
    </row>
    <row r="49" spans="2:25" ht="13">
      <c r="B49" s="94">
        <v>236</v>
      </c>
      <c r="C49" s="94" t="s">
        <v>200</v>
      </c>
      <c r="D49" s="123">
        <f t="shared" si="2"/>
        <v>48031.583669140309</v>
      </c>
      <c r="E49" s="94" t="s">
        <v>5</v>
      </c>
      <c r="F49" s="94" t="s">
        <v>13</v>
      </c>
      <c r="H49" s="122" t="s">
        <v>200</v>
      </c>
      <c r="J49">
        <v>48031.583669140309</v>
      </c>
      <c r="L49" s="93" t="s">
        <v>55</v>
      </c>
      <c r="M49" s="93" t="s">
        <v>57</v>
      </c>
      <c r="N49" s="90">
        <f t="shared" si="3"/>
        <v>285756.09682832734</v>
      </c>
      <c r="O49" s="47" t="s">
        <v>115</v>
      </c>
      <c r="P49" s="47">
        <f>N49*((IF(O49="Medium",0.15,IF(O49="Low",0.1,IF(O49="High",0.25,IF(O49="No Risk",0)))))+(IF('Assumptions Overview'!$F$7="Conservative",-0.05,IF('Assumptions Overview'!$F$7="Moderate",0,IF('Assumptions Overview'!$F$7="Aggressive",0.05))))*(IF(O49="No Risk",0,1)))</f>
        <v>28575.609682832735</v>
      </c>
      <c r="Q49" s="121">
        <f t="shared" si="4"/>
        <v>0.1</v>
      </c>
      <c r="R49" s="93"/>
      <c r="S49" s="94" t="s">
        <v>31</v>
      </c>
      <c r="T49" s="94" t="s">
        <v>40</v>
      </c>
      <c r="U49" s="47">
        <f t="shared" si="6"/>
        <v>303087.54656627006</v>
      </c>
      <c r="V49" s="47" t="s">
        <v>116</v>
      </c>
      <c r="W49" s="47">
        <f t="shared" si="7"/>
        <v>30308.754656627003</v>
      </c>
      <c r="X49" s="47">
        <f t="shared" si="8"/>
        <v>45463.131984940504</v>
      </c>
      <c r="Y49" s="47">
        <f t="shared" si="9"/>
        <v>60617.509313254013</v>
      </c>
    </row>
    <row r="50" spans="2:25" ht="13">
      <c r="B50" s="93">
        <v>280</v>
      </c>
      <c r="C50" s="93" t="s">
        <v>201</v>
      </c>
      <c r="D50" s="123">
        <f t="shared" si="2"/>
        <v>102522.13934133778</v>
      </c>
      <c r="E50" s="93" t="s">
        <v>5</v>
      </c>
      <c r="F50" s="93" t="s">
        <v>6</v>
      </c>
      <c r="H50" s="122" t="s">
        <v>201</v>
      </c>
      <c r="J50">
        <v>102522.13934133778</v>
      </c>
      <c r="L50" s="94" t="s">
        <v>55</v>
      </c>
      <c r="M50" s="94" t="s">
        <v>59</v>
      </c>
      <c r="N50" s="90">
        <f t="shared" si="3"/>
        <v>639259.09900333476</v>
      </c>
      <c r="O50" s="47" t="s">
        <v>115</v>
      </c>
      <c r="P50" s="47">
        <f>N50*((IF(O50="Medium",0.15,IF(O50="Low",0.1,IF(O50="High",0.25,IF(O50="No Risk",0)))))+(IF('Assumptions Overview'!$F$7="Conservative",-0.05,IF('Assumptions Overview'!$F$7="Moderate",0,IF('Assumptions Overview'!$F$7="Aggressive",0.05))))*(IF(O50="No Risk",0,1)))</f>
        <v>63925.909900333478</v>
      </c>
      <c r="Q50" s="121">
        <f t="shared" si="4"/>
        <v>0.1</v>
      </c>
      <c r="R50" s="94"/>
      <c r="S50" s="93" t="s">
        <v>31</v>
      </c>
      <c r="T50" s="93" t="s">
        <v>43</v>
      </c>
      <c r="U50" s="47">
        <f t="shared" si="6"/>
        <v>430888.12703950115</v>
      </c>
      <c r="V50" s="47" t="s">
        <v>115</v>
      </c>
      <c r="W50" s="47">
        <f t="shared" si="7"/>
        <v>21544.40635197506</v>
      </c>
      <c r="X50" s="47">
        <f t="shared" si="8"/>
        <v>43088.81270395012</v>
      </c>
      <c r="Y50" s="47">
        <f t="shared" si="9"/>
        <v>64633.219055925183</v>
      </c>
    </row>
    <row r="51" spans="2:25" ht="13">
      <c r="B51" s="94">
        <v>281</v>
      </c>
      <c r="C51" s="94" t="s">
        <v>202</v>
      </c>
      <c r="D51" s="123">
        <f t="shared" si="2"/>
        <v>87326.269930547336</v>
      </c>
      <c r="E51" s="94" t="s">
        <v>5</v>
      </c>
      <c r="F51" s="94" t="s">
        <v>6</v>
      </c>
      <c r="H51" s="122" t="s">
        <v>202</v>
      </c>
      <c r="J51">
        <v>87326.269930547336</v>
      </c>
      <c r="L51" s="94" t="s">
        <v>62</v>
      </c>
      <c r="M51" s="94" t="s">
        <v>64</v>
      </c>
      <c r="N51" s="90">
        <f t="shared" si="3"/>
        <v>203765.72594348947</v>
      </c>
      <c r="O51" s="47" t="s">
        <v>115</v>
      </c>
      <c r="P51" s="47">
        <f>N51*((IF(O51="Medium",0.15,IF(O51="Low",0.1,IF(O51="High",0.25,IF(O51="No Risk",0)))))+(IF('Assumptions Overview'!$F$7="Conservative",-0.05,IF('Assumptions Overview'!$F$7="Moderate",0,IF('Assumptions Overview'!$F$7="Aggressive",0.05))))*(IF(O51="No Risk",0,1)))</f>
        <v>20376.572594348949</v>
      </c>
      <c r="Q51" s="121">
        <f t="shared" si="4"/>
        <v>0.1</v>
      </c>
      <c r="R51" s="94"/>
      <c r="S51" s="93" t="s">
        <v>31</v>
      </c>
      <c r="T51" s="93" t="s">
        <v>35</v>
      </c>
      <c r="U51" s="47">
        <f t="shared" si="6"/>
        <v>66874.735544465468</v>
      </c>
      <c r="V51" s="47" t="s">
        <v>115</v>
      </c>
      <c r="W51" s="47">
        <f t="shared" si="7"/>
        <v>3343.7367772232737</v>
      </c>
      <c r="X51" s="47">
        <f t="shared" si="8"/>
        <v>6687.4735544465475</v>
      </c>
      <c r="Y51" s="47">
        <f t="shared" si="9"/>
        <v>10031.210331669821</v>
      </c>
    </row>
    <row r="52" spans="2:25" ht="13">
      <c r="B52" s="93">
        <v>282</v>
      </c>
      <c r="C52" s="93" t="s">
        <v>203</v>
      </c>
      <c r="D52" s="123">
        <f t="shared" si="2"/>
        <v>62566.757602080528</v>
      </c>
      <c r="E52" s="93" t="s">
        <v>5</v>
      </c>
      <c r="F52" s="93" t="s">
        <v>6</v>
      </c>
      <c r="H52" s="122" t="s">
        <v>203</v>
      </c>
      <c r="J52">
        <v>62566.757602080528</v>
      </c>
      <c r="L52" s="93" t="s">
        <v>62</v>
      </c>
      <c r="M52" s="93" t="s">
        <v>65</v>
      </c>
      <c r="N52" s="90">
        <f t="shared" si="3"/>
        <v>38707.770082426156</v>
      </c>
      <c r="O52" s="47" t="s">
        <v>115</v>
      </c>
      <c r="P52" s="47">
        <f>N52*((IF(O52="Medium",0.15,IF(O52="Low",0.1,IF(O52="High",0.25,IF(O52="No Risk",0)))))+(IF('Assumptions Overview'!$F$7="Conservative",-0.05,IF('Assumptions Overview'!$F$7="Moderate",0,IF('Assumptions Overview'!$F$7="Aggressive",0.05))))*(IF(O52="No Risk",0,1)))</f>
        <v>3870.7770082426159</v>
      </c>
      <c r="Q52" s="121">
        <f t="shared" si="4"/>
        <v>0.1</v>
      </c>
      <c r="R52" s="93"/>
      <c r="S52" s="94" t="s">
        <v>31</v>
      </c>
      <c r="T52" s="94" t="s">
        <v>39</v>
      </c>
      <c r="U52" s="47">
        <f t="shared" si="6"/>
        <v>57525.718014227976</v>
      </c>
      <c r="V52" s="47" t="s">
        <v>115</v>
      </c>
      <c r="W52" s="47">
        <f t="shared" si="7"/>
        <v>2876.2859007113989</v>
      </c>
      <c r="X52" s="47">
        <f t="shared" si="8"/>
        <v>5752.5718014227978</v>
      </c>
      <c r="Y52" s="47">
        <f t="shared" si="9"/>
        <v>8628.8577021341971</v>
      </c>
    </row>
    <row r="53" spans="2:25" ht="13">
      <c r="B53" s="94">
        <v>283</v>
      </c>
      <c r="C53" s="94" t="s">
        <v>204</v>
      </c>
      <c r="D53" s="123">
        <f t="shared" si="2"/>
        <v>15441.637808743504</v>
      </c>
      <c r="E53" s="94" t="s">
        <v>5</v>
      </c>
      <c r="F53" s="94" t="s">
        <v>6</v>
      </c>
      <c r="H53" s="122" t="s">
        <v>204</v>
      </c>
      <c r="J53">
        <v>15441.637808743504</v>
      </c>
      <c r="L53" s="94" t="s">
        <v>62</v>
      </c>
      <c r="M53" s="94" t="s">
        <v>63</v>
      </c>
      <c r="N53" s="90">
        <f t="shared" si="3"/>
        <v>3019.0192476979328</v>
      </c>
      <c r="O53" s="47" t="s">
        <v>115</v>
      </c>
      <c r="P53" s="47">
        <f>N53*((IF(O53="Medium",0.15,IF(O53="Low",0.1,IF(O53="High",0.25,IF(O53="No Risk",0)))))+(IF('Assumptions Overview'!$F$7="Conservative",-0.05,IF('Assumptions Overview'!$F$7="Moderate",0,IF('Assumptions Overview'!$F$7="Aggressive",0.05))))*(IF(O53="No Risk",0,1)))</f>
        <v>301.90192476979331</v>
      </c>
      <c r="Q53" s="121">
        <f t="shared" si="4"/>
        <v>0.1</v>
      </c>
      <c r="R53" s="93"/>
      <c r="S53" s="93" t="s">
        <v>31</v>
      </c>
      <c r="T53" s="93" t="s">
        <v>42</v>
      </c>
      <c r="U53" s="47">
        <f t="shared" si="6"/>
        <v>91972.152793104411</v>
      </c>
      <c r="V53" s="47" t="s">
        <v>116</v>
      </c>
      <c r="W53" s="47">
        <f t="shared" si="7"/>
        <v>9197.2152793104397</v>
      </c>
      <c r="X53" s="47">
        <f t="shared" si="8"/>
        <v>13795.822918965661</v>
      </c>
      <c r="Y53" s="47">
        <f t="shared" si="9"/>
        <v>18394.430558620883</v>
      </c>
    </row>
    <row r="54" spans="2:25" ht="13">
      <c r="B54" s="93">
        <v>284</v>
      </c>
      <c r="C54" s="93" t="s">
        <v>205</v>
      </c>
      <c r="D54" s="123">
        <f t="shared" si="2"/>
        <v>3416.7159990367104</v>
      </c>
      <c r="E54" s="93" t="s">
        <v>5</v>
      </c>
      <c r="F54" s="93" t="s">
        <v>6</v>
      </c>
      <c r="H54" s="122" t="s">
        <v>205</v>
      </c>
      <c r="J54">
        <v>3416.7159990367104</v>
      </c>
      <c r="L54" s="93" t="s">
        <v>66</v>
      </c>
      <c r="M54" s="93" t="s">
        <v>68</v>
      </c>
      <c r="N54" s="90">
        <f t="shared" si="3"/>
        <v>23353.86682890599</v>
      </c>
      <c r="O54" s="47" t="s">
        <v>115</v>
      </c>
      <c r="P54" s="47">
        <f>N54*((IF(O54="Medium",0.15,IF(O54="Low",0.1,IF(O54="High",0.25,IF(O54="No Risk",0)))))+(IF('Assumptions Overview'!$F$7="Conservative",-0.05,IF('Assumptions Overview'!$F$7="Moderate",0,IF('Assumptions Overview'!$F$7="Aggressive",0.05))))*(IF(O54="No Risk",0,1)))</f>
        <v>2335.3866828905989</v>
      </c>
      <c r="Q54" s="121">
        <f t="shared" si="4"/>
        <v>9.9999999999999992E-2</v>
      </c>
      <c r="R54" s="94"/>
      <c r="S54" s="94" t="s">
        <v>31</v>
      </c>
      <c r="T54" s="94" t="s">
        <v>33</v>
      </c>
      <c r="U54" s="47">
        <f t="shared" si="6"/>
        <v>443197.49919017107</v>
      </c>
      <c r="V54" s="47" t="s">
        <v>115</v>
      </c>
      <c r="W54" s="47">
        <f t="shared" si="7"/>
        <v>22159.874959508554</v>
      </c>
      <c r="X54" s="47">
        <f t="shared" si="8"/>
        <v>44319.749919017107</v>
      </c>
      <c r="Y54" s="47">
        <f t="shared" si="9"/>
        <v>66479.624878525676</v>
      </c>
    </row>
    <row r="55" spans="2:25" ht="13">
      <c r="B55" s="94">
        <v>285</v>
      </c>
      <c r="C55" s="94" t="s">
        <v>206</v>
      </c>
      <c r="D55" s="123">
        <f t="shared" si="2"/>
        <v>1306.7933234648456</v>
      </c>
      <c r="E55" s="94" t="s">
        <v>5</v>
      </c>
      <c r="F55" s="94" t="s">
        <v>6</v>
      </c>
      <c r="H55" s="122" t="s">
        <v>206</v>
      </c>
      <c r="J55">
        <v>1306.7933234648456</v>
      </c>
      <c r="L55" s="94" t="s">
        <v>66</v>
      </c>
      <c r="M55" s="94" t="s">
        <v>67</v>
      </c>
      <c r="N55" s="90">
        <f t="shared" si="3"/>
        <v>273361.47077291703</v>
      </c>
      <c r="O55" s="47" t="s">
        <v>115</v>
      </c>
      <c r="P55" s="47">
        <f>N55*((IF(O55="Medium",0.15,IF(O55="Low",0.1,IF(O55="High",0.25,IF(O55="No Risk",0)))))+(IF('Assumptions Overview'!$F$7="Conservative",-0.05,IF('Assumptions Overview'!$F$7="Moderate",0,IF('Assumptions Overview'!$F$7="Aggressive",0.05))))*(IF(O55="No Risk",0,1)))</f>
        <v>27336.147077291706</v>
      </c>
      <c r="Q55" s="121">
        <f t="shared" si="4"/>
        <v>0.1</v>
      </c>
      <c r="R55" s="93"/>
      <c r="S55" s="93" t="s">
        <v>31</v>
      </c>
      <c r="T55" s="93" t="s">
        <v>41</v>
      </c>
      <c r="U55" s="47">
        <f t="shared" si="6"/>
        <v>42043.352761826623</v>
      </c>
      <c r="V55" s="47" t="s">
        <v>115</v>
      </c>
      <c r="W55" s="47">
        <f t="shared" si="7"/>
        <v>2102.1676380913314</v>
      </c>
      <c r="X55" s="47">
        <f t="shared" si="8"/>
        <v>4204.3352761826627</v>
      </c>
      <c r="Y55" s="47">
        <f t="shared" si="9"/>
        <v>6306.5029142739941</v>
      </c>
    </row>
    <row r="56" spans="2:25" ht="13">
      <c r="B56" s="93">
        <v>288</v>
      </c>
      <c r="C56" s="93" t="s">
        <v>207</v>
      </c>
      <c r="D56" s="123">
        <f t="shared" si="2"/>
        <v>5579.0814744724466</v>
      </c>
      <c r="E56" s="93" t="s">
        <v>5</v>
      </c>
      <c r="F56" s="93" t="s">
        <v>6</v>
      </c>
      <c r="H56" s="122" t="s">
        <v>207</v>
      </c>
      <c r="J56">
        <v>5579.0814744724466</v>
      </c>
      <c r="L56" s="94" t="s">
        <v>66</v>
      </c>
      <c r="M56" s="94" t="s">
        <v>70</v>
      </c>
      <c r="N56" s="90">
        <f t="shared" si="3"/>
        <v>3993451.8504900364</v>
      </c>
      <c r="O56" s="47" t="s">
        <v>117</v>
      </c>
      <c r="P56" s="47">
        <f>N56*((IF(O56="Medium",0.15,IF(O56="Low",0.1,IF(O56="High",0.25,IF(O56="No Risk",0)))))+(IF('Assumptions Overview'!$F$7="Conservative",-0.05,IF('Assumptions Overview'!$F$7="Moderate",0,IF('Assumptions Overview'!$F$7="Aggressive",0.05))))*(IF(O56="No Risk",0,1)))</f>
        <v>0</v>
      </c>
      <c r="Q56" s="121">
        <f t="shared" si="4"/>
        <v>0</v>
      </c>
      <c r="R56" s="93"/>
      <c r="S56" s="93" t="s">
        <v>31</v>
      </c>
      <c r="T56" s="93" t="s">
        <v>38</v>
      </c>
      <c r="U56" s="47">
        <f t="shared" si="6"/>
        <v>148317.37467463198</v>
      </c>
      <c r="V56" s="47" t="s">
        <v>115</v>
      </c>
      <c r="W56" s="47">
        <f t="shared" si="7"/>
        <v>7415.8687337315996</v>
      </c>
      <c r="X56" s="47">
        <f t="shared" si="8"/>
        <v>14831.737467463199</v>
      </c>
      <c r="Y56" s="47">
        <f t="shared" si="9"/>
        <v>22247.606201194802</v>
      </c>
    </row>
    <row r="57" spans="2:25" ht="13">
      <c r="B57" s="94">
        <v>289</v>
      </c>
      <c r="C57" s="94" t="s">
        <v>208</v>
      </c>
      <c r="D57" s="123">
        <f t="shared" si="2"/>
        <v>2699.7264727703755</v>
      </c>
      <c r="E57" s="94" t="s">
        <v>5</v>
      </c>
      <c r="F57" s="94" t="s">
        <v>6</v>
      </c>
      <c r="H57" s="122" t="s">
        <v>208</v>
      </c>
      <c r="J57">
        <v>2699.7264727703755</v>
      </c>
      <c r="L57" s="93" t="s">
        <v>66</v>
      </c>
      <c r="M57" s="93" t="s">
        <v>69</v>
      </c>
      <c r="N57" s="90">
        <f t="shared" si="3"/>
        <v>72903.351014921296</v>
      </c>
      <c r="O57" s="47" t="s">
        <v>117</v>
      </c>
      <c r="P57" s="47">
        <f>N57*((IF(O57="Medium",0.15,IF(O57="Low",0.1,IF(O57="High",0.25,IF(O57="No Risk",0)))))+(IF('Assumptions Overview'!$F$7="Conservative",-0.05,IF('Assumptions Overview'!$F$7="Moderate",0,IF('Assumptions Overview'!$F$7="Aggressive",0.05))))*(IF(O57="No Risk",0,1)))</f>
        <v>0</v>
      </c>
      <c r="Q57" s="121">
        <f t="shared" si="4"/>
        <v>0</v>
      </c>
      <c r="R57" s="94"/>
      <c r="S57" s="93" t="s">
        <v>31</v>
      </c>
      <c r="T57" s="93" t="s">
        <v>34</v>
      </c>
      <c r="U57" s="47">
        <f t="shared" si="6"/>
        <v>5762.5612188993473</v>
      </c>
      <c r="V57" s="47" t="s">
        <v>115</v>
      </c>
      <c r="W57" s="47">
        <f t="shared" si="7"/>
        <v>288.12806094496739</v>
      </c>
      <c r="X57" s="47">
        <f t="shared" si="8"/>
        <v>576.25612188993478</v>
      </c>
      <c r="Y57" s="47">
        <f t="shared" si="9"/>
        <v>864.38418283490228</v>
      </c>
    </row>
    <row r="58" spans="2:25" ht="13">
      <c r="B58" s="93">
        <v>290</v>
      </c>
      <c r="C58" s="93" t="s">
        <v>209</v>
      </c>
      <c r="D58" s="123">
        <f t="shared" si="2"/>
        <v>730.16378144167822</v>
      </c>
      <c r="E58" s="93" t="s">
        <v>5</v>
      </c>
      <c r="F58" s="93" t="s">
        <v>6</v>
      </c>
      <c r="H58" s="122" t="s">
        <v>209</v>
      </c>
      <c r="J58">
        <v>730.16378144167822</v>
      </c>
      <c r="L58" s="94" t="s">
        <v>71</v>
      </c>
      <c r="M58" s="94" t="s">
        <v>74</v>
      </c>
      <c r="N58" s="90">
        <f t="shared" si="3"/>
        <v>429625.28859568661</v>
      </c>
      <c r="O58" s="47" t="s">
        <v>115</v>
      </c>
      <c r="P58" s="47">
        <f>N58*((IF(O58="Medium",0.15,IF(O58="Low",0.1,IF(O58="High",0.25,IF(O58="No Risk",0)))))+(IF('Assumptions Overview'!$F$7="Conservative",-0.05,IF('Assumptions Overview'!$F$7="Moderate",0,IF('Assumptions Overview'!$F$7="Aggressive",0.05))))*(IF(O58="No Risk",0,1)))</f>
        <v>42962.528859568665</v>
      </c>
      <c r="Q58" s="121">
        <f t="shared" si="4"/>
        <v>0.1</v>
      </c>
      <c r="R58" s="94"/>
      <c r="S58" s="93" t="s">
        <v>31</v>
      </c>
      <c r="T58" s="93" t="s">
        <v>48</v>
      </c>
      <c r="U58" s="47">
        <f t="shared" ref="U58:U89" si="13">SUMIF($F$3:$F$761,T58,$D$3:$D$761)</f>
        <v>96780.708559421997</v>
      </c>
      <c r="V58" s="47" t="s">
        <v>115</v>
      </c>
      <c r="W58" s="47">
        <f t="shared" ref="W58:W89" si="14">U58*((IF($V58="Medium",0.15,IF($V58="Low",0.1,IF($V58="High",0.25,IF($V58="No Risk",0)))))+((-0.05)*(IF($V58="No Risk",0,1))))</f>
        <v>4839.0354279711</v>
      </c>
      <c r="X58" s="47">
        <f t="shared" ref="X58:X89" si="15">U58*((IF($V58="Medium",0.15,IF($V58="Low",0.1,IF($V58="High",0.25,IF($V58="No Risk",0)))))+((0)*(IF($V58="No Risk",0,1))))</f>
        <v>9678.0708559422001</v>
      </c>
      <c r="Y58" s="47">
        <f t="shared" ref="Y58:Y89" si="16">U58*((IF($V58="Medium",0.15,IF($V58="Low",0.1,IF($V58="High",0.25,IF($V58="No Risk",0)))))+((0.05)*(IF($V58="No Risk",0,1))))</f>
        <v>14517.106283913301</v>
      </c>
    </row>
    <row r="59" spans="2:25" ht="13">
      <c r="B59" s="94">
        <v>291</v>
      </c>
      <c r="C59" s="94" t="s">
        <v>210</v>
      </c>
      <c r="D59" s="123">
        <f t="shared" si="2"/>
        <v>401935.99999999575</v>
      </c>
      <c r="E59" s="94" t="s">
        <v>5</v>
      </c>
      <c r="F59" s="94" t="s">
        <v>6</v>
      </c>
      <c r="H59" s="122" t="s">
        <v>210</v>
      </c>
      <c r="J59">
        <v>401935.99999999575</v>
      </c>
      <c r="L59" s="94" t="s">
        <v>71</v>
      </c>
      <c r="M59" s="94" t="s">
        <v>73</v>
      </c>
      <c r="N59" s="90">
        <f t="shared" si="3"/>
        <v>574617.46305276011</v>
      </c>
      <c r="O59" s="47" t="s">
        <v>116</v>
      </c>
      <c r="P59" s="47">
        <f>N59*((IF(O59="Medium",0.15,IF(O59="Low",0.1,IF(O59="High",0.25,IF(O59="No Risk",0)))))+(IF('Assumptions Overview'!$F$7="Conservative",-0.05,IF('Assumptions Overview'!$F$7="Moderate",0,IF('Assumptions Overview'!$F$7="Aggressive",0.05))))*(IF(O59="No Risk",0,1)))</f>
        <v>86192.619457914014</v>
      </c>
      <c r="Q59" s="121">
        <f t="shared" si="4"/>
        <v>0.15</v>
      </c>
      <c r="R59" s="94"/>
      <c r="S59" s="94" t="s">
        <v>31</v>
      </c>
      <c r="T59" s="94" t="s">
        <v>47</v>
      </c>
      <c r="U59" s="47">
        <f t="shared" si="13"/>
        <v>46352.556358026508</v>
      </c>
      <c r="V59" s="47" t="s">
        <v>115</v>
      </c>
      <c r="W59" s="47">
        <f t="shared" si="14"/>
        <v>2317.6278179013257</v>
      </c>
      <c r="X59" s="47">
        <f t="shared" si="15"/>
        <v>4635.2556358026513</v>
      </c>
      <c r="Y59" s="47">
        <f t="shared" si="16"/>
        <v>6952.8834537039775</v>
      </c>
    </row>
    <row r="60" spans="2:25" ht="13">
      <c r="B60" s="93">
        <v>292</v>
      </c>
      <c r="C60" s="93" t="s">
        <v>211</v>
      </c>
      <c r="D60" s="123">
        <f t="shared" si="2"/>
        <v>330951.62927413092</v>
      </c>
      <c r="E60" s="93" t="s">
        <v>5</v>
      </c>
      <c r="F60" s="93" t="s">
        <v>6</v>
      </c>
      <c r="H60" s="122" t="s">
        <v>211</v>
      </c>
      <c r="J60">
        <v>330951.62927413092</v>
      </c>
      <c r="L60" s="93" t="s">
        <v>71</v>
      </c>
      <c r="M60" s="93" t="s">
        <v>72</v>
      </c>
      <c r="N60" s="90">
        <f t="shared" si="3"/>
        <v>2248.7869935907302</v>
      </c>
      <c r="O60" s="47" t="s">
        <v>115</v>
      </c>
      <c r="P60" s="47">
        <f>N60*((IF(O60="Medium",0.15,IF(O60="Low",0.1,IF(O60="High",0.25,IF(O60="No Risk",0)))))+(IF('Assumptions Overview'!$F$7="Conservative",-0.05,IF('Assumptions Overview'!$F$7="Moderate",0,IF('Assumptions Overview'!$F$7="Aggressive",0.05))))*(IF(O60="No Risk",0,1)))</f>
        <v>224.87869935907304</v>
      </c>
      <c r="Q60" s="121">
        <f t="shared" si="4"/>
        <v>0.1</v>
      </c>
      <c r="R60" s="93"/>
      <c r="S60" s="93" t="s">
        <v>31</v>
      </c>
      <c r="T60" s="93" t="s">
        <v>32</v>
      </c>
      <c r="U60" s="47">
        <f t="shared" si="13"/>
        <v>126843.16485966575</v>
      </c>
      <c r="V60" s="47" t="s">
        <v>115</v>
      </c>
      <c r="W60" s="47">
        <f t="shared" si="14"/>
        <v>6342.1582429832879</v>
      </c>
      <c r="X60" s="47">
        <f t="shared" si="15"/>
        <v>12684.316485966576</v>
      </c>
      <c r="Y60" s="47">
        <f t="shared" si="16"/>
        <v>19026.474728949866</v>
      </c>
    </row>
    <row r="61" spans="2:25" ht="13">
      <c r="B61" s="94">
        <v>293</v>
      </c>
      <c r="C61" s="94" t="s">
        <v>212</v>
      </c>
      <c r="D61" s="123">
        <f t="shared" si="2"/>
        <v>114543.48732689554</v>
      </c>
      <c r="E61" s="94" t="s">
        <v>5</v>
      </c>
      <c r="F61" s="94" t="s">
        <v>6</v>
      </c>
      <c r="H61" s="122" t="s">
        <v>212</v>
      </c>
      <c r="J61">
        <v>114543.48732689554</v>
      </c>
      <c r="L61" s="94" t="s">
        <v>75</v>
      </c>
      <c r="M61" s="94" t="s">
        <v>76</v>
      </c>
      <c r="N61" s="90">
        <f t="shared" si="3"/>
        <v>31096.084802964775</v>
      </c>
      <c r="O61" s="47" t="s">
        <v>115</v>
      </c>
      <c r="P61" s="47">
        <f>N61*((IF(O61="Medium",0.15,IF(O61="Low",0.1,IF(O61="High",0.25,IF(O61="No Risk",0)))))+(IF('Assumptions Overview'!$F$7="Conservative",-0.05,IF('Assumptions Overview'!$F$7="Moderate",0,IF('Assumptions Overview'!$F$7="Aggressive",0.05))))*(IF(O61="No Risk",0,1)))</f>
        <v>3109.6084802964779</v>
      </c>
      <c r="Q61" s="121">
        <f t="shared" si="4"/>
        <v>0.1</v>
      </c>
      <c r="R61" s="93"/>
      <c r="S61" s="94" t="s">
        <v>31</v>
      </c>
      <c r="T61" s="94" t="s">
        <v>45</v>
      </c>
      <c r="U61" s="47">
        <f t="shared" si="13"/>
        <v>99658.828407872788</v>
      </c>
      <c r="V61" s="47" t="s">
        <v>116</v>
      </c>
      <c r="W61" s="47">
        <f t="shared" si="14"/>
        <v>9965.8828407872788</v>
      </c>
      <c r="X61" s="47">
        <f t="shared" si="15"/>
        <v>14948.824261180918</v>
      </c>
      <c r="Y61" s="47">
        <f t="shared" si="16"/>
        <v>19931.765681574558</v>
      </c>
    </row>
    <row r="62" spans="2:25" ht="13">
      <c r="B62" s="93">
        <v>296</v>
      </c>
      <c r="C62" s="93" t="s">
        <v>213</v>
      </c>
      <c r="D62" s="123">
        <f t="shared" si="2"/>
        <v>9029</v>
      </c>
      <c r="E62" s="93" t="s">
        <v>5</v>
      </c>
      <c r="F62" s="93" t="s">
        <v>6</v>
      </c>
      <c r="H62" s="122" t="s">
        <v>213</v>
      </c>
      <c r="J62">
        <v>9029</v>
      </c>
      <c r="L62" s="93" t="s">
        <v>75</v>
      </c>
      <c r="M62" s="93" t="s">
        <v>77</v>
      </c>
      <c r="N62" s="90">
        <f t="shared" si="3"/>
        <v>9873.6738466228762</v>
      </c>
      <c r="O62" s="47" t="s">
        <v>115</v>
      </c>
      <c r="P62" s="47">
        <f>N62*((IF(O62="Medium",0.15,IF(O62="Low",0.1,IF(O62="High",0.25,IF(O62="No Risk",0)))))+(IF('Assumptions Overview'!$F$7="Conservative",-0.05,IF('Assumptions Overview'!$F$7="Moderate",0,IF('Assumptions Overview'!$F$7="Aggressive",0.05))))*(IF(O62="No Risk",0,1)))</f>
        <v>987.36738466228769</v>
      </c>
      <c r="Q62" s="121">
        <f t="shared" si="4"/>
        <v>0.1</v>
      </c>
      <c r="R62" s="94"/>
      <c r="S62" s="94" t="s">
        <v>49</v>
      </c>
      <c r="T62" s="94" t="s">
        <v>51</v>
      </c>
      <c r="U62" s="47">
        <f t="shared" si="13"/>
        <v>279590.66833473253</v>
      </c>
      <c r="V62" s="47" t="s">
        <v>116</v>
      </c>
      <c r="W62" s="47">
        <f t="shared" si="14"/>
        <v>27959.066833473251</v>
      </c>
      <c r="X62" s="47">
        <f t="shared" si="15"/>
        <v>41938.600250209878</v>
      </c>
      <c r="Y62" s="47">
        <f t="shared" si="16"/>
        <v>55918.133666946509</v>
      </c>
    </row>
    <row r="63" spans="2:25" ht="13">
      <c r="B63" s="94">
        <v>297</v>
      </c>
      <c r="C63" s="94" t="s">
        <v>214</v>
      </c>
      <c r="D63" s="123">
        <f t="shared" si="2"/>
        <v>1153.7164847745933</v>
      </c>
      <c r="E63" s="94" t="s">
        <v>5</v>
      </c>
      <c r="F63" s="94" t="s">
        <v>6</v>
      </c>
      <c r="H63" s="122" t="s">
        <v>214</v>
      </c>
      <c r="J63">
        <v>1153.7164847745933</v>
      </c>
      <c r="L63" s="93" t="s">
        <v>78</v>
      </c>
      <c r="M63" s="93" t="s">
        <v>86</v>
      </c>
      <c r="N63" s="90">
        <f t="shared" si="3"/>
        <v>19693.856821836736</v>
      </c>
      <c r="O63" s="47" t="s">
        <v>115</v>
      </c>
      <c r="P63" s="47">
        <f>N63*((IF(O63="Medium",0.15,IF(O63="Low",0.1,IF(O63="High",0.25,IF(O63="No Risk",0)))))+(IF('Assumptions Overview'!$F$7="Conservative",-0.05,IF('Assumptions Overview'!$F$7="Moderate",0,IF('Assumptions Overview'!$F$7="Aggressive",0.05))))*(IF(O63="No Risk",0,1)))</f>
        <v>1969.3856821836737</v>
      </c>
      <c r="Q63" s="121">
        <f t="shared" si="4"/>
        <v>0.1</v>
      </c>
      <c r="R63" s="93"/>
      <c r="S63" s="93" t="s">
        <v>49</v>
      </c>
      <c r="T63" s="93" t="s">
        <v>52</v>
      </c>
      <c r="U63" s="47">
        <f t="shared" si="13"/>
        <v>51416.209975324076</v>
      </c>
      <c r="V63" s="47" t="s">
        <v>115</v>
      </c>
      <c r="W63" s="47">
        <f t="shared" si="14"/>
        <v>2570.8104987662041</v>
      </c>
      <c r="X63" s="47">
        <f t="shared" si="15"/>
        <v>5141.6209975324082</v>
      </c>
      <c r="Y63" s="47">
        <f t="shared" si="16"/>
        <v>7712.4314962986127</v>
      </c>
    </row>
    <row r="64" spans="2:25" ht="13">
      <c r="B64" s="93">
        <v>298</v>
      </c>
      <c r="C64" s="93" t="s">
        <v>215</v>
      </c>
      <c r="D64" s="123">
        <f t="shared" si="2"/>
        <v>586.69980247638989</v>
      </c>
      <c r="E64" s="93" t="s">
        <v>5</v>
      </c>
      <c r="F64" s="93" t="s">
        <v>6</v>
      </c>
      <c r="H64" s="122" t="s">
        <v>215</v>
      </c>
      <c r="J64">
        <v>586.69980247638989</v>
      </c>
      <c r="L64" s="93" t="s">
        <v>78</v>
      </c>
      <c r="M64" s="93" t="s">
        <v>79</v>
      </c>
      <c r="N64" s="90">
        <f t="shared" si="3"/>
        <v>181673.25730238907</v>
      </c>
      <c r="O64" s="47" t="s">
        <v>115</v>
      </c>
      <c r="P64" s="47">
        <f>N64*((IF(O64="Medium",0.15,IF(O64="Low",0.1,IF(O64="High",0.25,IF(O64="No Risk",0)))))+(IF('Assumptions Overview'!$F$7="Conservative",-0.05,IF('Assumptions Overview'!$F$7="Moderate",0,IF('Assumptions Overview'!$F$7="Aggressive",0.05))))*(IF(O64="No Risk",0,1)))</f>
        <v>18167.325730238907</v>
      </c>
      <c r="Q64" s="121">
        <f t="shared" si="4"/>
        <v>9.9999999999999992E-2</v>
      </c>
      <c r="R64" s="94"/>
      <c r="S64" s="94" t="s">
        <v>49</v>
      </c>
      <c r="T64" s="94" t="s">
        <v>50</v>
      </c>
      <c r="U64" s="47">
        <f t="shared" si="13"/>
        <v>44341.811038964392</v>
      </c>
      <c r="V64" s="47" t="s">
        <v>115</v>
      </c>
      <c r="W64" s="47">
        <f t="shared" si="14"/>
        <v>2217.0905519482199</v>
      </c>
      <c r="X64" s="47">
        <f t="shared" si="15"/>
        <v>4434.1811038964397</v>
      </c>
      <c r="Y64" s="47">
        <f t="shared" si="16"/>
        <v>6651.27165584466</v>
      </c>
    </row>
    <row r="65" spans="2:25" ht="13">
      <c r="B65" s="94">
        <v>302</v>
      </c>
      <c r="C65" s="94" t="s">
        <v>216</v>
      </c>
      <c r="D65" s="123">
        <f t="shared" si="2"/>
        <v>6898.0099898412855</v>
      </c>
      <c r="E65" s="94" t="s">
        <v>5</v>
      </c>
      <c r="F65" s="94" t="s">
        <v>6</v>
      </c>
      <c r="H65" s="122" t="s">
        <v>216</v>
      </c>
      <c r="J65">
        <v>6898.0099898412855</v>
      </c>
      <c r="L65" s="94" t="s">
        <v>78</v>
      </c>
      <c r="M65" s="94" t="s">
        <v>84</v>
      </c>
      <c r="N65" s="90">
        <f t="shared" si="3"/>
        <v>16125.594058242026</v>
      </c>
      <c r="O65" s="47" t="s">
        <v>115</v>
      </c>
      <c r="P65" s="47">
        <f>N65*((IF(O65="Medium",0.15,IF(O65="Low",0.1,IF(O65="High",0.25,IF(O65="No Risk",0)))))+(IF('Assumptions Overview'!$F$7="Conservative",-0.05,IF('Assumptions Overview'!$F$7="Moderate",0,IF('Assumptions Overview'!$F$7="Aggressive",0.05))))*(IF(O65="No Risk",0,1)))</f>
        <v>1612.5594058242027</v>
      </c>
      <c r="Q65" s="121">
        <f t="shared" si="4"/>
        <v>0.1</v>
      </c>
      <c r="R65" s="93"/>
      <c r="S65" s="94" t="s">
        <v>53</v>
      </c>
      <c r="T65" s="94" t="s">
        <v>54</v>
      </c>
      <c r="U65" s="47">
        <f t="shared" si="13"/>
        <v>1400286.7321536657</v>
      </c>
      <c r="V65" s="47" t="s">
        <v>117</v>
      </c>
      <c r="W65" s="47">
        <f t="shared" si="14"/>
        <v>0</v>
      </c>
      <c r="X65" s="47">
        <f t="shared" si="15"/>
        <v>0</v>
      </c>
      <c r="Y65" s="47">
        <f t="shared" si="16"/>
        <v>0</v>
      </c>
    </row>
    <row r="66" spans="2:25" ht="13">
      <c r="B66" s="93">
        <v>303</v>
      </c>
      <c r="C66" s="93" t="s">
        <v>217</v>
      </c>
      <c r="D66" s="123">
        <f t="shared" si="2"/>
        <v>48794.431335117333</v>
      </c>
      <c r="E66" s="93" t="s">
        <v>5</v>
      </c>
      <c r="F66" s="93" t="s">
        <v>6</v>
      </c>
      <c r="H66" s="122" t="s">
        <v>217</v>
      </c>
      <c r="J66">
        <v>48794.431335117333</v>
      </c>
      <c r="L66" s="93" t="s">
        <v>78</v>
      </c>
      <c r="M66" s="93" t="s">
        <v>80</v>
      </c>
      <c r="N66" s="90">
        <f t="shared" si="3"/>
        <v>1199260.7218298048</v>
      </c>
      <c r="O66" s="47" t="s">
        <v>118</v>
      </c>
      <c r="P66" s="47">
        <f>N66*((IF(O66="Medium",0.15,IF(O66="Low",0.1,IF(O66="High",0.25,IF(O66="No Risk",0)))))+(IF('Assumptions Overview'!$F$7="Conservative",-0.05,IF('Assumptions Overview'!$F$7="Moderate",0,IF('Assumptions Overview'!$F$7="Aggressive",0.05))))*(IF(O66="No Risk",0,1)))</f>
        <v>299815.18045745121</v>
      </c>
      <c r="Q66" s="121">
        <f t="shared" si="4"/>
        <v>0.25</v>
      </c>
      <c r="R66" s="93"/>
      <c r="S66" s="47" t="s">
        <v>53</v>
      </c>
      <c r="T66" s="47" t="s">
        <v>154</v>
      </c>
      <c r="U66" s="47">
        <f t="shared" si="13"/>
        <v>2647199.0240075947</v>
      </c>
      <c r="V66" s="47" t="s">
        <v>117</v>
      </c>
      <c r="W66" s="47">
        <f t="shared" si="14"/>
        <v>0</v>
      </c>
      <c r="X66" s="47">
        <f t="shared" si="15"/>
        <v>0</v>
      </c>
      <c r="Y66" s="47">
        <f t="shared" si="16"/>
        <v>0</v>
      </c>
    </row>
    <row r="67" spans="2:25" ht="13">
      <c r="B67" s="94">
        <v>304</v>
      </c>
      <c r="C67" s="94" t="s">
        <v>218</v>
      </c>
      <c r="D67" s="123">
        <f t="shared" si="2"/>
        <v>15212.698329094255</v>
      </c>
      <c r="E67" s="94" t="s">
        <v>5</v>
      </c>
      <c r="F67" s="94" t="s">
        <v>6</v>
      </c>
      <c r="H67" s="122" t="s">
        <v>218</v>
      </c>
      <c r="J67">
        <v>15212.698329094255</v>
      </c>
      <c r="L67" s="93" t="s">
        <v>78</v>
      </c>
      <c r="M67" s="93" t="s">
        <v>82</v>
      </c>
      <c r="N67" s="90">
        <f t="shared" si="3"/>
        <v>140549.74767408633</v>
      </c>
      <c r="O67" s="47" t="s">
        <v>115</v>
      </c>
      <c r="P67" s="47">
        <f>N67*((IF(O67="Medium",0.15,IF(O67="Low",0.1,IF(O67="High",0.25,IF(O67="No Risk",0)))))+(IF('Assumptions Overview'!$F$7="Conservative",-0.05,IF('Assumptions Overview'!$F$7="Moderate",0,IF('Assumptions Overview'!$F$7="Aggressive",0.05))))*(IF(O67="No Risk",0,1)))</f>
        <v>14054.974767408634</v>
      </c>
      <c r="Q67" s="121">
        <f t="shared" si="4"/>
        <v>0.1</v>
      </c>
      <c r="R67" s="94"/>
      <c r="S67" s="94" t="s">
        <v>55</v>
      </c>
      <c r="T67" s="94" t="s">
        <v>61</v>
      </c>
      <c r="U67" s="47">
        <f t="shared" si="13"/>
        <v>121132.21990828098</v>
      </c>
      <c r="V67" s="47" t="s">
        <v>116</v>
      </c>
      <c r="W67" s="47">
        <f t="shared" si="14"/>
        <v>12113.221990828097</v>
      </c>
      <c r="X67" s="47">
        <f t="shared" si="15"/>
        <v>18169.832986242145</v>
      </c>
      <c r="Y67" s="47">
        <f t="shared" si="16"/>
        <v>24226.443981656197</v>
      </c>
    </row>
    <row r="68" spans="2:25" ht="13">
      <c r="B68" s="93">
        <v>305</v>
      </c>
      <c r="C68" s="93" t="s">
        <v>219</v>
      </c>
      <c r="D68" s="123">
        <f t="shared" ref="D68:D131" si="17">VLOOKUP(C68,$H$4:$J$761,3,FALSE)</f>
        <v>84936.027558927133</v>
      </c>
      <c r="E68" s="93" t="s">
        <v>5</v>
      </c>
      <c r="F68" s="93" t="s">
        <v>6</v>
      </c>
      <c r="H68" s="122" t="s">
        <v>219</v>
      </c>
      <c r="J68">
        <v>84936.027558927133</v>
      </c>
      <c r="L68" s="94" t="s">
        <v>78</v>
      </c>
      <c r="M68" s="94" t="s">
        <v>83</v>
      </c>
      <c r="N68" s="90">
        <f t="shared" si="3"/>
        <v>115706.58072883524</v>
      </c>
      <c r="O68" s="47" t="s">
        <v>115</v>
      </c>
      <c r="P68" s="47">
        <f>N68*((IF(O68="Medium",0.15,IF(O68="Low",0.1,IF(O68="High",0.25,IF(O68="No Risk",0)))))+(IF('Assumptions Overview'!$F$7="Conservative",-0.05,IF('Assumptions Overview'!$F$7="Moderate",0,IF('Assumptions Overview'!$F$7="Aggressive",0.05))))*(IF(O68="No Risk",0,1)))</f>
        <v>11570.658072883525</v>
      </c>
      <c r="Q68" s="121">
        <f t="shared" ref="Q68:Q86" si="18">IF(N68&gt;0,(P68/N68),0)</f>
        <v>0.10000000000000002</v>
      </c>
      <c r="R68" s="94"/>
      <c r="S68" s="93" t="s">
        <v>55</v>
      </c>
      <c r="T68" s="93" t="s">
        <v>60</v>
      </c>
      <c r="U68" s="47">
        <f t="shared" si="13"/>
        <v>24916.353265682643</v>
      </c>
      <c r="V68" s="47" t="s">
        <v>115</v>
      </c>
      <c r="W68" s="47">
        <f t="shared" si="14"/>
        <v>1245.8176632841323</v>
      </c>
      <c r="X68" s="47">
        <f t="shared" si="15"/>
        <v>2491.6353265682646</v>
      </c>
      <c r="Y68" s="47">
        <f t="shared" si="16"/>
        <v>3737.452989852397</v>
      </c>
    </row>
    <row r="69" spans="2:25" ht="13">
      <c r="B69" s="94">
        <v>306</v>
      </c>
      <c r="C69" s="94" t="s">
        <v>220</v>
      </c>
      <c r="D69" s="123">
        <f t="shared" si="17"/>
        <v>6201.2579221137275</v>
      </c>
      <c r="E69" s="94" t="s">
        <v>5</v>
      </c>
      <c r="F69" s="94" t="s">
        <v>6</v>
      </c>
      <c r="H69" s="122" t="s">
        <v>220</v>
      </c>
      <c r="J69">
        <v>6201.2579221137275</v>
      </c>
      <c r="L69" s="93" t="s">
        <v>78</v>
      </c>
      <c r="M69" s="93" t="s">
        <v>85</v>
      </c>
      <c r="N69" s="90">
        <f t="shared" ref="N69:N86" si="19">SUMIF($F$3:$F$761,M69,$D$3:$D$761)</f>
        <v>114440.2107159013</v>
      </c>
      <c r="O69" s="47" t="s">
        <v>115</v>
      </c>
      <c r="P69" s="47">
        <f>N69*((IF(O69="Medium",0.15,IF(O69="Low",0.1,IF(O69="High",0.25,IF(O69="No Risk",0)))))+(IF('Assumptions Overview'!$F$7="Conservative",-0.05,IF('Assumptions Overview'!$F$7="Moderate",0,IF('Assumptions Overview'!$F$7="Aggressive",0.05))))*(IF(O69="No Risk",0,1)))</f>
        <v>11444.02107159013</v>
      </c>
      <c r="Q69" s="121">
        <f t="shared" si="18"/>
        <v>0.1</v>
      </c>
      <c r="R69" s="94"/>
      <c r="S69" s="94" t="s">
        <v>55</v>
      </c>
      <c r="T69" s="94" t="s">
        <v>58</v>
      </c>
      <c r="U69" s="47">
        <f t="shared" si="13"/>
        <v>49197.662430782606</v>
      </c>
      <c r="V69" s="47" t="s">
        <v>115</v>
      </c>
      <c r="W69" s="47">
        <f t="shared" si="14"/>
        <v>2459.8831215391306</v>
      </c>
      <c r="X69" s="47">
        <f t="shared" si="15"/>
        <v>4919.7662430782611</v>
      </c>
      <c r="Y69" s="47">
        <f t="shared" si="16"/>
        <v>7379.6493646173922</v>
      </c>
    </row>
    <row r="70" spans="2:25" ht="13">
      <c r="B70" s="93">
        <v>307</v>
      </c>
      <c r="C70" s="93" t="s">
        <v>221</v>
      </c>
      <c r="D70" s="123">
        <f t="shared" si="17"/>
        <v>11375.694974294047</v>
      </c>
      <c r="E70" s="93" t="s">
        <v>5</v>
      </c>
      <c r="F70" s="93" t="s">
        <v>6</v>
      </c>
      <c r="H70" s="122" t="s">
        <v>221</v>
      </c>
      <c r="J70">
        <v>11375.694974294047</v>
      </c>
      <c r="L70" s="94" t="s">
        <v>78</v>
      </c>
      <c r="M70" s="94" t="s">
        <v>81</v>
      </c>
      <c r="N70" s="90">
        <f t="shared" si="19"/>
        <v>464271.44073338684</v>
      </c>
      <c r="O70" s="47" t="s">
        <v>115</v>
      </c>
      <c r="P70" s="47">
        <f>N70*((IF(O70="Medium",0.15,IF(O70="Low",0.1,IF(O70="High",0.25,IF(O70="No Risk",0)))))+(IF('Assumptions Overview'!$F$7="Conservative",-0.05,IF('Assumptions Overview'!$F$7="Moderate",0,IF('Assumptions Overview'!$F$7="Aggressive",0.05))))*(IF(O70="No Risk",0,1)))</f>
        <v>46427.144073338684</v>
      </c>
      <c r="Q70" s="121">
        <f t="shared" si="18"/>
        <v>0.1</v>
      </c>
      <c r="R70" s="93"/>
      <c r="S70" s="93" t="s">
        <v>55</v>
      </c>
      <c r="T70" s="93" t="s">
        <v>56</v>
      </c>
      <c r="U70" s="47">
        <f t="shared" si="13"/>
        <v>360087.32657938218</v>
      </c>
      <c r="V70" s="47" t="s">
        <v>116</v>
      </c>
      <c r="W70" s="47">
        <f t="shared" si="14"/>
        <v>36008.732657938213</v>
      </c>
      <c r="X70" s="47">
        <f t="shared" si="15"/>
        <v>54013.098986907324</v>
      </c>
      <c r="Y70" s="47">
        <f t="shared" si="16"/>
        <v>72017.465315876441</v>
      </c>
    </row>
    <row r="71" spans="2:25" ht="13">
      <c r="B71" s="94">
        <v>308</v>
      </c>
      <c r="C71" s="94" t="s">
        <v>222</v>
      </c>
      <c r="D71" s="123">
        <f t="shared" si="17"/>
        <v>113789.31212442068</v>
      </c>
      <c r="E71" s="94" t="s">
        <v>5</v>
      </c>
      <c r="F71" s="94" t="s">
        <v>6</v>
      </c>
      <c r="H71" s="122" t="s">
        <v>222</v>
      </c>
      <c r="J71">
        <v>113789.31212442068</v>
      </c>
      <c r="L71" s="94" t="s">
        <v>87</v>
      </c>
      <c r="M71" s="94" t="s">
        <v>88</v>
      </c>
      <c r="N71" s="90">
        <f t="shared" si="19"/>
        <v>126970.01784467048</v>
      </c>
      <c r="O71" s="47" t="s">
        <v>115</v>
      </c>
      <c r="P71" s="47">
        <f>N71*((IF(O71="Medium",0.15,IF(O71="Low",0.1,IF(O71="High",0.25,IF(O71="No Risk",0)))))+(IF('Assumptions Overview'!$F$7="Conservative",-0.05,IF('Assumptions Overview'!$F$7="Moderate",0,IF('Assumptions Overview'!$F$7="Aggressive",0.05))))*(IF(O71="No Risk",0,1)))</f>
        <v>12697.001784467049</v>
      </c>
      <c r="Q71" s="121">
        <f t="shared" si="18"/>
        <v>0.1</v>
      </c>
      <c r="R71" s="93"/>
      <c r="S71" s="93" t="s">
        <v>55</v>
      </c>
      <c r="T71" s="93" t="s">
        <v>57</v>
      </c>
      <c r="U71" s="47">
        <f t="shared" si="13"/>
        <v>285756.09682832734</v>
      </c>
      <c r="V71" s="47" t="s">
        <v>115</v>
      </c>
      <c r="W71" s="47">
        <f t="shared" si="14"/>
        <v>14287.804841416368</v>
      </c>
      <c r="X71" s="47">
        <f t="shared" si="15"/>
        <v>28575.609682832735</v>
      </c>
      <c r="Y71" s="47">
        <f t="shared" si="16"/>
        <v>42863.414524249107</v>
      </c>
    </row>
    <row r="72" spans="2:25" ht="13">
      <c r="B72" s="93">
        <v>309</v>
      </c>
      <c r="C72" s="93" t="s">
        <v>223</v>
      </c>
      <c r="D72" s="123">
        <f t="shared" si="17"/>
        <v>194382.90870706335</v>
      </c>
      <c r="E72" s="93" t="s">
        <v>5</v>
      </c>
      <c r="F72" s="93" t="s">
        <v>6</v>
      </c>
      <c r="H72" s="122" t="s">
        <v>223</v>
      </c>
      <c r="J72">
        <v>194382.90870706335</v>
      </c>
      <c r="L72" s="93" t="s">
        <v>87</v>
      </c>
      <c r="M72" s="93" t="s">
        <v>89</v>
      </c>
      <c r="N72" s="90">
        <f t="shared" si="19"/>
        <v>28133.393053697495</v>
      </c>
      <c r="O72" s="47" t="s">
        <v>115</v>
      </c>
      <c r="P72" s="47">
        <f>N72*((IF(O72="Medium",0.15,IF(O72="Low",0.1,IF(O72="High",0.25,IF(O72="No Risk",0)))))+(IF('Assumptions Overview'!$F$7="Conservative",-0.05,IF('Assumptions Overview'!$F$7="Moderate",0,IF('Assumptions Overview'!$F$7="Aggressive",0.05))))*(IF(O72="No Risk",0,1)))</f>
        <v>2813.3393053697496</v>
      </c>
      <c r="Q72" s="121">
        <f t="shared" si="18"/>
        <v>0.1</v>
      </c>
      <c r="R72" s="93"/>
      <c r="S72" s="94" t="s">
        <v>55</v>
      </c>
      <c r="T72" s="94" t="s">
        <v>59</v>
      </c>
      <c r="U72" s="47">
        <f t="shared" si="13"/>
        <v>639259.09900333476</v>
      </c>
      <c r="V72" s="47" t="s">
        <v>115</v>
      </c>
      <c r="W72" s="47">
        <f t="shared" si="14"/>
        <v>31962.954950166739</v>
      </c>
      <c r="X72" s="47">
        <f t="shared" si="15"/>
        <v>63925.909900333478</v>
      </c>
      <c r="Y72" s="47">
        <f t="shared" si="16"/>
        <v>95888.864850500235</v>
      </c>
    </row>
    <row r="73" spans="2:25" ht="13">
      <c r="B73" s="94">
        <v>310</v>
      </c>
      <c r="C73" s="94" t="s">
        <v>224</v>
      </c>
      <c r="D73" s="123">
        <f t="shared" si="17"/>
        <v>214540.79360428709</v>
      </c>
      <c r="E73" s="94" t="s">
        <v>5</v>
      </c>
      <c r="F73" s="94" t="s">
        <v>6</v>
      </c>
      <c r="H73" s="122" t="s">
        <v>224</v>
      </c>
      <c r="J73">
        <v>214540.79360428709</v>
      </c>
      <c r="L73" s="93" t="s">
        <v>87</v>
      </c>
      <c r="M73" s="93" t="s">
        <v>90</v>
      </c>
      <c r="N73" s="90">
        <f t="shared" si="19"/>
        <v>143519.45747365471</v>
      </c>
      <c r="O73" s="47" t="s">
        <v>115</v>
      </c>
      <c r="P73" s="47">
        <f>N73*((IF(O73="Medium",0.15,IF(O73="Low",0.1,IF(O73="High",0.25,IF(O73="No Risk",0)))))+(IF('Assumptions Overview'!$F$7="Conservative",-0.05,IF('Assumptions Overview'!$F$7="Moderate",0,IF('Assumptions Overview'!$F$7="Aggressive",0.05))))*(IF(O73="No Risk",0,1)))</f>
        <v>14351.945747365471</v>
      </c>
      <c r="Q73" s="121">
        <f t="shared" si="18"/>
        <v>0.1</v>
      </c>
      <c r="R73" s="93"/>
      <c r="S73" s="94" t="s">
        <v>62</v>
      </c>
      <c r="T73" s="94" t="s">
        <v>64</v>
      </c>
      <c r="U73" s="47">
        <f t="shared" si="13"/>
        <v>203765.72594348947</v>
      </c>
      <c r="V73" s="47" t="s">
        <v>115</v>
      </c>
      <c r="W73" s="47">
        <f t="shared" si="14"/>
        <v>10188.286297174474</v>
      </c>
      <c r="X73" s="47">
        <f t="shared" si="15"/>
        <v>20376.572594348949</v>
      </c>
      <c r="Y73" s="47">
        <f t="shared" si="16"/>
        <v>30564.858891523425</v>
      </c>
    </row>
    <row r="74" spans="2:25" ht="13">
      <c r="B74" s="93">
        <v>311</v>
      </c>
      <c r="C74" s="93" t="s">
        <v>225</v>
      </c>
      <c r="D74" s="123">
        <f t="shared" si="17"/>
        <v>20152.898252264014</v>
      </c>
      <c r="E74" s="93" t="s">
        <v>5</v>
      </c>
      <c r="F74" s="93" t="s">
        <v>6</v>
      </c>
      <c r="H74" s="122" t="s">
        <v>225</v>
      </c>
      <c r="J74">
        <v>20152.898252264014</v>
      </c>
      <c r="L74" s="94" t="s">
        <v>91</v>
      </c>
      <c r="M74" s="94" t="s">
        <v>153</v>
      </c>
      <c r="N74" s="90">
        <f t="shared" si="19"/>
        <v>386935.6537150935</v>
      </c>
      <c r="O74" s="47" t="s">
        <v>117</v>
      </c>
      <c r="P74" s="47">
        <f>N74*((IF(O74="Medium",0.15,IF(O74="Low",0.1,IF(O74="High",0.25,IF(O74="No Risk",0)))))+(IF('Assumptions Overview'!$F$7="Conservative",-0.05,IF('Assumptions Overview'!$F$7="Moderate",0,IF('Assumptions Overview'!$F$7="Aggressive",0.05))))*(IF(O74="No Risk",0,1)))</f>
        <v>0</v>
      </c>
      <c r="Q74" s="121">
        <f t="shared" si="18"/>
        <v>0</v>
      </c>
      <c r="R74" s="94"/>
      <c r="S74" s="93" t="s">
        <v>62</v>
      </c>
      <c r="T74" s="93" t="s">
        <v>65</v>
      </c>
      <c r="U74" s="47">
        <f t="shared" si="13"/>
        <v>38707.770082426156</v>
      </c>
      <c r="V74" s="47" t="s">
        <v>115</v>
      </c>
      <c r="W74" s="47">
        <f t="shared" si="14"/>
        <v>1935.388504121308</v>
      </c>
      <c r="X74" s="47">
        <f t="shared" si="15"/>
        <v>3870.7770082426159</v>
      </c>
      <c r="Y74" s="47">
        <f t="shared" si="16"/>
        <v>5806.1655123639239</v>
      </c>
    </row>
    <row r="75" spans="2:25" ht="13">
      <c r="B75" s="94">
        <v>312</v>
      </c>
      <c r="C75" s="94" t="s">
        <v>226</v>
      </c>
      <c r="D75" s="123">
        <f t="shared" si="17"/>
        <v>204962.03038842685</v>
      </c>
      <c r="E75" s="94" t="s">
        <v>5</v>
      </c>
      <c r="F75" s="94" t="s">
        <v>6</v>
      </c>
      <c r="H75" s="122" t="s">
        <v>226</v>
      </c>
      <c r="J75">
        <v>204962.03038842685</v>
      </c>
      <c r="L75" s="93" t="s">
        <v>92</v>
      </c>
      <c r="M75" s="93" t="s">
        <v>95</v>
      </c>
      <c r="N75" s="90">
        <f t="shared" si="19"/>
        <v>422216.29061678483</v>
      </c>
      <c r="O75" s="47" t="s">
        <v>118</v>
      </c>
      <c r="P75" s="47">
        <f>N75*((IF(O75="Medium",0.15,IF(O75="Low",0.1,IF(O75="High",0.25,IF(O75="No Risk",0)))))+(IF('Assumptions Overview'!$F$7="Conservative",-0.05,IF('Assumptions Overview'!$F$7="Moderate",0,IF('Assumptions Overview'!$F$7="Aggressive",0.05))))*(IF(O75="No Risk",0,1)))</f>
        <v>105554.07265419621</v>
      </c>
      <c r="Q75" s="121">
        <f t="shared" si="18"/>
        <v>0.25</v>
      </c>
      <c r="R75" s="93"/>
      <c r="S75" s="94" t="s">
        <v>62</v>
      </c>
      <c r="T75" s="94" t="s">
        <v>63</v>
      </c>
      <c r="U75" s="47">
        <f t="shared" si="13"/>
        <v>3019.0192476979328</v>
      </c>
      <c r="V75" s="47" t="s">
        <v>115</v>
      </c>
      <c r="W75" s="47">
        <f t="shared" si="14"/>
        <v>150.95096238489666</v>
      </c>
      <c r="X75" s="47">
        <f t="shared" si="15"/>
        <v>301.90192476979331</v>
      </c>
      <c r="Y75" s="47">
        <f t="shared" si="16"/>
        <v>452.85288715468999</v>
      </c>
    </row>
    <row r="76" spans="2:25" ht="13">
      <c r="B76" s="93">
        <v>313</v>
      </c>
      <c r="C76" s="93" t="s">
        <v>227</v>
      </c>
      <c r="D76" s="123">
        <f t="shared" si="17"/>
        <v>265446.45873795904</v>
      </c>
      <c r="E76" s="93" t="s">
        <v>5</v>
      </c>
      <c r="F76" s="93" t="s">
        <v>6</v>
      </c>
      <c r="H76" s="122" t="s">
        <v>227</v>
      </c>
      <c r="J76">
        <v>265446.45873795904</v>
      </c>
      <c r="L76" s="94" t="s">
        <v>92</v>
      </c>
      <c r="M76" s="94" t="s">
        <v>93</v>
      </c>
      <c r="N76" s="90">
        <f t="shared" si="19"/>
        <v>160131.10716312355</v>
      </c>
      <c r="O76" s="47" t="s">
        <v>115</v>
      </c>
      <c r="P76" s="47">
        <f>N76*((IF(O76="Medium",0.15,IF(O76="Low",0.1,IF(O76="High",0.25,IF(O76="No Risk",0)))))+(IF('Assumptions Overview'!$F$7="Conservative",-0.05,IF('Assumptions Overview'!$F$7="Moderate",0,IF('Assumptions Overview'!$F$7="Aggressive",0.05))))*(IF(O76="No Risk",0,1)))</f>
        <v>16013.110716312356</v>
      </c>
      <c r="Q76" s="121">
        <f t="shared" si="18"/>
        <v>0.1</v>
      </c>
      <c r="R76" s="93"/>
      <c r="S76" s="93" t="s">
        <v>66</v>
      </c>
      <c r="T76" s="93" t="s">
        <v>68</v>
      </c>
      <c r="U76" s="47">
        <f t="shared" si="13"/>
        <v>23353.86682890599</v>
      </c>
      <c r="V76" s="47" t="s">
        <v>115</v>
      </c>
      <c r="W76" s="47">
        <f t="shared" si="14"/>
        <v>1167.6933414452994</v>
      </c>
      <c r="X76" s="47">
        <f t="shared" si="15"/>
        <v>2335.3866828905989</v>
      </c>
      <c r="Y76" s="47">
        <f t="shared" si="16"/>
        <v>3503.080024335899</v>
      </c>
    </row>
    <row r="77" spans="2:25" ht="13">
      <c r="B77" s="94">
        <v>314</v>
      </c>
      <c r="C77" s="94" t="s">
        <v>228</v>
      </c>
      <c r="D77" s="123">
        <f t="shared" si="17"/>
        <v>86009.12901838313</v>
      </c>
      <c r="E77" s="94" t="s">
        <v>5</v>
      </c>
      <c r="F77" s="94" t="s">
        <v>6</v>
      </c>
      <c r="H77" s="122" t="s">
        <v>228</v>
      </c>
      <c r="J77">
        <v>86009.12901838313</v>
      </c>
      <c r="L77" s="94" t="s">
        <v>92</v>
      </c>
      <c r="M77" s="94" t="s">
        <v>94</v>
      </c>
      <c r="N77" s="90">
        <f t="shared" si="19"/>
        <v>234629.31349184498</v>
      </c>
      <c r="O77" s="47" t="s">
        <v>116</v>
      </c>
      <c r="P77" s="47">
        <f>N77*((IF(O77="Medium",0.15,IF(O77="Low",0.1,IF(O77="High",0.25,IF(O77="No Risk",0)))))+(IF('Assumptions Overview'!$F$7="Conservative",-0.05,IF('Assumptions Overview'!$F$7="Moderate",0,IF('Assumptions Overview'!$F$7="Aggressive",0.05))))*(IF(O77="No Risk",0,1)))</f>
        <v>35194.397023776743</v>
      </c>
      <c r="Q77" s="121">
        <f t="shared" si="18"/>
        <v>0.15</v>
      </c>
      <c r="R77" s="94"/>
      <c r="S77" s="94" t="s">
        <v>66</v>
      </c>
      <c r="T77" s="94" t="s">
        <v>67</v>
      </c>
      <c r="U77" s="47">
        <f t="shared" si="13"/>
        <v>273361.47077291703</v>
      </c>
      <c r="V77" s="47" t="s">
        <v>115</v>
      </c>
      <c r="W77" s="47">
        <f t="shared" si="14"/>
        <v>13668.073538645853</v>
      </c>
      <c r="X77" s="47">
        <f t="shared" si="15"/>
        <v>27336.147077291706</v>
      </c>
      <c r="Y77" s="47">
        <f t="shared" si="16"/>
        <v>41004.220615937564</v>
      </c>
    </row>
    <row r="78" spans="2:25" ht="13">
      <c r="B78" s="93">
        <v>315</v>
      </c>
      <c r="C78" s="93" t="s">
        <v>229</v>
      </c>
      <c r="D78" s="123">
        <f t="shared" si="17"/>
        <v>59641.809120715217</v>
      </c>
      <c r="E78" s="93" t="s">
        <v>5</v>
      </c>
      <c r="F78" s="93" t="s">
        <v>6</v>
      </c>
      <c r="H78" s="122" t="s">
        <v>229</v>
      </c>
      <c r="J78">
        <v>59641.809120715217</v>
      </c>
      <c r="L78" s="93" t="s">
        <v>96</v>
      </c>
      <c r="M78" s="93" t="s">
        <v>98</v>
      </c>
      <c r="N78" s="90">
        <f t="shared" si="19"/>
        <v>1649.403003089602</v>
      </c>
      <c r="O78" s="47" t="s">
        <v>117</v>
      </c>
      <c r="P78" s="47">
        <f>N78*((IF(O78="Medium",0.15,IF(O78="Low",0.1,IF(O78="High",0.25,IF(O78="No Risk",0)))))+(IF('Assumptions Overview'!$F$7="Conservative",-0.05,IF('Assumptions Overview'!$F$7="Moderate",0,IF('Assumptions Overview'!$F$7="Aggressive",0.05))))*(IF(O78="No Risk",0,1)))</f>
        <v>0</v>
      </c>
      <c r="Q78" s="121">
        <f t="shared" si="18"/>
        <v>0</v>
      </c>
      <c r="R78" s="94"/>
      <c r="S78" s="94" t="s">
        <v>66</v>
      </c>
      <c r="T78" s="94" t="s">
        <v>70</v>
      </c>
      <c r="U78" s="47">
        <f t="shared" si="13"/>
        <v>3993451.8504900364</v>
      </c>
      <c r="V78" s="47" t="s">
        <v>117</v>
      </c>
      <c r="W78" s="47">
        <f t="shared" si="14"/>
        <v>0</v>
      </c>
      <c r="X78" s="47">
        <f t="shared" si="15"/>
        <v>0</v>
      </c>
      <c r="Y78" s="47">
        <f t="shared" si="16"/>
        <v>0</v>
      </c>
    </row>
    <row r="79" spans="2:25" ht="13">
      <c r="B79" s="94">
        <v>316</v>
      </c>
      <c r="C79" s="94" t="s">
        <v>230</v>
      </c>
      <c r="D79" s="123">
        <f t="shared" si="17"/>
        <v>19659.350966522634</v>
      </c>
      <c r="E79" s="94" t="s">
        <v>5</v>
      </c>
      <c r="F79" s="94" t="s">
        <v>6</v>
      </c>
      <c r="H79" s="122" t="s">
        <v>230</v>
      </c>
      <c r="J79">
        <v>19659.350966522634</v>
      </c>
      <c r="L79" s="94" t="s">
        <v>96</v>
      </c>
      <c r="M79" s="94" t="s">
        <v>97</v>
      </c>
      <c r="N79" s="90">
        <f t="shared" si="19"/>
        <v>191315.01612222783</v>
      </c>
      <c r="O79" s="47" t="s">
        <v>117</v>
      </c>
      <c r="P79" s="47">
        <f>N79*((IF(O79="Medium",0.15,IF(O79="Low",0.1,IF(O79="High",0.25,IF(O79="No Risk",0)))))+(IF('Assumptions Overview'!$F$7="Conservative",-0.05,IF('Assumptions Overview'!$F$7="Moderate",0,IF('Assumptions Overview'!$F$7="Aggressive",0.05))))*(IF(O79="No Risk",0,1)))</f>
        <v>0</v>
      </c>
      <c r="Q79" s="121">
        <f t="shared" si="18"/>
        <v>0</v>
      </c>
      <c r="R79" s="94"/>
      <c r="S79" s="93" t="s">
        <v>66</v>
      </c>
      <c r="T79" s="93" t="s">
        <v>69</v>
      </c>
      <c r="U79" s="47">
        <f t="shared" si="13"/>
        <v>72903.351014921296</v>
      </c>
      <c r="V79" s="47" t="s">
        <v>117</v>
      </c>
      <c r="W79" s="47">
        <f t="shared" si="14"/>
        <v>0</v>
      </c>
      <c r="X79" s="47">
        <f t="shared" si="15"/>
        <v>0</v>
      </c>
      <c r="Y79" s="47">
        <f t="shared" si="16"/>
        <v>0</v>
      </c>
    </row>
    <row r="80" spans="2:25" ht="13">
      <c r="B80" s="93">
        <v>129</v>
      </c>
      <c r="C80" s="93" t="s">
        <v>231</v>
      </c>
      <c r="D80" s="123">
        <f t="shared" si="17"/>
        <v>4477.8257862602659</v>
      </c>
      <c r="E80" s="93" t="s">
        <v>14</v>
      </c>
      <c r="F80" s="93" t="s">
        <v>15</v>
      </c>
      <c r="H80" s="122" t="s">
        <v>231</v>
      </c>
      <c r="J80">
        <v>4477.8257862602659</v>
      </c>
      <c r="L80" s="94" t="s">
        <v>99</v>
      </c>
      <c r="M80" s="94" t="s">
        <v>101</v>
      </c>
      <c r="N80" s="90">
        <f t="shared" si="19"/>
        <v>38490.213598357033</v>
      </c>
      <c r="O80" s="47" t="s">
        <v>116</v>
      </c>
      <c r="P80" s="47">
        <f>N80*((IF(O80="Medium",0.15,IF(O80="Low",0.1,IF(O80="High",0.25,IF(O80="No Risk",0)))))+(IF('Assumptions Overview'!$F$7="Conservative",-0.05,IF('Assumptions Overview'!$F$7="Moderate",0,IF('Assumptions Overview'!$F$7="Aggressive",0.05))))*(IF(O80="No Risk",0,1)))</f>
        <v>5773.5320397535552</v>
      </c>
      <c r="Q80" s="121">
        <f t="shared" si="18"/>
        <v>0.15</v>
      </c>
      <c r="R80" s="93"/>
      <c r="S80" s="94" t="s">
        <v>71</v>
      </c>
      <c r="T80" s="94" t="s">
        <v>74</v>
      </c>
      <c r="U80" s="47">
        <f t="shared" si="13"/>
        <v>429625.28859568661</v>
      </c>
      <c r="V80" s="47" t="s">
        <v>115</v>
      </c>
      <c r="W80" s="47">
        <f t="shared" si="14"/>
        <v>21481.264429784333</v>
      </c>
      <c r="X80" s="47">
        <f t="shared" si="15"/>
        <v>42962.528859568665</v>
      </c>
      <c r="Y80" s="47">
        <f t="shared" si="16"/>
        <v>64443.793289353001</v>
      </c>
    </row>
    <row r="81" spans="2:25" ht="13">
      <c r="B81" s="94">
        <v>130</v>
      </c>
      <c r="C81" s="94" t="s">
        <v>232</v>
      </c>
      <c r="D81" s="123">
        <f t="shared" si="17"/>
        <v>3334.2594768012764</v>
      </c>
      <c r="E81" s="94" t="s">
        <v>14</v>
      </c>
      <c r="F81" s="94" t="s">
        <v>15</v>
      </c>
      <c r="H81" s="122" t="s">
        <v>232</v>
      </c>
      <c r="J81">
        <v>3334.2594768012764</v>
      </c>
      <c r="L81" s="94" t="s">
        <v>99</v>
      </c>
      <c r="M81" s="94" t="s">
        <v>100</v>
      </c>
      <c r="N81" s="90">
        <f t="shared" si="19"/>
        <v>89677.327121205279</v>
      </c>
      <c r="O81" s="47" t="s">
        <v>115</v>
      </c>
      <c r="P81" s="47">
        <f>N81*((IF(O81="Medium",0.15,IF(O81="Low",0.1,IF(O81="High",0.25,IF(O81="No Risk",0)))))+(IF('Assumptions Overview'!$F$7="Conservative",-0.05,IF('Assumptions Overview'!$F$7="Moderate",0,IF('Assumptions Overview'!$F$7="Aggressive",0.05))))*(IF(O81="No Risk",0,1)))</f>
        <v>8967.732712120529</v>
      </c>
      <c r="Q81" s="121">
        <f t="shared" si="18"/>
        <v>0.1</v>
      </c>
      <c r="R81" s="93"/>
      <c r="S81" s="94" t="s">
        <v>71</v>
      </c>
      <c r="T81" s="94" t="s">
        <v>73</v>
      </c>
      <c r="U81" s="47">
        <f t="shared" si="13"/>
        <v>574617.46305276011</v>
      </c>
      <c r="V81" s="47" t="s">
        <v>116</v>
      </c>
      <c r="W81" s="47">
        <f t="shared" si="14"/>
        <v>57461.746305276007</v>
      </c>
      <c r="X81" s="47">
        <f t="shared" si="15"/>
        <v>86192.619457914014</v>
      </c>
      <c r="Y81" s="47">
        <f t="shared" si="16"/>
        <v>114923.49261055203</v>
      </c>
    </row>
    <row r="82" spans="2:25" ht="13">
      <c r="B82" s="93">
        <v>625</v>
      </c>
      <c r="C82" s="93" t="s">
        <v>233</v>
      </c>
      <c r="D82" s="123">
        <f t="shared" si="17"/>
        <v>1902.6133427254326</v>
      </c>
      <c r="E82" s="93" t="s">
        <v>14</v>
      </c>
      <c r="F82" s="93" t="s">
        <v>15</v>
      </c>
      <c r="H82" s="122" t="s">
        <v>233</v>
      </c>
      <c r="J82">
        <v>1902.6133427254326</v>
      </c>
      <c r="L82" s="93" t="s">
        <v>99</v>
      </c>
      <c r="M82" s="93" t="s">
        <v>102</v>
      </c>
      <c r="N82" s="90">
        <f t="shared" si="19"/>
        <v>325847.39254404622</v>
      </c>
      <c r="O82" s="47" t="s">
        <v>115</v>
      </c>
      <c r="P82" s="47">
        <f>N82*((IF(O82="Medium",0.15,IF(O82="Low",0.1,IF(O82="High",0.25,IF(O82="No Risk",0)))))+(IF('Assumptions Overview'!$F$7="Conservative",-0.05,IF('Assumptions Overview'!$F$7="Moderate",0,IF('Assumptions Overview'!$F$7="Aggressive",0.05))))*(IF(O82="No Risk",0,1)))</f>
        <v>32584.739254404623</v>
      </c>
      <c r="Q82" s="121">
        <f t="shared" si="18"/>
        <v>0.1</v>
      </c>
      <c r="R82" s="93"/>
      <c r="S82" s="93" t="s">
        <v>71</v>
      </c>
      <c r="T82" s="93" t="s">
        <v>72</v>
      </c>
      <c r="U82" s="47">
        <f t="shared" si="13"/>
        <v>2248.7869935907302</v>
      </c>
      <c r="V82" s="47" t="s">
        <v>115</v>
      </c>
      <c r="W82" s="47">
        <f t="shared" si="14"/>
        <v>112.43934967953652</v>
      </c>
      <c r="X82" s="47">
        <f t="shared" si="15"/>
        <v>224.87869935907304</v>
      </c>
      <c r="Y82" s="47">
        <f t="shared" si="16"/>
        <v>337.31804903860956</v>
      </c>
    </row>
    <row r="83" spans="2:25" ht="13">
      <c r="B83" s="94">
        <v>626</v>
      </c>
      <c r="C83" s="94" t="s">
        <v>234</v>
      </c>
      <c r="D83" s="123">
        <f t="shared" si="17"/>
        <v>8443.3395873757618</v>
      </c>
      <c r="E83" s="94" t="s">
        <v>14</v>
      </c>
      <c r="F83" s="94" t="s">
        <v>15</v>
      </c>
      <c r="H83" s="122" t="s">
        <v>234</v>
      </c>
      <c r="J83">
        <v>8443.3395873757618</v>
      </c>
      <c r="L83" s="94" t="s">
        <v>103</v>
      </c>
      <c r="M83" s="94" t="s">
        <v>106</v>
      </c>
      <c r="N83" s="90">
        <f t="shared" si="19"/>
        <v>41654.592592600544</v>
      </c>
      <c r="O83" s="47" t="s">
        <v>115</v>
      </c>
      <c r="P83" s="47">
        <f>N83*((IF(O83="Medium",0.15,IF(O83="Low",0.1,IF(O83="High",0.25,IF(O83="No Risk",0)))))+(IF('Assumptions Overview'!$F$7="Conservative",-0.05,IF('Assumptions Overview'!$F$7="Moderate",0,IF('Assumptions Overview'!$F$7="Aggressive",0.05))))*(IF(O83="No Risk",0,1)))</f>
        <v>4165.4592592600548</v>
      </c>
      <c r="Q83" s="121">
        <f t="shared" si="18"/>
        <v>0.1</v>
      </c>
      <c r="R83" s="93"/>
      <c r="S83" s="94" t="s">
        <v>75</v>
      </c>
      <c r="T83" s="94" t="s">
        <v>76</v>
      </c>
      <c r="U83" s="47">
        <f t="shared" si="13"/>
        <v>31096.084802964775</v>
      </c>
      <c r="V83" s="47" t="s">
        <v>115</v>
      </c>
      <c r="W83" s="47">
        <f t="shared" si="14"/>
        <v>1554.8042401482389</v>
      </c>
      <c r="X83" s="47">
        <f t="shared" si="15"/>
        <v>3109.6084802964779</v>
      </c>
      <c r="Y83" s="47">
        <f t="shared" si="16"/>
        <v>4664.4127204447168</v>
      </c>
    </row>
    <row r="84" spans="2:25" ht="13">
      <c r="B84" s="93">
        <v>627</v>
      </c>
      <c r="C84" s="93" t="s">
        <v>235</v>
      </c>
      <c r="D84" s="123">
        <f t="shared" si="17"/>
        <v>22188.966303129037</v>
      </c>
      <c r="E84" s="93" t="s">
        <v>14</v>
      </c>
      <c r="F84" s="93" t="s">
        <v>15</v>
      </c>
      <c r="H84" s="122" t="s">
        <v>235</v>
      </c>
      <c r="J84">
        <v>22188.966303129037</v>
      </c>
      <c r="L84" s="93" t="s">
        <v>103</v>
      </c>
      <c r="M84" s="93" t="s">
        <v>107</v>
      </c>
      <c r="N84" s="90">
        <f t="shared" si="19"/>
        <v>355986.4695808026</v>
      </c>
      <c r="O84" s="47" t="s">
        <v>116</v>
      </c>
      <c r="P84" s="47">
        <f>N84*((IF(O84="Medium",0.15,IF(O84="Low",0.1,IF(O84="High",0.25,IF(O84="No Risk",0)))))+(IF('Assumptions Overview'!$F$7="Conservative",-0.05,IF('Assumptions Overview'!$F$7="Moderate",0,IF('Assumptions Overview'!$F$7="Aggressive",0.05))))*(IF(O84="No Risk",0,1)))</f>
        <v>53397.970437120392</v>
      </c>
      <c r="Q84" s="121">
        <f t="shared" si="18"/>
        <v>0.15</v>
      </c>
      <c r="R84" s="94"/>
      <c r="S84" s="93" t="s">
        <v>75</v>
      </c>
      <c r="T84" s="93" t="s">
        <v>77</v>
      </c>
      <c r="U84" s="47">
        <f t="shared" si="13"/>
        <v>9873.6738466228762</v>
      </c>
      <c r="V84" s="47" t="s">
        <v>115</v>
      </c>
      <c r="W84" s="47">
        <f t="shared" si="14"/>
        <v>493.68369233114385</v>
      </c>
      <c r="X84" s="47">
        <f t="shared" si="15"/>
        <v>987.36738466228769</v>
      </c>
      <c r="Y84" s="47">
        <f t="shared" si="16"/>
        <v>1481.0510769934317</v>
      </c>
    </row>
    <row r="85" spans="2:25" ht="13">
      <c r="B85" s="94">
        <v>137</v>
      </c>
      <c r="C85" s="94" t="s">
        <v>236</v>
      </c>
      <c r="D85" s="123">
        <f t="shared" si="17"/>
        <v>4686.0311897996698</v>
      </c>
      <c r="E85" s="94" t="s">
        <v>14</v>
      </c>
      <c r="F85" s="94" t="s">
        <v>16</v>
      </c>
      <c r="H85" s="122" t="s">
        <v>236</v>
      </c>
      <c r="J85">
        <v>4686.0311897996698</v>
      </c>
      <c r="L85" s="47" t="s">
        <v>103</v>
      </c>
      <c r="M85" s="47" t="s">
        <v>104</v>
      </c>
      <c r="N85" s="90">
        <f t="shared" si="19"/>
        <v>196890.30620274838</v>
      </c>
      <c r="O85" s="47" t="s">
        <v>115</v>
      </c>
      <c r="P85" s="47">
        <f>N85*((IF(O85="Medium",0.15,IF(O85="Low",0.1,IF(O85="High",0.25,IF(O85="No Risk",0)))))+(IF('Assumptions Overview'!$F$7="Conservative",-0.05,IF('Assumptions Overview'!$F$7="Moderate",0,IF('Assumptions Overview'!$F$7="Aggressive",0.05))))*(IF(O85="No Risk",0,1)))</f>
        <v>19689.03062027484</v>
      </c>
      <c r="Q85" s="121">
        <f t="shared" si="18"/>
        <v>0.1</v>
      </c>
      <c r="R85" s="94"/>
      <c r="S85" s="93" t="s">
        <v>78</v>
      </c>
      <c r="T85" s="93" t="s">
        <v>86</v>
      </c>
      <c r="U85" s="47">
        <f t="shared" si="13"/>
        <v>19693.856821836736</v>
      </c>
      <c r="V85" s="47" t="s">
        <v>115</v>
      </c>
      <c r="W85" s="47">
        <f t="shared" si="14"/>
        <v>984.69284109183684</v>
      </c>
      <c r="X85" s="47">
        <f t="shared" si="15"/>
        <v>1969.3856821836737</v>
      </c>
      <c r="Y85" s="47">
        <f t="shared" si="16"/>
        <v>2954.0785232755111</v>
      </c>
    </row>
    <row r="86" spans="2:25" ht="13">
      <c r="B86" s="93">
        <v>138</v>
      </c>
      <c r="C86" s="93" t="s">
        <v>237</v>
      </c>
      <c r="D86" s="123">
        <f t="shared" si="17"/>
        <v>3633.4548523115309</v>
      </c>
      <c r="E86" s="93" t="s">
        <v>14</v>
      </c>
      <c r="F86" s="93" t="s">
        <v>16</v>
      </c>
      <c r="H86" s="122" t="s">
        <v>237</v>
      </c>
      <c r="J86">
        <v>3633.4548523115309</v>
      </c>
      <c r="L86" s="47" t="s">
        <v>103</v>
      </c>
      <c r="M86" s="47" t="s">
        <v>105</v>
      </c>
      <c r="N86" s="90">
        <f t="shared" si="19"/>
        <v>3030.684892155989</v>
      </c>
      <c r="O86" s="47" t="s">
        <v>116</v>
      </c>
      <c r="P86" s="47">
        <f>N86*((IF(O86="Medium",0.15,IF(O86="Low",0.1,IF(O86="High",0.25,IF(O86="No Risk",0)))))+(IF('Assumptions Overview'!$F$7="Conservative",-0.05,IF('Assumptions Overview'!$F$7="Moderate",0,IF('Assumptions Overview'!$F$7="Aggressive",0.05))))*(IF(O86="No Risk",0,1)))</f>
        <v>454.60273382339835</v>
      </c>
      <c r="Q86" s="121">
        <f t="shared" si="18"/>
        <v>0.15</v>
      </c>
      <c r="R86" s="94"/>
      <c r="S86" s="93" t="s">
        <v>78</v>
      </c>
      <c r="T86" s="93" t="s">
        <v>79</v>
      </c>
      <c r="U86" s="47">
        <f t="shared" si="13"/>
        <v>181673.25730238907</v>
      </c>
      <c r="V86" s="47" t="s">
        <v>115</v>
      </c>
      <c r="W86" s="47">
        <f t="shared" si="14"/>
        <v>9083.6628651194533</v>
      </c>
      <c r="X86" s="47">
        <f t="shared" si="15"/>
        <v>18167.325730238907</v>
      </c>
      <c r="Y86" s="47">
        <f t="shared" si="16"/>
        <v>27250.988595358365</v>
      </c>
    </row>
    <row r="87" spans="2:25" ht="13">
      <c r="B87" s="94">
        <v>139</v>
      </c>
      <c r="C87" s="94" t="s">
        <v>238</v>
      </c>
      <c r="D87" s="123">
        <f t="shared" si="17"/>
        <v>2579.7511386366637</v>
      </c>
      <c r="E87" s="94" t="s">
        <v>14</v>
      </c>
      <c r="F87" s="94" t="s">
        <v>16</v>
      </c>
      <c r="H87" s="122" t="s">
        <v>238</v>
      </c>
      <c r="J87">
        <v>2579.7511386366637</v>
      </c>
      <c r="R87" s="94"/>
      <c r="S87" s="94" t="s">
        <v>78</v>
      </c>
      <c r="T87" s="94" t="s">
        <v>84</v>
      </c>
      <c r="U87" s="47">
        <f t="shared" si="13"/>
        <v>16125.594058242026</v>
      </c>
      <c r="V87" s="47" t="s">
        <v>115</v>
      </c>
      <c r="W87" s="47">
        <f t="shared" si="14"/>
        <v>806.27970291210136</v>
      </c>
      <c r="X87" s="47">
        <f t="shared" si="15"/>
        <v>1612.5594058242027</v>
      </c>
      <c r="Y87" s="47">
        <f t="shared" si="16"/>
        <v>2418.8391087363043</v>
      </c>
    </row>
    <row r="88" spans="2:25" ht="13">
      <c r="B88" s="93">
        <v>157</v>
      </c>
      <c r="C88" s="93" t="s">
        <v>239</v>
      </c>
      <c r="D88" s="123">
        <f t="shared" si="17"/>
        <v>4298.1978851376343</v>
      </c>
      <c r="E88" s="93" t="s">
        <v>14</v>
      </c>
      <c r="F88" s="93" t="s">
        <v>16</v>
      </c>
      <c r="H88" s="122" t="s">
        <v>239</v>
      </c>
      <c r="J88">
        <v>4298.1978851376343</v>
      </c>
      <c r="S88" s="93" t="s">
        <v>78</v>
      </c>
      <c r="T88" s="93" t="s">
        <v>80</v>
      </c>
      <c r="U88" s="47">
        <f t="shared" si="13"/>
        <v>1199260.7218298048</v>
      </c>
      <c r="V88" s="47" t="s">
        <v>118</v>
      </c>
      <c r="W88" s="47">
        <f t="shared" si="14"/>
        <v>239852.14436596096</v>
      </c>
      <c r="X88" s="47">
        <f t="shared" si="15"/>
        <v>299815.18045745121</v>
      </c>
      <c r="Y88" s="47">
        <f t="shared" si="16"/>
        <v>359778.21654894145</v>
      </c>
    </row>
    <row r="89" spans="2:25" ht="13">
      <c r="B89" s="94">
        <v>158</v>
      </c>
      <c r="C89" s="94" t="s">
        <v>240</v>
      </c>
      <c r="D89" s="123">
        <f t="shared" si="17"/>
        <v>15131.998982988362</v>
      </c>
      <c r="E89" s="94" t="s">
        <v>14</v>
      </c>
      <c r="F89" s="94" t="s">
        <v>16</v>
      </c>
      <c r="H89" s="122" t="s">
        <v>240</v>
      </c>
      <c r="J89">
        <v>15131.998982988362</v>
      </c>
      <c r="S89" s="93" t="s">
        <v>78</v>
      </c>
      <c r="T89" s="93" t="s">
        <v>82</v>
      </c>
      <c r="U89" s="47">
        <f t="shared" si="13"/>
        <v>140549.74767408633</v>
      </c>
      <c r="V89" s="47" t="s">
        <v>115</v>
      </c>
      <c r="W89" s="47">
        <f t="shared" si="14"/>
        <v>7027.4873837043169</v>
      </c>
      <c r="X89" s="47">
        <f t="shared" si="15"/>
        <v>14054.974767408634</v>
      </c>
      <c r="Y89" s="47">
        <f t="shared" si="16"/>
        <v>21082.462151112952</v>
      </c>
    </row>
    <row r="90" spans="2:25" ht="13">
      <c r="B90" s="93">
        <v>159</v>
      </c>
      <c r="C90" s="93" t="s">
        <v>241</v>
      </c>
      <c r="D90" s="123">
        <f t="shared" si="17"/>
        <v>10232.67086180019</v>
      </c>
      <c r="E90" s="93" t="s">
        <v>14</v>
      </c>
      <c r="F90" s="93" t="s">
        <v>16</v>
      </c>
      <c r="H90" s="122" t="s">
        <v>241</v>
      </c>
      <c r="J90">
        <v>10232.67086180019</v>
      </c>
      <c r="S90" s="94" t="s">
        <v>78</v>
      </c>
      <c r="T90" s="94" t="s">
        <v>83</v>
      </c>
      <c r="U90" s="47">
        <f t="shared" ref="U90:U107" si="20">SUMIF($F$3:$F$761,T90,$D$3:$D$761)</f>
        <v>115706.58072883524</v>
      </c>
      <c r="V90" s="47" t="s">
        <v>115</v>
      </c>
      <c r="W90" s="47">
        <f t="shared" ref="W90:W107" si="21">U90*((IF($V90="Medium",0.15,IF($V90="Low",0.1,IF($V90="High",0.25,IF($V90="No Risk",0)))))+((-0.05)*(IF($V90="No Risk",0,1))))</f>
        <v>5785.3290364417626</v>
      </c>
      <c r="X90" s="47">
        <f t="shared" ref="X90:X107" si="22">U90*((IF($V90="Medium",0.15,IF($V90="Low",0.1,IF($V90="High",0.25,IF($V90="No Risk",0)))))+((0)*(IF($V90="No Risk",0,1))))</f>
        <v>11570.658072883525</v>
      </c>
      <c r="Y90" s="47">
        <f t="shared" ref="Y90:Y107" si="23">U90*((IF($V90="Medium",0.15,IF($V90="Low",0.1,IF($V90="High",0.25,IF($V90="No Risk",0)))))+((0.05)*(IF($V90="No Risk",0,1))))</f>
        <v>17355.987109325288</v>
      </c>
    </row>
    <row r="91" spans="2:25" ht="13">
      <c r="B91" s="94">
        <v>131</v>
      </c>
      <c r="C91" s="94" t="s">
        <v>242</v>
      </c>
      <c r="D91" s="123">
        <f t="shared" si="17"/>
        <v>7831.9371900696842</v>
      </c>
      <c r="E91" s="94" t="s">
        <v>14</v>
      </c>
      <c r="F91" s="94" t="s">
        <v>17</v>
      </c>
      <c r="H91" s="122" t="s">
        <v>242</v>
      </c>
      <c r="J91">
        <v>7831.9371900696842</v>
      </c>
      <c r="S91" s="93" t="s">
        <v>78</v>
      </c>
      <c r="T91" s="93" t="s">
        <v>85</v>
      </c>
      <c r="U91" s="47">
        <f t="shared" si="20"/>
        <v>114440.2107159013</v>
      </c>
      <c r="V91" s="47" t="s">
        <v>115</v>
      </c>
      <c r="W91" s="47">
        <f t="shared" si="21"/>
        <v>5722.0105357950652</v>
      </c>
      <c r="X91" s="47">
        <f t="shared" si="22"/>
        <v>11444.02107159013</v>
      </c>
      <c r="Y91" s="47">
        <f t="shared" si="23"/>
        <v>17166.031607385197</v>
      </c>
    </row>
    <row r="92" spans="2:25" ht="13">
      <c r="B92" s="93">
        <v>132</v>
      </c>
      <c r="C92" s="93" t="s">
        <v>243</v>
      </c>
      <c r="D92" s="123">
        <f t="shared" si="17"/>
        <v>14647.621418633033</v>
      </c>
      <c r="E92" s="93" t="s">
        <v>14</v>
      </c>
      <c r="F92" s="93" t="s">
        <v>17</v>
      </c>
      <c r="H92" s="122" t="s">
        <v>243</v>
      </c>
      <c r="J92">
        <v>14647.621418633033</v>
      </c>
      <c r="S92" s="94" t="s">
        <v>78</v>
      </c>
      <c r="T92" s="94" t="s">
        <v>81</v>
      </c>
      <c r="U92" s="47">
        <f t="shared" si="20"/>
        <v>464271.44073338684</v>
      </c>
      <c r="V92" s="47" t="s">
        <v>115</v>
      </c>
      <c r="W92" s="47">
        <f t="shared" si="21"/>
        <v>23213.572036669342</v>
      </c>
      <c r="X92" s="47">
        <f t="shared" si="22"/>
        <v>46427.144073338684</v>
      </c>
      <c r="Y92" s="47">
        <f t="shared" si="23"/>
        <v>69640.716110008041</v>
      </c>
    </row>
    <row r="93" spans="2:25" ht="13">
      <c r="B93" s="94">
        <v>133</v>
      </c>
      <c r="C93" s="94" t="s">
        <v>244</v>
      </c>
      <c r="D93" s="123">
        <f t="shared" si="17"/>
        <v>13268.168888266619</v>
      </c>
      <c r="E93" s="94" t="s">
        <v>14</v>
      </c>
      <c r="F93" s="94" t="s">
        <v>17</v>
      </c>
      <c r="H93" s="122" t="s">
        <v>244</v>
      </c>
      <c r="J93">
        <v>13268.168888266619</v>
      </c>
      <c r="S93" s="94" t="s">
        <v>87</v>
      </c>
      <c r="T93" s="94" t="s">
        <v>88</v>
      </c>
      <c r="U93" s="47">
        <f t="shared" si="20"/>
        <v>126970.01784467048</v>
      </c>
      <c r="V93" s="47" t="s">
        <v>115</v>
      </c>
      <c r="W93" s="47">
        <f t="shared" si="21"/>
        <v>6348.5008922335246</v>
      </c>
      <c r="X93" s="47">
        <f t="shared" si="22"/>
        <v>12697.001784467049</v>
      </c>
      <c r="Y93" s="47">
        <f t="shared" si="23"/>
        <v>19045.502676700577</v>
      </c>
    </row>
    <row r="94" spans="2:25" ht="13">
      <c r="B94" s="93">
        <v>134</v>
      </c>
      <c r="C94" s="93" t="s">
        <v>245</v>
      </c>
      <c r="D94" s="123">
        <f t="shared" si="17"/>
        <v>26311.664145406448</v>
      </c>
      <c r="E94" s="93" t="s">
        <v>14</v>
      </c>
      <c r="F94" s="93" t="s">
        <v>17</v>
      </c>
      <c r="H94" s="122" t="s">
        <v>245</v>
      </c>
      <c r="J94">
        <v>26311.664145406448</v>
      </c>
      <c r="S94" s="93" t="s">
        <v>87</v>
      </c>
      <c r="T94" s="93" t="s">
        <v>89</v>
      </c>
      <c r="U94" s="47">
        <f t="shared" si="20"/>
        <v>28133.393053697495</v>
      </c>
      <c r="V94" s="47" t="s">
        <v>115</v>
      </c>
      <c r="W94" s="47">
        <f t="shared" si="21"/>
        <v>1406.6696526848748</v>
      </c>
      <c r="X94" s="47">
        <f t="shared" si="22"/>
        <v>2813.3393053697496</v>
      </c>
      <c r="Y94" s="47">
        <f t="shared" si="23"/>
        <v>4220.0089580546246</v>
      </c>
    </row>
    <row r="95" spans="2:25" ht="13">
      <c r="B95" s="94">
        <v>135</v>
      </c>
      <c r="C95" s="94" t="s">
        <v>246</v>
      </c>
      <c r="D95" s="123">
        <f t="shared" si="17"/>
        <v>1455.2060553611198</v>
      </c>
      <c r="E95" s="94" t="s">
        <v>14</v>
      </c>
      <c r="F95" s="94" t="s">
        <v>17</v>
      </c>
      <c r="H95" s="122" t="s">
        <v>246</v>
      </c>
      <c r="J95">
        <v>1455.2060553611198</v>
      </c>
      <c r="S95" s="93" t="s">
        <v>87</v>
      </c>
      <c r="T95" s="93" t="s">
        <v>90</v>
      </c>
      <c r="U95" s="47">
        <f t="shared" si="20"/>
        <v>143519.45747365471</v>
      </c>
      <c r="V95" s="47" t="s">
        <v>115</v>
      </c>
      <c r="W95" s="47">
        <f t="shared" si="21"/>
        <v>7175.9728736827356</v>
      </c>
      <c r="X95" s="47">
        <f t="shared" si="22"/>
        <v>14351.945747365471</v>
      </c>
      <c r="Y95" s="47">
        <f t="shared" si="23"/>
        <v>21527.918621048208</v>
      </c>
    </row>
    <row r="96" spans="2:25" ht="13">
      <c r="B96" s="93">
        <v>136</v>
      </c>
      <c r="C96" s="93" t="s">
        <v>247</v>
      </c>
      <c r="D96" s="123">
        <f t="shared" si="17"/>
        <v>910.34788511792192</v>
      </c>
      <c r="E96" s="93" t="s">
        <v>14</v>
      </c>
      <c r="F96" s="93" t="s">
        <v>17</v>
      </c>
      <c r="H96" s="122" t="s">
        <v>247</v>
      </c>
      <c r="J96">
        <v>910.34788511792192</v>
      </c>
      <c r="S96" s="94" t="s">
        <v>91</v>
      </c>
      <c r="T96" s="94" t="s">
        <v>153</v>
      </c>
      <c r="U96" s="47">
        <f t="shared" si="20"/>
        <v>386935.6537150935</v>
      </c>
      <c r="V96" s="47" t="s">
        <v>117</v>
      </c>
      <c r="W96" s="47">
        <f t="shared" si="21"/>
        <v>0</v>
      </c>
      <c r="X96" s="47">
        <f t="shared" si="22"/>
        <v>0</v>
      </c>
      <c r="Y96" s="47">
        <f t="shared" si="23"/>
        <v>0</v>
      </c>
    </row>
    <row r="97" spans="2:25" ht="13">
      <c r="B97" s="94">
        <v>150</v>
      </c>
      <c r="C97" s="94" t="s">
        <v>248</v>
      </c>
      <c r="D97" s="123">
        <f t="shared" si="17"/>
        <v>2081.8317279863491</v>
      </c>
      <c r="E97" s="94" t="s">
        <v>14</v>
      </c>
      <c r="F97" s="94" t="s">
        <v>17</v>
      </c>
      <c r="H97" s="122" t="s">
        <v>248</v>
      </c>
      <c r="J97">
        <v>2081.8317279863491</v>
      </c>
      <c r="S97" s="93" t="s">
        <v>92</v>
      </c>
      <c r="T97" s="93" t="s">
        <v>95</v>
      </c>
      <c r="U97" s="47">
        <f t="shared" si="20"/>
        <v>422216.29061678483</v>
      </c>
      <c r="V97" s="47" t="s">
        <v>118</v>
      </c>
      <c r="W97" s="47">
        <f t="shared" si="21"/>
        <v>84443.258123356965</v>
      </c>
      <c r="X97" s="47">
        <f t="shared" si="22"/>
        <v>105554.07265419621</v>
      </c>
      <c r="Y97" s="47">
        <f t="shared" si="23"/>
        <v>126664.88718503545</v>
      </c>
    </row>
    <row r="98" spans="2:25" ht="13">
      <c r="B98" s="93">
        <v>151</v>
      </c>
      <c r="C98" s="93" t="s">
        <v>249</v>
      </c>
      <c r="D98" s="123">
        <f t="shared" si="17"/>
        <v>8678.8565846364436</v>
      </c>
      <c r="E98" s="93" t="s">
        <v>14</v>
      </c>
      <c r="F98" s="93" t="s">
        <v>17</v>
      </c>
      <c r="H98" s="122" t="s">
        <v>249</v>
      </c>
      <c r="J98">
        <v>8678.8565846364436</v>
      </c>
      <c r="S98" s="94" t="s">
        <v>92</v>
      </c>
      <c r="T98" s="94" t="s">
        <v>93</v>
      </c>
      <c r="U98" s="47">
        <f t="shared" si="20"/>
        <v>160131.10716312355</v>
      </c>
      <c r="V98" s="47" t="s">
        <v>115</v>
      </c>
      <c r="W98" s="47">
        <f t="shared" si="21"/>
        <v>8006.555358156178</v>
      </c>
      <c r="X98" s="47">
        <f t="shared" si="22"/>
        <v>16013.110716312356</v>
      </c>
      <c r="Y98" s="47">
        <f t="shared" si="23"/>
        <v>24019.666074468536</v>
      </c>
    </row>
    <row r="99" spans="2:25" ht="13">
      <c r="B99" s="94">
        <v>154</v>
      </c>
      <c r="C99" s="94" t="s">
        <v>250</v>
      </c>
      <c r="D99" s="123">
        <f t="shared" si="17"/>
        <v>5459.7188583002326</v>
      </c>
      <c r="E99" s="94" t="s">
        <v>14</v>
      </c>
      <c r="F99" s="94" t="s">
        <v>17</v>
      </c>
      <c r="H99" s="122" t="s">
        <v>250</v>
      </c>
      <c r="J99">
        <v>5459.7188583002326</v>
      </c>
      <c r="S99" s="94" t="s">
        <v>92</v>
      </c>
      <c r="T99" s="94" t="s">
        <v>94</v>
      </c>
      <c r="U99" s="47">
        <f t="shared" si="20"/>
        <v>234629.31349184498</v>
      </c>
      <c r="V99" s="47" t="s">
        <v>116</v>
      </c>
      <c r="W99" s="47">
        <f t="shared" si="21"/>
        <v>23462.931349184495</v>
      </c>
      <c r="X99" s="47">
        <f t="shared" si="22"/>
        <v>35194.397023776743</v>
      </c>
      <c r="Y99" s="47">
        <f t="shared" si="23"/>
        <v>46925.862698368997</v>
      </c>
    </row>
    <row r="100" spans="2:25" ht="13">
      <c r="B100" s="93">
        <v>155</v>
      </c>
      <c r="C100" s="93" t="s">
        <v>251</v>
      </c>
      <c r="D100" s="123">
        <f t="shared" si="17"/>
        <v>15020.032517689522</v>
      </c>
      <c r="E100" s="93" t="s">
        <v>14</v>
      </c>
      <c r="F100" s="93" t="s">
        <v>17</v>
      </c>
      <c r="H100" s="122" t="s">
        <v>251</v>
      </c>
      <c r="J100">
        <v>15020.032517689522</v>
      </c>
      <c r="S100" s="93" t="s">
        <v>96</v>
      </c>
      <c r="T100" s="93" t="s">
        <v>98</v>
      </c>
      <c r="U100" s="47">
        <f t="shared" si="20"/>
        <v>1649.403003089602</v>
      </c>
      <c r="V100" s="47" t="s">
        <v>117</v>
      </c>
      <c r="W100" s="47">
        <f t="shared" si="21"/>
        <v>0</v>
      </c>
      <c r="X100" s="47">
        <f t="shared" si="22"/>
        <v>0</v>
      </c>
      <c r="Y100" s="47">
        <f t="shared" si="23"/>
        <v>0</v>
      </c>
    </row>
    <row r="101" spans="2:25" ht="13">
      <c r="B101" s="94">
        <v>156</v>
      </c>
      <c r="C101" s="94" t="s">
        <v>252</v>
      </c>
      <c r="D101" s="123">
        <f t="shared" si="17"/>
        <v>12619.389082052609</v>
      </c>
      <c r="E101" s="94" t="s">
        <v>14</v>
      </c>
      <c r="F101" s="94" t="s">
        <v>17</v>
      </c>
      <c r="H101" s="122" t="s">
        <v>252</v>
      </c>
      <c r="J101">
        <v>12619.389082052609</v>
      </c>
      <c r="S101" s="94" t="s">
        <v>96</v>
      </c>
      <c r="T101" s="94" t="s">
        <v>97</v>
      </c>
      <c r="U101" s="47">
        <f t="shared" si="20"/>
        <v>191315.01612222783</v>
      </c>
      <c r="V101" s="47" t="s">
        <v>117</v>
      </c>
      <c r="W101" s="47">
        <f t="shared" si="21"/>
        <v>0</v>
      </c>
      <c r="X101" s="47">
        <f t="shared" si="22"/>
        <v>0</v>
      </c>
      <c r="Y101" s="47">
        <f t="shared" si="23"/>
        <v>0</v>
      </c>
    </row>
    <row r="102" spans="2:25" ht="13">
      <c r="B102" s="93">
        <v>149</v>
      </c>
      <c r="C102" s="93" t="s">
        <v>253</v>
      </c>
      <c r="D102" s="123">
        <f t="shared" si="17"/>
        <v>48081.86439311799</v>
      </c>
      <c r="E102" s="93" t="s">
        <v>14</v>
      </c>
      <c r="F102" s="93" t="s">
        <v>18</v>
      </c>
      <c r="H102" s="122" t="s">
        <v>253</v>
      </c>
      <c r="J102">
        <v>48081.86439311799</v>
      </c>
      <c r="S102" s="94" t="s">
        <v>99</v>
      </c>
      <c r="T102" s="94" t="s">
        <v>101</v>
      </c>
      <c r="U102" s="47">
        <f t="shared" si="20"/>
        <v>38490.213598357033</v>
      </c>
      <c r="V102" s="47" t="s">
        <v>116</v>
      </c>
      <c r="W102" s="47">
        <f t="shared" si="21"/>
        <v>3849.0213598357032</v>
      </c>
      <c r="X102" s="47">
        <f t="shared" si="22"/>
        <v>5773.5320397535552</v>
      </c>
      <c r="Y102" s="47">
        <f t="shared" si="23"/>
        <v>7698.0427196714072</v>
      </c>
    </row>
    <row r="103" spans="2:25" ht="13">
      <c r="B103" s="94">
        <v>152</v>
      </c>
      <c r="C103" s="94" t="s">
        <v>254</v>
      </c>
      <c r="D103" s="123">
        <f t="shared" si="17"/>
        <v>21840.352112463701</v>
      </c>
      <c r="E103" s="94" t="s">
        <v>14</v>
      </c>
      <c r="F103" s="94" t="s">
        <v>18</v>
      </c>
      <c r="H103" s="122" t="s">
        <v>254</v>
      </c>
      <c r="J103">
        <v>21840.352112463701</v>
      </c>
      <c r="S103" s="94" t="s">
        <v>99</v>
      </c>
      <c r="T103" s="94" t="s">
        <v>100</v>
      </c>
      <c r="U103" s="47">
        <f t="shared" si="20"/>
        <v>89677.327121205279</v>
      </c>
      <c r="V103" s="47" t="s">
        <v>115</v>
      </c>
      <c r="W103" s="47">
        <f t="shared" si="21"/>
        <v>4483.8663560602645</v>
      </c>
      <c r="X103" s="47">
        <f t="shared" si="22"/>
        <v>8967.732712120529</v>
      </c>
      <c r="Y103" s="47">
        <f t="shared" si="23"/>
        <v>13451.599068180794</v>
      </c>
    </row>
    <row r="104" spans="2:25" ht="13">
      <c r="B104" s="93">
        <v>153</v>
      </c>
      <c r="C104" s="93" t="s">
        <v>255</v>
      </c>
      <c r="D104" s="123">
        <f t="shared" si="17"/>
        <v>89831.746559951338</v>
      </c>
      <c r="E104" s="93" t="s">
        <v>14</v>
      </c>
      <c r="F104" s="93" t="s">
        <v>18</v>
      </c>
      <c r="H104" s="122" t="s">
        <v>255</v>
      </c>
      <c r="J104">
        <v>89831.746559951338</v>
      </c>
      <c r="S104" s="93" t="s">
        <v>99</v>
      </c>
      <c r="T104" s="93" t="s">
        <v>102</v>
      </c>
      <c r="U104" s="47">
        <f t="shared" si="20"/>
        <v>325847.39254404622</v>
      </c>
      <c r="V104" s="47" t="s">
        <v>115</v>
      </c>
      <c r="W104" s="47">
        <f t="shared" si="21"/>
        <v>16292.369627202312</v>
      </c>
      <c r="X104" s="47">
        <f t="shared" si="22"/>
        <v>32584.739254404623</v>
      </c>
      <c r="Y104" s="47">
        <f t="shared" si="23"/>
        <v>48877.108881606939</v>
      </c>
    </row>
    <row r="105" spans="2:25" ht="13">
      <c r="B105" s="94">
        <v>11</v>
      </c>
      <c r="C105" s="94" t="s">
        <v>256</v>
      </c>
      <c r="D105" s="123">
        <f t="shared" si="17"/>
        <v>5132.5594135622041</v>
      </c>
      <c r="E105" s="94" t="s">
        <v>14</v>
      </c>
      <c r="F105" s="94" t="s">
        <v>19</v>
      </c>
      <c r="H105" s="122" t="s">
        <v>256</v>
      </c>
      <c r="J105">
        <v>5132.5594135622041</v>
      </c>
      <c r="S105" s="94" t="s">
        <v>103</v>
      </c>
      <c r="T105" s="94" t="s">
        <v>106</v>
      </c>
      <c r="U105" s="47">
        <f t="shared" si="20"/>
        <v>41654.592592600544</v>
      </c>
      <c r="V105" s="47" t="s">
        <v>115</v>
      </c>
      <c r="W105" s="47">
        <f t="shared" si="21"/>
        <v>2082.7296296300274</v>
      </c>
      <c r="X105" s="47">
        <f t="shared" si="22"/>
        <v>4165.4592592600548</v>
      </c>
      <c r="Y105" s="47">
        <f t="shared" si="23"/>
        <v>6248.1888888900821</v>
      </c>
    </row>
    <row r="106" spans="2:25" ht="13">
      <c r="B106" s="93">
        <v>12</v>
      </c>
      <c r="C106" s="93" t="s">
        <v>257</v>
      </c>
      <c r="D106" s="123">
        <f t="shared" si="17"/>
        <v>6092.4645176961221</v>
      </c>
      <c r="E106" s="93" t="s">
        <v>14</v>
      </c>
      <c r="F106" s="93" t="s">
        <v>19</v>
      </c>
      <c r="H106" s="122" t="s">
        <v>257</v>
      </c>
      <c r="J106">
        <v>6092.4645176961221</v>
      </c>
      <c r="S106" s="93" t="s">
        <v>103</v>
      </c>
      <c r="T106" s="93" t="s">
        <v>107</v>
      </c>
      <c r="U106" s="47">
        <f t="shared" si="20"/>
        <v>355986.4695808026</v>
      </c>
      <c r="V106" s="47" t="s">
        <v>116</v>
      </c>
      <c r="W106" s="47">
        <f t="shared" si="21"/>
        <v>35598.646958080259</v>
      </c>
      <c r="X106" s="47">
        <f t="shared" si="22"/>
        <v>53397.970437120392</v>
      </c>
      <c r="Y106" s="47">
        <f t="shared" si="23"/>
        <v>71197.293916160517</v>
      </c>
    </row>
    <row r="107" spans="2:25" ht="13">
      <c r="B107" s="94">
        <v>13</v>
      </c>
      <c r="C107" s="94" t="s">
        <v>258</v>
      </c>
      <c r="D107" s="123">
        <f t="shared" si="17"/>
        <v>2717.6429290641254</v>
      </c>
      <c r="E107" s="94" t="s">
        <v>14</v>
      </c>
      <c r="F107" s="94" t="s">
        <v>19</v>
      </c>
      <c r="H107" s="122" t="s">
        <v>258</v>
      </c>
      <c r="J107">
        <v>2717.6429290641254</v>
      </c>
      <c r="S107" s="47" t="s">
        <v>103</v>
      </c>
      <c r="T107" s="47" t="s">
        <v>104</v>
      </c>
      <c r="U107" s="47">
        <f t="shared" si="20"/>
        <v>196890.30620274838</v>
      </c>
      <c r="V107" s="47" t="s">
        <v>115</v>
      </c>
      <c r="W107" s="47">
        <f t="shared" si="21"/>
        <v>9844.5153101374199</v>
      </c>
      <c r="X107" s="47">
        <f t="shared" si="22"/>
        <v>19689.03062027484</v>
      </c>
      <c r="Y107" s="47">
        <f t="shared" si="23"/>
        <v>29533.545930412263</v>
      </c>
    </row>
    <row r="108" spans="2:25" ht="13">
      <c r="B108" s="93">
        <v>592</v>
      </c>
      <c r="C108" s="93" t="s">
        <v>259</v>
      </c>
      <c r="D108" s="123">
        <f t="shared" si="17"/>
        <v>13326.688938239664</v>
      </c>
      <c r="E108" s="93" t="s">
        <v>20</v>
      </c>
      <c r="F108" s="93" t="s">
        <v>27</v>
      </c>
      <c r="H108" s="122" t="s">
        <v>259</v>
      </c>
      <c r="J108">
        <v>13326.688938239664</v>
      </c>
      <c r="S108" s="47" t="s">
        <v>103</v>
      </c>
      <c r="T108" s="47" t="s">
        <v>105</v>
      </c>
      <c r="U108">
        <f>SUM(U26:U107)</f>
        <v>35608287.233984657</v>
      </c>
      <c r="V108" s="47" t="s">
        <v>116</v>
      </c>
      <c r="W108" s="47">
        <f>U108*((IF($V108="Medium",0.15,IF($V108="Low",0.1,IF($V108="High",0.25,IF($V108="No Risk",0)))))+((-0.05)*(IF($V108="No Risk",0,1))))</f>
        <v>3560828.7233984652</v>
      </c>
      <c r="X108" s="47">
        <f>U108*((IF($V108="Medium",0.15,IF($V108="Low",0.1,IF($V108="High",0.25,IF($V108="No Risk",0)))))+((0)*(IF($V108="No Risk",0,1))))</f>
        <v>5341243.0850976985</v>
      </c>
      <c r="Y108" s="47">
        <f>SUM(Y26:Y107)</f>
        <v>3885477.7960277614</v>
      </c>
    </row>
    <row r="109" spans="2:25" ht="13">
      <c r="B109" s="94">
        <v>593</v>
      </c>
      <c r="C109" s="94" t="s">
        <v>260</v>
      </c>
      <c r="D109" s="123">
        <f t="shared" si="17"/>
        <v>9671.5949543048227</v>
      </c>
      <c r="E109" s="94" t="s">
        <v>20</v>
      </c>
      <c r="F109" s="94" t="s">
        <v>27</v>
      </c>
      <c r="H109" s="122" t="s">
        <v>260</v>
      </c>
      <c r="J109">
        <v>9671.5949543048227</v>
      </c>
    </row>
    <row r="110" spans="2:25" ht="13">
      <c r="B110" s="93">
        <v>594</v>
      </c>
      <c r="C110" s="93" t="s">
        <v>261</v>
      </c>
      <c r="D110" s="123">
        <f t="shared" si="17"/>
        <v>1605.5718583510115</v>
      </c>
      <c r="E110" s="93" t="s">
        <v>20</v>
      </c>
      <c r="F110" s="93" t="s">
        <v>27</v>
      </c>
      <c r="H110" s="122" t="s">
        <v>261</v>
      </c>
      <c r="J110">
        <v>1605.5718583510115</v>
      </c>
    </row>
    <row r="111" spans="2:25" ht="13">
      <c r="B111" s="94">
        <v>595</v>
      </c>
      <c r="C111" s="94" t="s">
        <v>262</v>
      </c>
      <c r="D111" s="123">
        <f t="shared" si="17"/>
        <v>2288.0360746368533</v>
      </c>
      <c r="E111" s="94" t="s">
        <v>20</v>
      </c>
      <c r="F111" s="94" t="s">
        <v>27</v>
      </c>
      <c r="H111" s="122" t="s">
        <v>262</v>
      </c>
      <c r="J111">
        <v>2288.0360746368533</v>
      </c>
    </row>
    <row r="112" spans="2:25" ht="13">
      <c r="B112" s="93">
        <v>596</v>
      </c>
      <c r="C112" s="93" t="s">
        <v>263</v>
      </c>
      <c r="D112" s="123">
        <f t="shared" si="17"/>
        <v>11833.496425284322</v>
      </c>
      <c r="E112" s="93" t="s">
        <v>20</v>
      </c>
      <c r="F112" s="93" t="s">
        <v>27</v>
      </c>
      <c r="H112" s="122" t="s">
        <v>263</v>
      </c>
      <c r="J112">
        <v>11833.496425284322</v>
      </c>
    </row>
    <row r="113" spans="2:10" ht="13">
      <c r="B113" s="94">
        <v>602</v>
      </c>
      <c r="C113" s="94" t="s">
        <v>264</v>
      </c>
      <c r="D113" s="123">
        <f t="shared" si="17"/>
        <v>46948.795267011759</v>
      </c>
      <c r="E113" s="94" t="s">
        <v>20</v>
      </c>
      <c r="F113" s="94" t="s">
        <v>27</v>
      </c>
      <c r="H113" s="122" t="s">
        <v>264</v>
      </c>
      <c r="J113">
        <v>46948.795267011759</v>
      </c>
    </row>
    <row r="114" spans="2:10" ht="13">
      <c r="B114" s="93">
        <v>603</v>
      </c>
      <c r="C114" s="93" t="s">
        <v>265</v>
      </c>
      <c r="D114" s="123">
        <f t="shared" si="17"/>
        <v>477914.35528097005</v>
      </c>
      <c r="E114" s="93" t="s">
        <v>20</v>
      </c>
      <c r="F114" s="93" t="s">
        <v>27</v>
      </c>
      <c r="H114" s="122" t="s">
        <v>265</v>
      </c>
      <c r="J114">
        <v>477914.35528097005</v>
      </c>
    </row>
    <row r="115" spans="2:10" ht="13">
      <c r="B115" s="94">
        <v>606</v>
      </c>
      <c r="C115" s="94" t="s">
        <v>266</v>
      </c>
      <c r="D115" s="123">
        <f t="shared" si="17"/>
        <v>3818.2976502325105</v>
      </c>
      <c r="E115" s="94" t="s">
        <v>20</v>
      </c>
      <c r="F115" s="94" t="s">
        <v>27</v>
      </c>
      <c r="H115" s="122" t="s">
        <v>266</v>
      </c>
      <c r="J115">
        <v>3818.2976502325105</v>
      </c>
    </row>
    <row r="116" spans="2:10" ht="13">
      <c r="B116" s="93">
        <v>607</v>
      </c>
      <c r="C116" s="93" t="s">
        <v>267</v>
      </c>
      <c r="D116" s="123">
        <f t="shared" si="17"/>
        <v>26785.694398271302</v>
      </c>
      <c r="E116" s="93" t="s">
        <v>20</v>
      </c>
      <c r="F116" s="93" t="s">
        <v>27</v>
      </c>
      <c r="H116" s="122" t="s">
        <v>267</v>
      </c>
      <c r="J116">
        <v>26785.694398271302</v>
      </c>
    </row>
    <row r="117" spans="2:10" ht="13">
      <c r="B117" s="94">
        <v>637</v>
      </c>
      <c r="C117" s="94" t="s">
        <v>268</v>
      </c>
      <c r="D117" s="123">
        <f t="shared" si="17"/>
        <v>58449.853070067024</v>
      </c>
      <c r="E117" s="94" t="s">
        <v>20</v>
      </c>
      <c r="F117" s="94" t="s">
        <v>26</v>
      </c>
      <c r="H117" s="122" t="s">
        <v>268</v>
      </c>
      <c r="J117">
        <v>58449.853070067024</v>
      </c>
    </row>
    <row r="118" spans="2:10" ht="13">
      <c r="B118" s="93">
        <v>638</v>
      </c>
      <c r="C118" s="93" t="s">
        <v>269</v>
      </c>
      <c r="D118" s="123">
        <f t="shared" si="17"/>
        <v>176569.89181855242</v>
      </c>
      <c r="E118" s="93" t="s">
        <v>20</v>
      </c>
      <c r="F118" s="93" t="s">
        <v>26</v>
      </c>
      <c r="H118" s="122" t="s">
        <v>269</v>
      </c>
      <c r="J118">
        <v>176569.89181855242</v>
      </c>
    </row>
    <row r="119" spans="2:10" ht="13">
      <c r="B119" s="94">
        <v>639</v>
      </c>
      <c r="C119" s="94" t="s">
        <v>270</v>
      </c>
      <c r="D119" s="123">
        <f t="shared" si="17"/>
        <v>107235.88858455533</v>
      </c>
      <c r="E119" s="94" t="s">
        <v>20</v>
      </c>
      <c r="F119" s="94" t="s">
        <v>26</v>
      </c>
      <c r="H119" s="122" t="s">
        <v>270</v>
      </c>
      <c r="J119">
        <v>107235.88858455533</v>
      </c>
    </row>
    <row r="120" spans="2:10" ht="13">
      <c r="B120" s="93">
        <v>640</v>
      </c>
      <c r="C120" s="93" t="s">
        <v>271</v>
      </c>
      <c r="D120" s="123">
        <f t="shared" si="17"/>
        <v>114188.02299018577</v>
      </c>
      <c r="E120" s="93" t="s">
        <v>20</v>
      </c>
      <c r="F120" s="93" t="s">
        <v>26</v>
      </c>
      <c r="H120" s="122" t="s">
        <v>271</v>
      </c>
      <c r="J120">
        <v>114188.02299018577</v>
      </c>
    </row>
    <row r="121" spans="2:10" ht="13">
      <c r="B121" s="94">
        <v>641</v>
      </c>
      <c r="C121" s="94" t="s">
        <v>272</v>
      </c>
      <c r="D121" s="123">
        <f t="shared" si="17"/>
        <v>283051.78224991122</v>
      </c>
      <c r="E121" s="94" t="s">
        <v>20</v>
      </c>
      <c r="F121" s="94" t="s">
        <v>26</v>
      </c>
      <c r="H121" s="122" t="s">
        <v>272</v>
      </c>
      <c r="J121">
        <v>283051.78224991122</v>
      </c>
    </row>
    <row r="122" spans="2:10" ht="13">
      <c r="B122" s="93">
        <v>642</v>
      </c>
      <c r="C122" s="93" t="s">
        <v>273</v>
      </c>
      <c r="D122" s="123">
        <f t="shared" si="17"/>
        <v>7973.8376224320282</v>
      </c>
      <c r="E122" s="93" t="s">
        <v>20</v>
      </c>
      <c r="F122" s="93" t="s">
        <v>26</v>
      </c>
      <c r="H122" s="122" t="s">
        <v>273</v>
      </c>
      <c r="J122">
        <v>7973.8376224320282</v>
      </c>
    </row>
    <row r="123" spans="2:10" ht="13">
      <c r="B123" s="94">
        <v>643</v>
      </c>
      <c r="C123" s="94" t="s">
        <v>274</v>
      </c>
      <c r="D123" s="123">
        <f t="shared" si="17"/>
        <v>14117.243000047869</v>
      </c>
      <c r="E123" s="94" t="s">
        <v>20</v>
      </c>
      <c r="F123" s="94" t="s">
        <v>26</v>
      </c>
      <c r="H123" s="122" t="s">
        <v>274</v>
      </c>
      <c r="J123">
        <v>14117.243000047869</v>
      </c>
    </row>
    <row r="124" spans="2:10" ht="13">
      <c r="B124" s="93">
        <v>644</v>
      </c>
      <c r="C124" s="93" t="s">
        <v>275</v>
      </c>
      <c r="D124" s="123">
        <f t="shared" si="17"/>
        <v>30183.852047871151</v>
      </c>
      <c r="E124" s="93" t="s">
        <v>20</v>
      </c>
      <c r="F124" s="93" t="s">
        <v>26</v>
      </c>
      <c r="H124" s="122" t="s">
        <v>275</v>
      </c>
      <c r="J124">
        <v>30183.852047871151</v>
      </c>
    </row>
    <row r="125" spans="2:10" ht="13">
      <c r="B125" s="94">
        <v>645</v>
      </c>
      <c r="C125" s="94" t="s">
        <v>276</v>
      </c>
      <c r="D125" s="123">
        <f t="shared" si="17"/>
        <v>18093.635273840766</v>
      </c>
      <c r="E125" s="94" t="s">
        <v>20</v>
      </c>
      <c r="F125" s="94" t="s">
        <v>26</v>
      </c>
      <c r="H125" s="122" t="s">
        <v>276</v>
      </c>
      <c r="J125">
        <v>18093.635273840766</v>
      </c>
    </row>
    <row r="126" spans="2:10" ht="13">
      <c r="B126" s="93">
        <v>368</v>
      </c>
      <c r="C126" s="93" t="s">
        <v>277</v>
      </c>
      <c r="D126" s="123">
        <f t="shared" si="17"/>
        <v>8274.2868016616194</v>
      </c>
      <c r="E126" s="93" t="s">
        <v>20</v>
      </c>
      <c r="F126" s="93" t="s">
        <v>29</v>
      </c>
      <c r="H126" s="122" t="s">
        <v>277</v>
      </c>
      <c r="J126">
        <v>8274.2868016616194</v>
      </c>
    </row>
    <row r="127" spans="2:10" ht="13">
      <c r="B127" s="94">
        <v>369</v>
      </c>
      <c r="C127" s="94" t="s">
        <v>278</v>
      </c>
      <c r="D127" s="123">
        <f t="shared" si="17"/>
        <v>14334.756215915095</v>
      </c>
      <c r="E127" s="94" t="s">
        <v>20</v>
      </c>
      <c r="F127" s="94" t="s">
        <v>29</v>
      </c>
      <c r="H127" s="122" t="s">
        <v>278</v>
      </c>
      <c r="J127">
        <v>14334.756215915095</v>
      </c>
    </row>
    <row r="128" spans="2:10" ht="13">
      <c r="B128" s="93">
        <v>370</v>
      </c>
      <c r="C128" s="93" t="s">
        <v>279</v>
      </c>
      <c r="D128" s="123">
        <f t="shared" si="17"/>
        <v>4391.7611996908809</v>
      </c>
      <c r="E128" s="93" t="s">
        <v>20</v>
      </c>
      <c r="F128" s="93" t="s">
        <v>29</v>
      </c>
      <c r="H128" s="122" t="s">
        <v>279</v>
      </c>
      <c r="J128">
        <v>4391.7611996908809</v>
      </c>
    </row>
    <row r="129" spans="2:10" ht="13">
      <c r="B129" s="94">
        <v>371</v>
      </c>
      <c r="C129" s="94" t="s">
        <v>280</v>
      </c>
      <c r="D129" s="123">
        <f t="shared" si="17"/>
        <v>39182.439316194956</v>
      </c>
      <c r="E129" s="94" t="s">
        <v>20</v>
      </c>
      <c r="F129" s="94" t="s">
        <v>29</v>
      </c>
      <c r="H129" s="122" t="s">
        <v>280</v>
      </c>
      <c r="J129">
        <v>39182.439316194956</v>
      </c>
    </row>
    <row r="130" spans="2:10" ht="13">
      <c r="B130" s="93">
        <v>372</v>
      </c>
      <c r="C130" s="93" t="s">
        <v>281</v>
      </c>
      <c r="D130" s="123">
        <f t="shared" si="17"/>
        <v>81351.562628418978</v>
      </c>
      <c r="E130" s="93" t="s">
        <v>20</v>
      </c>
      <c r="F130" s="93" t="s">
        <v>29</v>
      </c>
      <c r="H130" s="122" t="s">
        <v>281</v>
      </c>
      <c r="J130">
        <v>81351.562628418978</v>
      </c>
    </row>
    <row r="131" spans="2:10" ht="13">
      <c r="B131" s="94">
        <v>373</v>
      </c>
      <c r="C131" s="94" t="s">
        <v>282</v>
      </c>
      <c r="D131" s="123">
        <f t="shared" si="17"/>
        <v>37128.057247640114</v>
      </c>
      <c r="E131" s="94" t="s">
        <v>20</v>
      </c>
      <c r="F131" s="94" t="s">
        <v>29</v>
      </c>
      <c r="H131" s="122" t="s">
        <v>282</v>
      </c>
      <c r="J131">
        <v>37128.057247640114</v>
      </c>
    </row>
    <row r="132" spans="2:10" ht="13">
      <c r="B132" s="93">
        <v>377</v>
      </c>
      <c r="C132" s="93" t="s">
        <v>283</v>
      </c>
      <c r="D132" s="123">
        <f t="shared" ref="D132:D195" si="24">VLOOKUP(C132,$H$4:$J$761,3,FALSE)</f>
        <v>89832.298225840117</v>
      </c>
      <c r="E132" s="93" t="s">
        <v>20</v>
      </c>
      <c r="F132" s="93" t="s">
        <v>29</v>
      </c>
      <c r="H132" s="122" t="s">
        <v>283</v>
      </c>
      <c r="J132">
        <v>89832.298225840117</v>
      </c>
    </row>
    <row r="133" spans="2:10" ht="13">
      <c r="B133" s="94">
        <v>378</v>
      </c>
      <c r="C133" s="94" t="s">
        <v>284</v>
      </c>
      <c r="D133" s="123">
        <f t="shared" si="24"/>
        <v>261567.0474998306</v>
      </c>
      <c r="E133" s="94" t="s">
        <v>20</v>
      </c>
      <c r="F133" s="94" t="s">
        <v>29</v>
      </c>
      <c r="H133" s="122" t="s">
        <v>284</v>
      </c>
      <c r="J133">
        <v>261567.0474998306</v>
      </c>
    </row>
    <row r="134" spans="2:10" ht="13">
      <c r="B134" s="93">
        <v>379</v>
      </c>
      <c r="C134" s="93" t="s">
        <v>285</v>
      </c>
      <c r="D134" s="123">
        <f t="shared" si="24"/>
        <v>78213.00149930951</v>
      </c>
      <c r="E134" s="93" t="s">
        <v>20</v>
      </c>
      <c r="F134" s="93" t="s">
        <v>29</v>
      </c>
      <c r="H134" s="122" t="s">
        <v>285</v>
      </c>
      <c r="J134">
        <v>78213.00149930951</v>
      </c>
    </row>
    <row r="135" spans="2:10" ht="13">
      <c r="B135" s="94">
        <v>380</v>
      </c>
      <c r="C135" s="94" t="s">
        <v>286</v>
      </c>
      <c r="D135" s="123">
        <f t="shared" si="24"/>
        <v>5833.1093859151588</v>
      </c>
      <c r="E135" s="94" t="s">
        <v>20</v>
      </c>
      <c r="F135" s="94" t="s">
        <v>29</v>
      </c>
      <c r="H135" s="122" t="s">
        <v>286</v>
      </c>
      <c r="J135">
        <v>5833.1093859151588</v>
      </c>
    </row>
    <row r="136" spans="2:10" ht="13">
      <c r="B136" s="93">
        <v>381</v>
      </c>
      <c r="C136" s="93" t="s">
        <v>287</v>
      </c>
      <c r="D136" s="123">
        <f t="shared" si="24"/>
        <v>12745.870084509839</v>
      </c>
      <c r="E136" s="93" t="s">
        <v>20</v>
      </c>
      <c r="F136" s="93" t="s">
        <v>29</v>
      </c>
      <c r="H136" s="122" t="s">
        <v>287</v>
      </c>
      <c r="J136">
        <v>12745.870084509839</v>
      </c>
    </row>
    <row r="137" spans="2:10" ht="13">
      <c r="B137" s="94">
        <v>382</v>
      </c>
      <c r="C137" s="94" t="s">
        <v>288</v>
      </c>
      <c r="D137" s="123">
        <f t="shared" si="24"/>
        <v>5860.8461849047462</v>
      </c>
      <c r="E137" s="94" t="s">
        <v>20</v>
      </c>
      <c r="F137" s="94" t="s">
        <v>29</v>
      </c>
      <c r="H137" s="122" t="s">
        <v>288</v>
      </c>
      <c r="J137">
        <v>5860.8461849047462</v>
      </c>
    </row>
    <row r="138" spans="2:10" ht="13">
      <c r="B138" s="93">
        <v>383</v>
      </c>
      <c r="C138" s="93" t="s">
        <v>289</v>
      </c>
      <c r="D138" s="123">
        <f t="shared" si="24"/>
        <v>2312.0221438814156</v>
      </c>
      <c r="E138" s="93" t="s">
        <v>20</v>
      </c>
      <c r="F138" s="93" t="s">
        <v>29</v>
      </c>
      <c r="H138" s="122" t="s">
        <v>289</v>
      </c>
      <c r="J138">
        <v>2312.0221438814156</v>
      </c>
    </row>
    <row r="139" spans="2:10" ht="13">
      <c r="B139" s="94">
        <v>384</v>
      </c>
      <c r="C139" s="94" t="s">
        <v>290</v>
      </c>
      <c r="D139" s="123">
        <f t="shared" si="24"/>
        <v>17214.059551338203</v>
      </c>
      <c r="E139" s="94" t="s">
        <v>20</v>
      </c>
      <c r="F139" s="94" t="s">
        <v>29</v>
      </c>
      <c r="H139" s="122" t="s">
        <v>290</v>
      </c>
      <c r="J139">
        <v>17214.059551338203</v>
      </c>
    </row>
    <row r="140" spans="2:10" ht="13">
      <c r="B140" s="93">
        <v>385</v>
      </c>
      <c r="C140" s="93" t="s">
        <v>291</v>
      </c>
      <c r="D140" s="123">
        <f t="shared" si="24"/>
        <v>8264.6997403042751</v>
      </c>
      <c r="E140" s="93" t="s">
        <v>20</v>
      </c>
      <c r="F140" s="93" t="s">
        <v>29</v>
      </c>
      <c r="H140" s="122" t="s">
        <v>291</v>
      </c>
      <c r="J140">
        <v>8264.6997403042751</v>
      </c>
    </row>
    <row r="141" spans="2:10" ht="13">
      <c r="B141" s="94">
        <v>386</v>
      </c>
      <c r="C141" s="94" t="s">
        <v>292</v>
      </c>
      <c r="D141" s="123">
        <f t="shared" si="24"/>
        <v>41501.924765550873</v>
      </c>
      <c r="E141" s="94" t="s">
        <v>20</v>
      </c>
      <c r="F141" s="94" t="s">
        <v>29</v>
      </c>
      <c r="H141" s="122" t="s">
        <v>292</v>
      </c>
      <c r="J141">
        <v>41501.924765550873</v>
      </c>
    </row>
    <row r="142" spans="2:10" ht="13">
      <c r="B142" s="93">
        <v>387</v>
      </c>
      <c r="C142" s="93" t="s">
        <v>293</v>
      </c>
      <c r="D142" s="123">
        <f t="shared" si="24"/>
        <v>31066.424794545157</v>
      </c>
      <c r="E142" s="93" t="s">
        <v>20</v>
      </c>
      <c r="F142" s="93" t="s">
        <v>29</v>
      </c>
      <c r="H142" s="122" t="s">
        <v>293</v>
      </c>
      <c r="J142">
        <v>31066.424794545157</v>
      </c>
    </row>
    <row r="143" spans="2:10" ht="13">
      <c r="B143" s="94">
        <v>388</v>
      </c>
      <c r="C143" s="94" t="s">
        <v>294</v>
      </c>
      <c r="D143" s="123">
        <f t="shared" si="24"/>
        <v>29966.430509157093</v>
      </c>
      <c r="E143" s="94" t="s">
        <v>20</v>
      </c>
      <c r="F143" s="94" t="s">
        <v>29</v>
      </c>
      <c r="H143" s="122" t="s">
        <v>294</v>
      </c>
      <c r="J143">
        <v>29966.430509157093</v>
      </c>
    </row>
    <row r="144" spans="2:10" ht="13">
      <c r="B144" s="93">
        <v>389</v>
      </c>
      <c r="C144" s="93" t="s">
        <v>295</v>
      </c>
      <c r="D144" s="123">
        <f t="shared" si="24"/>
        <v>112204.03124078909</v>
      </c>
      <c r="E144" s="93" t="s">
        <v>20</v>
      </c>
      <c r="F144" s="93" t="s">
        <v>29</v>
      </c>
      <c r="H144" s="122" t="s">
        <v>295</v>
      </c>
      <c r="J144">
        <v>112204.03124078909</v>
      </c>
    </row>
    <row r="145" spans="2:10" ht="13">
      <c r="B145" s="94">
        <v>390</v>
      </c>
      <c r="C145" s="94" t="s">
        <v>296</v>
      </c>
      <c r="D145" s="123">
        <f t="shared" si="24"/>
        <v>111112.22928957139</v>
      </c>
      <c r="E145" s="94" t="s">
        <v>20</v>
      </c>
      <c r="F145" s="94" t="s">
        <v>29</v>
      </c>
      <c r="H145" s="122" t="s">
        <v>296</v>
      </c>
      <c r="J145">
        <v>111112.22928957139</v>
      </c>
    </row>
    <row r="146" spans="2:10" ht="13">
      <c r="B146" s="93">
        <v>391</v>
      </c>
      <c r="C146" s="93" t="s">
        <v>297</v>
      </c>
      <c r="D146" s="123">
        <f t="shared" si="24"/>
        <v>95821.2902465769</v>
      </c>
      <c r="E146" s="93" t="s">
        <v>20</v>
      </c>
      <c r="F146" s="93" t="s">
        <v>29</v>
      </c>
      <c r="H146" s="122" t="s">
        <v>297</v>
      </c>
      <c r="J146">
        <v>95821.2902465769</v>
      </c>
    </row>
    <row r="147" spans="2:10" ht="13">
      <c r="B147" s="94">
        <v>392</v>
      </c>
      <c r="C147" s="94" t="s">
        <v>298</v>
      </c>
      <c r="D147" s="123">
        <f t="shared" si="24"/>
        <v>664317.19717952493</v>
      </c>
      <c r="E147" s="94" t="s">
        <v>20</v>
      </c>
      <c r="F147" s="94" t="s">
        <v>29</v>
      </c>
      <c r="H147" s="122" t="s">
        <v>298</v>
      </c>
      <c r="J147">
        <v>664317.19717952493</v>
      </c>
    </row>
    <row r="148" spans="2:10" ht="13">
      <c r="B148" s="93">
        <v>393</v>
      </c>
      <c r="C148" s="93" t="s">
        <v>299</v>
      </c>
      <c r="D148" s="123">
        <f t="shared" si="24"/>
        <v>47232.506627333634</v>
      </c>
      <c r="E148" s="93" t="s">
        <v>20</v>
      </c>
      <c r="F148" s="93" t="s">
        <v>29</v>
      </c>
      <c r="H148" s="122" t="s">
        <v>299</v>
      </c>
      <c r="J148">
        <v>47232.506627333634</v>
      </c>
    </row>
    <row r="149" spans="2:10" ht="13">
      <c r="B149" s="94">
        <v>394</v>
      </c>
      <c r="C149" s="94" t="s">
        <v>300</v>
      </c>
      <c r="D149" s="123">
        <f t="shared" si="24"/>
        <v>114552.16590504852</v>
      </c>
      <c r="E149" s="94" t="s">
        <v>20</v>
      </c>
      <c r="F149" s="94" t="s">
        <v>29</v>
      </c>
      <c r="H149" s="122" t="s">
        <v>300</v>
      </c>
      <c r="J149">
        <v>114552.16590504852</v>
      </c>
    </row>
    <row r="150" spans="2:10" ht="13">
      <c r="B150" s="93">
        <v>395</v>
      </c>
      <c r="C150" s="93" t="s">
        <v>301</v>
      </c>
      <c r="D150" s="123">
        <f t="shared" si="24"/>
        <v>52736.116139973165</v>
      </c>
      <c r="E150" s="93" t="s">
        <v>20</v>
      </c>
      <c r="F150" s="93" t="s">
        <v>29</v>
      </c>
      <c r="H150" s="122" t="s">
        <v>301</v>
      </c>
      <c r="J150">
        <v>52736.116139973165</v>
      </c>
    </row>
    <row r="151" spans="2:10" ht="13">
      <c r="B151" s="94">
        <v>432</v>
      </c>
      <c r="C151" s="94" t="s">
        <v>302</v>
      </c>
      <c r="D151" s="123">
        <f t="shared" si="24"/>
        <v>44850.74749214857</v>
      </c>
      <c r="E151" s="94" t="s">
        <v>20</v>
      </c>
      <c r="F151" s="94" t="s">
        <v>29</v>
      </c>
      <c r="H151" s="122" t="s">
        <v>302</v>
      </c>
      <c r="J151">
        <v>44850.74749214857</v>
      </c>
    </row>
    <row r="152" spans="2:10" ht="13">
      <c r="B152" s="93">
        <v>433</v>
      </c>
      <c r="C152" s="93" t="s">
        <v>303</v>
      </c>
      <c r="D152" s="123">
        <f t="shared" si="24"/>
        <v>32936.220870785532</v>
      </c>
      <c r="E152" s="93" t="s">
        <v>20</v>
      </c>
      <c r="F152" s="93" t="s">
        <v>29</v>
      </c>
      <c r="H152" s="122" t="s">
        <v>303</v>
      </c>
      <c r="J152">
        <v>32936.220870785532</v>
      </c>
    </row>
    <row r="153" spans="2:10" ht="13">
      <c r="B153" s="94">
        <v>434</v>
      </c>
      <c r="C153" s="94" t="s">
        <v>304</v>
      </c>
      <c r="D153" s="123">
        <f t="shared" si="24"/>
        <v>2639.4617030456993</v>
      </c>
      <c r="E153" s="94" t="s">
        <v>20</v>
      </c>
      <c r="F153" s="94" t="s">
        <v>29</v>
      </c>
      <c r="H153" s="122" t="s">
        <v>304</v>
      </c>
      <c r="J153">
        <v>2639.4617030456993</v>
      </c>
    </row>
    <row r="154" spans="2:10" ht="13">
      <c r="B154" s="93">
        <v>438</v>
      </c>
      <c r="C154" s="93" t="s">
        <v>305</v>
      </c>
      <c r="D154" s="123">
        <f t="shared" si="24"/>
        <v>39168.272195540783</v>
      </c>
      <c r="E154" s="93" t="s">
        <v>20</v>
      </c>
      <c r="F154" s="93" t="s">
        <v>29</v>
      </c>
      <c r="H154" s="122" t="s">
        <v>305</v>
      </c>
      <c r="J154">
        <v>39168.272195540783</v>
      </c>
    </row>
    <row r="155" spans="2:10" ht="13">
      <c r="B155" s="94">
        <v>439</v>
      </c>
      <c r="C155" s="94" t="s">
        <v>306</v>
      </c>
      <c r="D155" s="123">
        <f t="shared" si="24"/>
        <v>109524.31465235708</v>
      </c>
      <c r="E155" s="94" t="s">
        <v>20</v>
      </c>
      <c r="F155" s="94" t="s">
        <v>29</v>
      </c>
      <c r="H155" s="122" t="s">
        <v>306</v>
      </c>
      <c r="J155">
        <v>109524.31465235708</v>
      </c>
    </row>
    <row r="156" spans="2:10" ht="13">
      <c r="B156" s="93">
        <v>440</v>
      </c>
      <c r="C156" s="93" t="s">
        <v>307</v>
      </c>
      <c r="D156" s="123">
        <f t="shared" si="24"/>
        <v>104591.09916789483</v>
      </c>
      <c r="E156" s="93" t="s">
        <v>20</v>
      </c>
      <c r="F156" s="93" t="s">
        <v>29</v>
      </c>
      <c r="H156" s="122" t="s">
        <v>307</v>
      </c>
      <c r="J156">
        <v>104591.09916789483</v>
      </c>
    </row>
    <row r="157" spans="2:10" ht="13">
      <c r="B157" s="94">
        <v>441</v>
      </c>
      <c r="C157" s="94" t="s">
        <v>308</v>
      </c>
      <c r="D157" s="123">
        <f t="shared" si="24"/>
        <v>57342.849900539266</v>
      </c>
      <c r="E157" s="94" t="s">
        <v>20</v>
      </c>
      <c r="F157" s="94" t="s">
        <v>29</v>
      </c>
      <c r="H157" s="122" t="s">
        <v>308</v>
      </c>
      <c r="J157">
        <v>57342.849900539266</v>
      </c>
    </row>
    <row r="158" spans="2:10" ht="13">
      <c r="B158" s="93">
        <v>442</v>
      </c>
      <c r="C158" s="93" t="s">
        <v>309</v>
      </c>
      <c r="D158" s="123">
        <f t="shared" si="24"/>
        <v>71851.19359392194</v>
      </c>
      <c r="E158" s="93" t="s">
        <v>20</v>
      </c>
      <c r="F158" s="93" t="s">
        <v>29</v>
      </c>
      <c r="H158" s="122" t="s">
        <v>309</v>
      </c>
      <c r="J158">
        <v>71851.19359392194</v>
      </c>
    </row>
    <row r="159" spans="2:10" ht="13">
      <c r="B159" s="94">
        <v>443</v>
      </c>
      <c r="C159" s="94" t="s">
        <v>310</v>
      </c>
      <c r="D159" s="123">
        <f t="shared" si="24"/>
        <v>18990.955954281289</v>
      </c>
      <c r="E159" s="94" t="s">
        <v>20</v>
      </c>
      <c r="F159" s="94" t="s">
        <v>29</v>
      </c>
      <c r="H159" s="122" t="s">
        <v>310</v>
      </c>
      <c r="J159">
        <v>18990.955954281289</v>
      </c>
    </row>
    <row r="160" spans="2:10" ht="13">
      <c r="B160" s="93">
        <v>444</v>
      </c>
      <c r="C160" s="93" t="s">
        <v>311</v>
      </c>
      <c r="D160" s="123">
        <f t="shared" si="24"/>
        <v>27695.409152069104</v>
      </c>
      <c r="E160" s="93" t="s">
        <v>20</v>
      </c>
      <c r="F160" s="93" t="s">
        <v>29</v>
      </c>
      <c r="H160" s="122" t="s">
        <v>311</v>
      </c>
      <c r="J160">
        <v>27695.409152069104</v>
      </c>
    </row>
    <row r="161" spans="2:10" ht="13">
      <c r="B161" s="94">
        <v>445</v>
      </c>
      <c r="C161" s="94" t="s">
        <v>312</v>
      </c>
      <c r="D161" s="123">
        <f t="shared" si="24"/>
        <v>43514.442930537072</v>
      </c>
      <c r="E161" s="94" t="s">
        <v>20</v>
      </c>
      <c r="F161" s="94" t="s">
        <v>29</v>
      </c>
      <c r="H161" s="122" t="s">
        <v>312</v>
      </c>
      <c r="J161">
        <v>43514.442930537072</v>
      </c>
    </row>
    <row r="162" spans="2:10" ht="13">
      <c r="B162" s="93">
        <v>446</v>
      </c>
      <c r="C162" s="93" t="s">
        <v>313</v>
      </c>
      <c r="D162" s="123">
        <f t="shared" si="24"/>
        <v>32519.989033070622</v>
      </c>
      <c r="E162" s="93" t="s">
        <v>20</v>
      </c>
      <c r="F162" s="93" t="s">
        <v>29</v>
      </c>
      <c r="H162" s="122" t="s">
        <v>313</v>
      </c>
      <c r="J162">
        <v>32519.989033070622</v>
      </c>
    </row>
    <row r="163" spans="2:10" ht="13">
      <c r="B163" s="94">
        <v>862</v>
      </c>
      <c r="C163" s="94" t="s">
        <v>314</v>
      </c>
      <c r="D163" s="123">
        <f t="shared" si="24"/>
        <v>30599.444707038183</v>
      </c>
      <c r="E163" s="94" t="s">
        <v>20</v>
      </c>
      <c r="F163" s="94" t="s">
        <v>21</v>
      </c>
      <c r="H163" s="122" t="s">
        <v>314</v>
      </c>
      <c r="J163">
        <v>30599.444707038183</v>
      </c>
    </row>
    <row r="164" spans="2:10" ht="13">
      <c r="B164" s="93">
        <v>863</v>
      </c>
      <c r="C164" s="93" t="s">
        <v>315</v>
      </c>
      <c r="D164" s="123">
        <f t="shared" si="24"/>
        <v>60465.75426289536</v>
      </c>
      <c r="E164" s="93" t="s">
        <v>20</v>
      </c>
      <c r="F164" s="93" t="s">
        <v>21</v>
      </c>
      <c r="H164" s="122" t="s">
        <v>315</v>
      </c>
      <c r="J164">
        <v>60465.75426289536</v>
      </c>
    </row>
    <row r="165" spans="2:10" ht="13">
      <c r="B165" s="94">
        <v>864</v>
      </c>
      <c r="C165" s="94" t="s">
        <v>316</v>
      </c>
      <c r="D165" s="123">
        <f t="shared" si="24"/>
        <v>53084.84336472999</v>
      </c>
      <c r="E165" s="94" t="s">
        <v>20</v>
      </c>
      <c r="F165" s="94" t="s">
        <v>21</v>
      </c>
      <c r="H165" s="122" t="s">
        <v>316</v>
      </c>
      <c r="J165">
        <v>53084.84336472999</v>
      </c>
    </row>
    <row r="166" spans="2:10" ht="13">
      <c r="B166" s="93">
        <v>865</v>
      </c>
      <c r="C166" s="93" t="s">
        <v>317</v>
      </c>
      <c r="D166" s="123">
        <f t="shared" si="24"/>
        <v>10868.800525733792</v>
      </c>
      <c r="E166" s="93" t="s">
        <v>20</v>
      </c>
      <c r="F166" s="93" t="s">
        <v>21</v>
      </c>
      <c r="H166" s="122" t="s">
        <v>317</v>
      </c>
      <c r="J166">
        <v>10868.800525733792</v>
      </c>
    </row>
    <row r="167" spans="2:10" ht="13">
      <c r="B167" s="94">
        <v>866</v>
      </c>
      <c r="C167" s="94" t="s">
        <v>318</v>
      </c>
      <c r="D167" s="123">
        <f t="shared" si="24"/>
        <v>37529.762242527053</v>
      </c>
      <c r="E167" s="94" t="s">
        <v>20</v>
      </c>
      <c r="F167" s="94" t="s">
        <v>21</v>
      </c>
      <c r="H167" s="122" t="s">
        <v>318</v>
      </c>
      <c r="J167">
        <v>37529.762242527053</v>
      </c>
    </row>
    <row r="168" spans="2:10" ht="13">
      <c r="B168" s="93">
        <v>867</v>
      </c>
      <c r="C168" s="93" t="s">
        <v>319</v>
      </c>
      <c r="D168" s="123">
        <f t="shared" si="24"/>
        <v>11948.481307641599</v>
      </c>
      <c r="E168" s="93" t="s">
        <v>20</v>
      </c>
      <c r="F168" s="93" t="s">
        <v>21</v>
      </c>
      <c r="H168" s="122" t="s">
        <v>319</v>
      </c>
      <c r="J168">
        <v>11948.481307641599</v>
      </c>
    </row>
    <row r="169" spans="2:10" ht="13">
      <c r="B169" s="94">
        <v>868</v>
      </c>
      <c r="C169" s="94" t="s">
        <v>320</v>
      </c>
      <c r="D169" s="123">
        <f t="shared" si="24"/>
        <v>8253.9340673040915</v>
      </c>
      <c r="E169" s="94" t="s">
        <v>20</v>
      </c>
      <c r="F169" s="94" t="s">
        <v>21</v>
      </c>
      <c r="H169" s="122" t="s">
        <v>320</v>
      </c>
      <c r="J169">
        <v>8253.9340673040915</v>
      </c>
    </row>
    <row r="170" spans="2:10" ht="13">
      <c r="B170" s="93">
        <v>869</v>
      </c>
      <c r="C170" s="93" t="s">
        <v>321</v>
      </c>
      <c r="D170" s="123">
        <f t="shared" si="24"/>
        <v>4083.8504501074117</v>
      </c>
      <c r="E170" s="93" t="s">
        <v>20</v>
      </c>
      <c r="F170" s="93" t="s">
        <v>21</v>
      </c>
      <c r="H170" s="122" t="s">
        <v>321</v>
      </c>
      <c r="J170">
        <v>4083.8504501074117</v>
      </c>
    </row>
    <row r="171" spans="2:10" ht="13">
      <c r="B171" s="94">
        <v>870</v>
      </c>
      <c r="C171" s="94" t="s">
        <v>322</v>
      </c>
      <c r="D171" s="123">
        <f t="shared" si="24"/>
        <v>63558.050434041121</v>
      </c>
      <c r="E171" s="94" t="s">
        <v>20</v>
      </c>
      <c r="F171" s="94" t="s">
        <v>21</v>
      </c>
      <c r="H171" s="122" t="s">
        <v>322</v>
      </c>
      <c r="J171">
        <v>63558.050434041121</v>
      </c>
    </row>
    <row r="172" spans="2:10" ht="13">
      <c r="B172" s="93">
        <v>871</v>
      </c>
      <c r="C172" s="93" t="s">
        <v>323</v>
      </c>
      <c r="D172" s="123">
        <f t="shared" si="24"/>
        <v>929736.40474872536</v>
      </c>
      <c r="E172" s="93" t="s">
        <v>20</v>
      </c>
      <c r="F172" s="93" t="s">
        <v>21</v>
      </c>
      <c r="H172" s="122" t="s">
        <v>323</v>
      </c>
      <c r="J172">
        <v>929736.40474872536</v>
      </c>
    </row>
    <row r="173" spans="2:10" ht="13">
      <c r="B173" s="94">
        <v>872</v>
      </c>
      <c r="C173" s="94" t="s">
        <v>324</v>
      </c>
      <c r="D173" s="123">
        <f t="shared" si="24"/>
        <v>340444.95149077434</v>
      </c>
      <c r="E173" s="94" t="s">
        <v>20</v>
      </c>
      <c r="F173" s="94" t="s">
        <v>21</v>
      </c>
      <c r="H173" s="122" t="s">
        <v>324</v>
      </c>
      <c r="J173">
        <v>340444.95149077434</v>
      </c>
    </row>
    <row r="174" spans="2:10" ht="13">
      <c r="B174" s="93">
        <v>974</v>
      </c>
      <c r="C174" s="93" t="s">
        <v>325</v>
      </c>
      <c r="D174" s="123">
        <f t="shared" si="24"/>
        <v>17833.863725066531</v>
      </c>
      <c r="E174" s="93" t="s">
        <v>20</v>
      </c>
      <c r="F174" s="93" t="s">
        <v>21</v>
      </c>
      <c r="H174" s="122" t="s">
        <v>325</v>
      </c>
      <c r="J174">
        <v>17833.863725066531</v>
      </c>
    </row>
    <row r="175" spans="2:10" ht="13">
      <c r="B175" s="94">
        <v>975</v>
      </c>
      <c r="C175" s="94" t="s">
        <v>326</v>
      </c>
      <c r="D175" s="123">
        <f t="shared" si="24"/>
        <v>13241.563338876504</v>
      </c>
      <c r="E175" s="94" t="s">
        <v>20</v>
      </c>
      <c r="F175" s="94" t="s">
        <v>21</v>
      </c>
      <c r="H175" s="122" t="s">
        <v>326</v>
      </c>
      <c r="J175">
        <v>13241.563338876504</v>
      </c>
    </row>
    <row r="176" spans="2:10" ht="13">
      <c r="B176" s="93">
        <v>976</v>
      </c>
      <c r="C176" s="93" t="s">
        <v>327</v>
      </c>
      <c r="D176" s="123">
        <f t="shared" si="24"/>
        <v>4403.4977005083074</v>
      </c>
      <c r="E176" s="93" t="s">
        <v>20</v>
      </c>
      <c r="F176" s="93" t="s">
        <v>21</v>
      </c>
      <c r="H176" s="122" t="s">
        <v>327</v>
      </c>
      <c r="J176">
        <v>4403.4977005083074</v>
      </c>
    </row>
    <row r="177" spans="2:10" ht="13">
      <c r="B177" s="94">
        <v>977</v>
      </c>
      <c r="C177" s="94" t="s">
        <v>328</v>
      </c>
      <c r="D177" s="123">
        <f t="shared" si="24"/>
        <v>8032.6259758133883</v>
      </c>
      <c r="E177" s="94" t="s">
        <v>20</v>
      </c>
      <c r="F177" s="94" t="s">
        <v>21</v>
      </c>
      <c r="H177" s="122" t="s">
        <v>328</v>
      </c>
      <c r="J177">
        <v>8032.6259758133883</v>
      </c>
    </row>
    <row r="178" spans="2:10" ht="13">
      <c r="B178" s="93">
        <v>682</v>
      </c>
      <c r="C178" s="93" t="s">
        <v>329</v>
      </c>
      <c r="D178" s="123">
        <f t="shared" si="24"/>
        <v>195626.82088632128</v>
      </c>
      <c r="E178" s="93" t="s">
        <v>20</v>
      </c>
      <c r="F178" s="93" t="s">
        <v>25</v>
      </c>
      <c r="H178" s="122" t="s">
        <v>329</v>
      </c>
      <c r="J178">
        <v>195626.82088632128</v>
      </c>
    </row>
    <row r="179" spans="2:10" ht="13">
      <c r="B179" s="94">
        <v>683</v>
      </c>
      <c r="C179" s="94" t="s">
        <v>330</v>
      </c>
      <c r="D179" s="123">
        <f t="shared" si="24"/>
        <v>282643.78784208518</v>
      </c>
      <c r="E179" s="94" t="s">
        <v>20</v>
      </c>
      <c r="F179" s="94" t="s">
        <v>25</v>
      </c>
      <c r="H179" s="122" t="s">
        <v>330</v>
      </c>
      <c r="J179">
        <v>282643.78784208518</v>
      </c>
    </row>
    <row r="180" spans="2:10" ht="13">
      <c r="B180" s="93">
        <v>684</v>
      </c>
      <c r="C180" s="93" t="s">
        <v>331</v>
      </c>
      <c r="D180" s="123">
        <f t="shared" si="24"/>
        <v>61748.131455811126</v>
      </c>
      <c r="E180" s="93" t="s">
        <v>20</v>
      </c>
      <c r="F180" s="93" t="s">
        <v>25</v>
      </c>
      <c r="H180" s="122" t="s">
        <v>331</v>
      </c>
      <c r="J180">
        <v>61748.131455811126</v>
      </c>
    </row>
    <row r="181" spans="2:10" ht="13">
      <c r="B181" s="94">
        <v>685</v>
      </c>
      <c r="C181" s="94" t="s">
        <v>332</v>
      </c>
      <c r="D181" s="123">
        <f t="shared" si="24"/>
        <v>7612.6005353646306</v>
      </c>
      <c r="E181" s="94" t="s">
        <v>20</v>
      </c>
      <c r="F181" s="94" t="s">
        <v>25</v>
      </c>
      <c r="H181" s="122" t="s">
        <v>332</v>
      </c>
      <c r="J181">
        <v>7612.6005353646306</v>
      </c>
    </row>
    <row r="182" spans="2:10" ht="13">
      <c r="B182" s="93">
        <v>689</v>
      </c>
      <c r="C182" s="93" t="s">
        <v>333</v>
      </c>
      <c r="D182" s="123">
        <f t="shared" si="24"/>
        <v>113155.88697685381</v>
      </c>
      <c r="E182" s="93" t="s">
        <v>20</v>
      </c>
      <c r="F182" s="93" t="s">
        <v>25</v>
      </c>
      <c r="H182" s="122" t="s">
        <v>333</v>
      </c>
      <c r="J182">
        <v>113155.88697685381</v>
      </c>
    </row>
    <row r="183" spans="2:10" ht="13">
      <c r="B183" s="94">
        <v>690</v>
      </c>
      <c r="C183" s="94" t="s">
        <v>334</v>
      </c>
      <c r="D183" s="123">
        <f t="shared" si="24"/>
        <v>370415.33498018712</v>
      </c>
      <c r="E183" s="94" t="s">
        <v>20</v>
      </c>
      <c r="F183" s="94" t="s">
        <v>25</v>
      </c>
      <c r="H183" s="122" t="s">
        <v>334</v>
      </c>
      <c r="J183">
        <v>370415.33498018712</v>
      </c>
    </row>
    <row r="184" spans="2:10" ht="13">
      <c r="B184" s="93">
        <v>695</v>
      </c>
      <c r="C184" s="93" t="s">
        <v>335</v>
      </c>
      <c r="D184" s="123">
        <f t="shared" si="24"/>
        <v>2927.5881486501075</v>
      </c>
      <c r="E184" s="93" t="s">
        <v>20</v>
      </c>
      <c r="F184" s="93" t="s">
        <v>25</v>
      </c>
      <c r="H184" s="122" t="s">
        <v>335</v>
      </c>
      <c r="J184">
        <v>2927.5881486501075</v>
      </c>
    </row>
    <row r="185" spans="2:10" ht="13">
      <c r="B185" s="94">
        <v>696</v>
      </c>
      <c r="C185" s="94" t="s">
        <v>336</v>
      </c>
      <c r="D185" s="123">
        <f t="shared" si="24"/>
        <v>18758.447833147598</v>
      </c>
      <c r="E185" s="94" t="s">
        <v>20</v>
      </c>
      <c r="F185" s="94" t="s">
        <v>25</v>
      </c>
      <c r="H185" s="122" t="s">
        <v>336</v>
      </c>
      <c r="J185">
        <v>18758.447833147598</v>
      </c>
    </row>
    <row r="186" spans="2:10" ht="13">
      <c r="B186" s="93">
        <v>698</v>
      </c>
      <c r="C186" s="93" t="s">
        <v>337</v>
      </c>
      <c r="D186" s="123">
        <f t="shared" si="24"/>
        <v>68752.170983434306</v>
      </c>
      <c r="E186" s="93" t="s">
        <v>20</v>
      </c>
      <c r="F186" s="93" t="s">
        <v>25</v>
      </c>
      <c r="H186" s="122" t="s">
        <v>337</v>
      </c>
      <c r="J186">
        <v>68752.170983434306</v>
      </c>
    </row>
    <row r="187" spans="2:10" ht="13">
      <c r="B187" s="94">
        <v>699</v>
      </c>
      <c r="C187" s="94" t="s">
        <v>338</v>
      </c>
      <c r="D187" s="123">
        <f t="shared" si="24"/>
        <v>64463.927070055703</v>
      </c>
      <c r="E187" s="94" t="s">
        <v>20</v>
      </c>
      <c r="F187" s="94" t="s">
        <v>25</v>
      </c>
      <c r="H187" s="122" t="s">
        <v>338</v>
      </c>
      <c r="J187">
        <v>64463.927070055703</v>
      </c>
    </row>
    <row r="188" spans="2:10" ht="13">
      <c r="B188" s="93">
        <v>700</v>
      </c>
      <c r="C188" s="93" t="s">
        <v>339</v>
      </c>
      <c r="D188" s="123">
        <f t="shared" si="24"/>
        <v>16788.185293923609</v>
      </c>
      <c r="E188" s="93" t="s">
        <v>20</v>
      </c>
      <c r="F188" s="93" t="s">
        <v>25</v>
      </c>
      <c r="H188" s="122" t="s">
        <v>339</v>
      </c>
      <c r="J188">
        <v>16788.185293923609</v>
      </c>
    </row>
    <row r="189" spans="2:10" ht="13">
      <c r="B189" s="94">
        <v>600</v>
      </c>
      <c r="C189" s="94" t="s">
        <v>340</v>
      </c>
      <c r="D189" s="123">
        <f t="shared" si="24"/>
        <v>4029.2417833446275</v>
      </c>
      <c r="E189" s="94" t="s">
        <v>20</v>
      </c>
      <c r="F189" s="94" t="s">
        <v>22</v>
      </c>
      <c r="H189" s="122" t="s">
        <v>340</v>
      </c>
      <c r="J189">
        <v>4029.2417833446275</v>
      </c>
    </row>
    <row r="190" spans="2:10" ht="13">
      <c r="B190" s="93">
        <v>601</v>
      </c>
      <c r="C190" s="93" t="s">
        <v>341</v>
      </c>
      <c r="D190" s="123">
        <f t="shared" si="24"/>
        <v>7172.7755687395702</v>
      </c>
      <c r="E190" s="93" t="s">
        <v>20</v>
      </c>
      <c r="F190" s="93" t="s">
        <v>22</v>
      </c>
      <c r="H190" s="122" t="s">
        <v>341</v>
      </c>
      <c r="J190">
        <v>7172.7755687395702</v>
      </c>
    </row>
    <row r="191" spans="2:10" ht="13">
      <c r="B191" s="94">
        <v>915</v>
      </c>
      <c r="C191" s="94" t="s">
        <v>342</v>
      </c>
      <c r="D191" s="123">
        <f t="shared" si="24"/>
        <v>5157.3091551453344</v>
      </c>
      <c r="E191" s="94" t="s">
        <v>20</v>
      </c>
      <c r="F191" s="94" t="s">
        <v>22</v>
      </c>
      <c r="H191" s="122" t="s">
        <v>342</v>
      </c>
      <c r="J191">
        <v>5157.3091551453344</v>
      </c>
    </row>
    <row r="192" spans="2:10" ht="13">
      <c r="B192" s="93">
        <v>916</v>
      </c>
      <c r="C192" s="93" t="s">
        <v>343</v>
      </c>
      <c r="D192" s="123">
        <f t="shared" si="24"/>
        <v>19895.545337020649</v>
      </c>
      <c r="E192" s="93" t="s">
        <v>20</v>
      </c>
      <c r="F192" s="93" t="s">
        <v>22</v>
      </c>
      <c r="H192" s="122" t="s">
        <v>343</v>
      </c>
      <c r="J192">
        <v>19895.545337020649</v>
      </c>
    </row>
    <row r="193" spans="2:10" ht="13">
      <c r="B193" s="94">
        <v>919</v>
      </c>
      <c r="C193" s="94" t="s">
        <v>344</v>
      </c>
      <c r="D193" s="123">
        <f t="shared" si="24"/>
        <v>30333.62521315919</v>
      </c>
      <c r="E193" s="94" t="s">
        <v>20</v>
      </c>
      <c r="F193" s="94" t="s">
        <v>22</v>
      </c>
      <c r="H193" s="122" t="s">
        <v>344</v>
      </c>
      <c r="J193">
        <v>30333.62521315919</v>
      </c>
    </row>
    <row r="194" spans="2:10" ht="13">
      <c r="B194" s="93">
        <v>920</v>
      </c>
      <c r="C194" s="93" t="s">
        <v>345</v>
      </c>
      <c r="D194" s="123">
        <f t="shared" si="24"/>
        <v>41091.738142244292</v>
      </c>
      <c r="E194" s="93" t="s">
        <v>20</v>
      </c>
      <c r="F194" s="93" t="s">
        <v>22</v>
      </c>
      <c r="H194" s="122" t="s">
        <v>345</v>
      </c>
      <c r="J194">
        <v>41091.738142244292</v>
      </c>
    </row>
    <row r="195" spans="2:10" ht="13">
      <c r="B195" s="94">
        <v>921</v>
      </c>
      <c r="C195" s="94" t="s">
        <v>346</v>
      </c>
      <c r="D195" s="123">
        <f t="shared" si="24"/>
        <v>17944.072657903704</v>
      </c>
      <c r="E195" s="94" t="s">
        <v>20</v>
      </c>
      <c r="F195" s="94" t="s">
        <v>22</v>
      </c>
      <c r="H195" s="122" t="s">
        <v>346</v>
      </c>
      <c r="J195">
        <v>17944.072657903704</v>
      </c>
    </row>
    <row r="196" spans="2:10" ht="13">
      <c r="B196" s="93">
        <v>922</v>
      </c>
      <c r="C196" s="93" t="s">
        <v>347</v>
      </c>
      <c r="D196" s="123">
        <f t="shared" ref="D196:D259" si="25">VLOOKUP(C196,$H$4:$J$761,3,FALSE)</f>
        <v>5761.4374540697436</v>
      </c>
      <c r="E196" s="93" t="s">
        <v>20</v>
      </c>
      <c r="F196" s="93" t="s">
        <v>22</v>
      </c>
      <c r="H196" s="122" t="s">
        <v>347</v>
      </c>
      <c r="J196">
        <v>5761.4374540697436</v>
      </c>
    </row>
    <row r="197" spans="2:10" ht="13">
      <c r="B197" s="94">
        <v>923</v>
      </c>
      <c r="C197" s="94" t="s">
        <v>348</v>
      </c>
      <c r="D197" s="123">
        <f t="shared" si="25"/>
        <v>9993.8925650040273</v>
      </c>
      <c r="E197" s="94" t="s">
        <v>20</v>
      </c>
      <c r="F197" s="94" t="s">
        <v>22</v>
      </c>
      <c r="H197" s="122" t="s">
        <v>348</v>
      </c>
      <c r="J197">
        <v>9993.8925650040273</v>
      </c>
    </row>
    <row r="198" spans="2:10" ht="13">
      <c r="B198" s="93">
        <v>947</v>
      </c>
      <c r="C198" s="93" t="s">
        <v>349</v>
      </c>
      <c r="D198" s="123">
        <f t="shared" si="25"/>
        <v>27466.568837515919</v>
      </c>
      <c r="E198" s="93" t="s">
        <v>20</v>
      </c>
      <c r="F198" s="93" t="s">
        <v>22</v>
      </c>
      <c r="H198" s="122" t="s">
        <v>349</v>
      </c>
      <c r="J198">
        <v>27466.568837515919</v>
      </c>
    </row>
    <row r="199" spans="2:10" ht="13">
      <c r="B199" s="94">
        <v>948</v>
      </c>
      <c r="C199" s="94" t="s">
        <v>350</v>
      </c>
      <c r="D199" s="123">
        <f t="shared" si="25"/>
        <v>117861.21010693946</v>
      </c>
      <c r="E199" s="94" t="s">
        <v>20</v>
      </c>
      <c r="F199" s="94" t="s">
        <v>22</v>
      </c>
      <c r="H199" s="122" t="s">
        <v>350</v>
      </c>
      <c r="J199">
        <v>117861.21010693946</v>
      </c>
    </row>
    <row r="200" spans="2:10" ht="13">
      <c r="B200" s="93">
        <v>949</v>
      </c>
      <c r="C200" s="93" t="s">
        <v>351</v>
      </c>
      <c r="D200" s="123">
        <f t="shared" si="25"/>
        <v>13001.711378641561</v>
      </c>
      <c r="E200" s="93" t="s">
        <v>20</v>
      </c>
      <c r="F200" s="93" t="s">
        <v>22</v>
      </c>
      <c r="H200" s="122" t="s">
        <v>351</v>
      </c>
      <c r="J200">
        <v>13001.711378641561</v>
      </c>
    </row>
    <row r="201" spans="2:10" ht="13">
      <c r="B201" s="94">
        <v>950</v>
      </c>
      <c r="C201" s="94" t="s">
        <v>352</v>
      </c>
      <c r="D201" s="123">
        <f t="shared" si="25"/>
        <v>4884.5470237276813</v>
      </c>
      <c r="E201" s="94" t="s">
        <v>20</v>
      </c>
      <c r="F201" s="94" t="s">
        <v>22</v>
      </c>
      <c r="H201" s="122" t="s">
        <v>352</v>
      </c>
      <c r="J201">
        <v>4884.5470237276813</v>
      </c>
    </row>
    <row r="202" spans="2:10" ht="13">
      <c r="B202" s="93">
        <v>951</v>
      </c>
      <c r="C202" s="93" t="s">
        <v>353</v>
      </c>
      <c r="D202" s="123">
        <f t="shared" si="25"/>
        <v>20325.234884544476</v>
      </c>
      <c r="E202" s="93" t="s">
        <v>20</v>
      </c>
      <c r="F202" s="93" t="s">
        <v>22</v>
      </c>
      <c r="H202" s="122" t="s">
        <v>353</v>
      </c>
      <c r="J202">
        <v>20325.234884544476</v>
      </c>
    </row>
    <row r="203" spans="2:10" ht="13">
      <c r="B203" s="94">
        <v>880</v>
      </c>
      <c r="C203" s="94" t="s">
        <v>354</v>
      </c>
      <c r="D203" s="123">
        <f t="shared" si="25"/>
        <v>39190.155939474404</v>
      </c>
      <c r="E203" s="94" t="s">
        <v>20</v>
      </c>
      <c r="F203" s="94" t="s">
        <v>24</v>
      </c>
      <c r="H203" s="122" t="s">
        <v>354</v>
      </c>
      <c r="J203">
        <v>39190.155939474404</v>
      </c>
    </row>
    <row r="204" spans="2:10" ht="13">
      <c r="B204" s="93">
        <v>881</v>
      </c>
      <c r="C204" s="93" t="s">
        <v>355</v>
      </c>
      <c r="D204" s="123">
        <f t="shared" si="25"/>
        <v>130161.03880481575</v>
      </c>
      <c r="E204" s="93" t="s">
        <v>20</v>
      </c>
      <c r="F204" s="93" t="s">
        <v>24</v>
      </c>
      <c r="H204" s="122" t="s">
        <v>355</v>
      </c>
      <c r="J204">
        <v>130161.03880481575</v>
      </c>
    </row>
    <row r="205" spans="2:10" ht="13">
      <c r="B205" s="94">
        <v>882</v>
      </c>
      <c r="C205" s="94" t="s">
        <v>356</v>
      </c>
      <c r="D205" s="123">
        <f t="shared" si="25"/>
        <v>53966.553769926257</v>
      </c>
      <c r="E205" s="94" t="s">
        <v>20</v>
      </c>
      <c r="F205" s="94" t="s">
        <v>24</v>
      </c>
      <c r="H205" s="122" t="s">
        <v>356</v>
      </c>
      <c r="J205">
        <v>53966.553769926257</v>
      </c>
    </row>
    <row r="206" spans="2:10" ht="13">
      <c r="B206" s="93">
        <v>883</v>
      </c>
      <c r="C206" s="93" t="s">
        <v>357</v>
      </c>
      <c r="D206" s="123">
        <f t="shared" si="25"/>
        <v>23485.97546445626</v>
      </c>
      <c r="E206" s="93" t="s">
        <v>20</v>
      </c>
      <c r="F206" s="93" t="s">
        <v>24</v>
      </c>
      <c r="H206" s="122" t="s">
        <v>357</v>
      </c>
      <c r="J206">
        <v>23485.97546445626</v>
      </c>
    </row>
    <row r="207" spans="2:10" ht="13">
      <c r="B207" s="94">
        <v>884</v>
      </c>
      <c r="C207" s="94" t="s">
        <v>358</v>
      </c>
      <c r="D207" s="123">
        <f t="shared" si="25"/>
        <v>64047.361905636237</v>
      </c>
      <c r="E207" s="94" t="s">
        <v>20</v>
      </c>
      <c r="F207" s="94" t="s">
        <v>24</v>
      </c>
      <c r="H207" s="122" t="s">
        <v>358</v>
      </c>
      <c r="J207">
        <v>64047.361905636237</v>
      </c>
    </row>
    <row r="208" spans="2:10" ht="13">
      <c r="B208" s="93">
        <v>885</v>
      </c>
      <c r="C208" s="93" t="s">
        <v>359</v>
      </c>
      <c r="D208" s="123">
        <f t="shared" si="25"/>
        <v>1296301.0971374644</v>
      </c>
      <c r="E208" s="93" t="s">
        <v>20</v>
      </c>
      <c r="F208" s="93" t="s">
        <v>24</v>
      </c>
      <c r="H208" s="122" t="s">
        <v>359</v>
      </c>
      <c r="J208">
        <v>1296301.0971374644</v>
      </c>
    </row>
    <row r="209" spans="2:10" ht="13">
      <c r="B209" s="94">
        <v>886</v>
      </c>
      <c r="C209" s="94" t="s">
        <v>360</v>
      </c>
      <c r="D209" s="123">
        <f t="shared" si="25"/>
        <v>23432.473713593892</v>
      </c>
      <c r="E209" s="94" t="s">
        <v>20</v>
      </c>
      <c r="F209" s="94" t="s">
        <v>24</v>
      </c>
      <c r="H209" s="122" t="s">
        <v>360</v>
      </c>
      <c r="J209">
        <v>23432.473713593892</v>
      </c>
    </row>
    <row r="210" spans="2:10" ht="13">
      <c r="B210" s="93">
        <v>887</v>
      </c>
      <c r="C210" s="93" t="s">
        <v>361</v>
      </c>
      <c r="D210" s="123">
        <f t="shared" si="25"/>
        <v>5638.4579585376569</v>
      </c>
      <c r="E210" s="93" t="s">
        <v>20</v>
      </c>
      <c r="F210" s="93" t="s">
        <v>24</v>
      </c>
      <c r="H210" s="122" t="s">
        <v>361</v>
      </c>
      <c r="J210">
        <v>5638.4579585376569</v>
      </c>
    </row>
    <row r="211" spans="2:10" ht="13">
      <c r="B211" s="94">
        <v>175</v>
      </c>
      <c r="C211" s="94" t="s">
        <v>362</v>
      </c>
      <c r="D211" s="123">
        <f t="shared" si="25"/>
        <v>40506.302450608287</v>
      </c>
      <c r="E211" s="94" t="s">
        <v>20</v>
      </c>
      <c r="F211" s="94" t="s">
        <v>30</v>
      </c>
      <c r="H211" s="122" t="s">
        <v>362</v>
      </c>
      <c r="J211">
        <v>40506.302450608287</v>
      </c>
    </row>
    <row r="212" spans="2:10" ht="13">
      <c r="B212" s="93">
        <v>176</v>
      </c>
      <c r="C212" s="93" t="s">
        <v>363</v>
      </c>
      <c r="D212" s="123">
        <f t="shared" si="25"/>
        <v>115663.51927931965</v>
      </c>
      <c r="E212" s="93" t="s">
        <v>20</v>
      </c>
      <c r="F212" s="93" t="s">
        <v>30</v>
      </c>
      <c r="H212" s="122" t="s">
        <v>363</v>
      </c>
      <c r="J212">
        <v>115663.51927931965</v>
      </c>
    </row>
    <row r="213" spans="2:10" ht="13">
      <c r="B213" s="94">
        <v>177</v>
      </c>
      <c r="C213" s="94" t="s">
        <v>364</v>
      </c>
      <c r="D213" s="123">
        <f t="shared" si="25"/>
        <v>112984.52791310774</v>
      </c>
      <c r="E213" s="94" t="s">
        <v>20</v>
      </c>
      <c r="F213" s="94" t="s">
        <v>30</v>
      </c>
      <c r="H213" s="122" t="s">
        <v>364</v>
      </c>
      <c r="J213">
        <v>112984.52791310774</v>
      </c>
    </row>
    <row r="214" spans="2:10" ht="13">
      <c r="B214" s="93">
        <v>178</v>
      </c>
      <c r="C214" s="93" t="s">
        <v>365</v>
      </c>
      <c r="D214" s="123">
        <f t="shared" si="25"/>
        <v>87621.84077437059</v>
      </c>
      <c r="E214" s="93" t="s">
        <v>20</v>
      </c>
      <c r="F214" s="93" t="s">
        <v>30</v>
      </c>
      <c r="H214" s="122" t="s">
        <v>365</v>
      </c>
      <c r="J214">
        <v>87621.84077437059</v>
      </c>
    </row>
    <row r="215" spans="2:10" ht="13">
      <c r="B215" s="94">
        <v>179</v>
      </c>
      <c r="C215" s="94" t="s">
        <v>366</v>
      </c>
      <c r="D215" s="123">
        <f t="shared" si="25"/>
        <v>25810.80664838506</v>
      </c>
      <c r="E215" s="94" t="s">
        <v>20</v>
      </c>
      <c r="F215" s="94" t="s">
        <v>30</v>
      </c>
      <c r="H215" s="122" t="s">
        <v>366</v>
      </c>
      <c r="J215">
        <v>25810.80664838506</v>
      </c>
    </row>
    <row r="216" spans="2:10" ht="13">
      <c r="B216" s="93">
        <v>186</v>
      </c>
      <c r="C216" s="93" t="s">
        <v>367</v>
      </c>
      <c r="D216" s="123">
        <f t="shared" si="25"/>
        <v>18490.423053025195</v>
      </c>
      <c r="E216" s="93" t="s">
        <v>20</v>
      </c>
      <c r="F216" s="93" t="s">
        <v>30</v>
      </c>
      <c r="H216" s="122" t="s">
        <v>367</v>
      </c>
      <c r="J216">
        <v>18490.423053025195</v>
      </c>
    </row>
    <row r="217" spans="2:10" ht="13">
      <c r="B217" s="94">
        <v>187</v>
      </c>
      <c r="C217" s="94" t="s">
        <v>368</v>
      </c>
      <c r="D217" s="123">
        <f t="shared" si="25"/>
        <v>19198.881151631809</v>
      </c>
      <c r="E217" s="94" t="s">
        <v>20</v>
      </c>
      <c r="F217" s="94" t="s">
        <v>30</v>
      </c>
      <c r="H217" s="122" t="s">
        <v>368</v>
      </c>
      <c r="J217">
        <v>19198.881151631809</v>
      </c>
    </row>
    <row r="218" spans="2:10" ht="13">
      <c r="B218" s="93">
        <v>188</v>
      </c>
      <c r="C218" s="93" t="s">
        <v>369</v>
      </c>
      <c r="D218" s="123">
        <f t="shared" si="25"/>
        <v>4949.6908752664103</v>
      </c>
      <c r="E218" s="93" t="s">
        <v>20</v>
      </c>
      <c r="F218" s="93" t="s">
        <v>30</v>
      </c>
      <c r="H218" s="122" t="s">
        <v>369</v>
      </c>
      <c r="J218">
        <v>4949.6908752664103</v>
      </c>
    </row>
    <row r="219" spans="2:10" ht="13">
      <c r="B219" s="94">
        <v>189</v>
      </c>
      <c r="C219" s="94" t="s">
        <v>370</v>
      </c>
      <c r="D219" s="123">
        <f t="shared" si="25"/>
        <v>260953.36506755138</v>
      </c>
      <c r="E219" s="94" t="s">
        <v>20</v>
      </c>
      <c r="F219" s="94" t="s">
        <v>30</v>
      </c>
      <c r="H219" s="122" t="s">
        <v>370</v>
      </c>
      <c r="J219">
        <v>260953.36506755138</v>
      </c>
    </row>
    <row r="220" spans="2:10" ht="13">
      <c r="B220" s="93">
        <v>190</v>
      </c>
      <c r="C220" s="93" t="s">
        <v>371</v>
      </c>
      <c r="D220" s="123">
        <f t="shared" si="25"/>
        <v>255737.07266324916</v>
      </c>
      <c r="E220" s="93" t="s">
        <v>20</v>
      </c>
      <c r="F220" s="93" t="s">
        <v>30</v>
      </c>
      <c r="H220" s="122" t="s">
        <v>371</v>
      </c>
      <c r="J220">
        <v>255737.07266324916</v>
      </c>
    </row>
    <row r="221" spans="2:10" ht="13">
      <c r="B221" s="94">
        <v>191</v>
      </c>
      <c r="C221" s="94" t="s">
        <v>372</v>
      </c>
      <c r="D221" s="123">
        <f t="shared" si="25"/>
        <v>242452.80107014457</v>
      </c>
      <c r="E221" s="94" t="s">
        <v>20</v>
      </c>
      <c r="F221" s="94" t="s">
        <v>30</v>
      </c>
      <c r="H221" s="122" t="s">
        <v>372</v>
      </c>
      <c r="J221">
        <v>242452.80107014457</v>
      </c>
    </row>
    <row r="222" spans="2:10" ht="13">
      <c r="B222" s="93">
        <v>192</v>
      </c>
      <c r="C222" s="93" t="s">
        <v>373</v>
      </c>
      <c r="D222" s="123">
        <f t="shared" si="25"/>
        <v>189493.83815208694</v>
      </c>
      <c r="E222" s="93" t="s">
        <v>20</v>
      </c>
      <c r="F222" s="93" t="s">
        <v>30</v>
      </c>
      <c r="H222" s="122" t="s">
        <v>373</v>
      </c>
      <c r="J222">
        <v>189493.83815208694</v>
      </c>
    </row>
    <row r="223" spans="2:10" ht="13">
      <c r="B223" s="94">
        <v>193</v>
      </c>
      <c r="C223" s="94" t="s">
        <v>374</v>
      </c>
      <c r="D223" s="123">
        <f t="shared" si="25"/>
        <v>230250.0283992879</v>
      </c>
      <c r="E223" s="94" t="s">
        <v>20</v>
      </c>
      <c r="F223" s="94" t="s">
        <v>30</v>
      </c>
      <c r="H223" s="122" t="s">
        <v>374</v>
      </c>
      <c r="J223">
        <v>230250.0283992879</v>
      </c>
    </row>
    <row r="224" spans="2:10" ht="13">
      <c r="B224" s="93">
        <v>194</v>
      </c>
      <c r="C224" s="93" t="s">
        <v>375</v>
      </c>
      <c r="D224" s="123">
        <f t="shared" si="25"/>
        <v>391422.08490925247</v>
      </c>
      <c r="E224" s="93" t="s">
        <v>20</v>
      </c>
      <c r="F224" s="93" t="s">
        <v>30</v>
      </c>
      <c r="H224" s="122" t="s">
        <v>375</v>
      </c>
      <c r="J224">
        <v>391422.08490925247</v>
      </c>
    </row>
    <row r="225" spans="2:10" ht="13">
      <c r="B225" s="94">
        <v>195</v>
      </c>
      <c r="C225" s="94" t="s">
        <v>376</v>
      </c>
      <c r="D225" s="123">
        <f t="shared" si="25"/>
        <v>204981.75203379631</v>
      </c>
      <c r="E225" s="94" t="s">
        <v>20</v>
      </c>
      <c r="F225" s="94" t="s">
        <v>30</v>
      </c>
      <c r="H225" s="122" t="s">
        <v>376</v>
      </c>
      <c r="J225">
        <v>204981.75203379631</v>
      </c>
    </row>
    <row r="226" spans="2:10" ht="13">
      <c r="B226" s="93">
        <v>196</v>
      </c>
      <c r="C226" s="93" t="s">
        <v>377</v>
      </c>
      <c r="D226" s="123">
        <f t="shared" si="25"/>
        <v>14378.931705866789</v>
      </c>
      <c r="E226" s="93" t="s">
        <v>20</v>
      </c>
      <c r="F226" s="93" t="s">
        <v>30</v>
      </c>
      <c r="H226" s="122" t="s">
        <v>377</v>
      </c>
      <c r="J226">
        <v>14378.931705866789</v>
      </c>
    </row>
    <row r="227" spans="2:10" ht="13">
      <c r="B227" s="94">
        <v>197</v>
      </c>
      <c r="C227" s="94" t="s">
        <v>378</v>
      </c>
      <c r="D227" s="123">
        <f t="shared" si="25"/>
        <v>11033.521432139827</v>
      </c>
      <c r="E227" s="94" t="s">
        <v>20</v>
      </c>
      <c r="F227" s="94" t="s">
        <v>30</v>
      </c>
      <c r="H227" s="122" t="s">
        <v>378</v>
      </c>
      <c r="J227">
        <v>11033.521432139827</v>
      </c>
    </row>
    <row r="228" spans="2:10" ht="13">
      <c r="B228" s="93">
        <v>198</v>
      </c>
      <c r="C228" s="93" t="s">
        <v>379</v>
      </c>
      <c r="D228" s="123">
        <f t="shared" si="25"/>
        <v>5189.7450733399928</v>
      </c>
      <c r="E228" s="93" t="s">
        <v>20</v>
      </c>
      <c r="F228" s="93" t="s">
        <v>30</v>
      </c>
      <c r="H228" s="122" t="s">
        <v>379</v>
      </c>
      <c r="J228">
        <v>5189.7450733399928</v>
      </c>
    </row>
    <row r="229" spans="2:10" ht="13">
      <c r="B229" s="94">
        <v>199</v>
      </c>
      <c r="C229" s="94" t="s">
        <v>380</v>
      </c>
      <c r="D229" s="123">
        <f t="shared" si="25"/>
        <v>10173.401526367625</v>
      </c>
      <c r="E229" s="94" t="s">
        <v>20</v>
      </c>
      <c r="F229" s="94" t="s">
        <v>30</v>
      </c>
      <c r="H229" s="122" t="s">
        <v>380</v>
      </c>
      <c r="J229">
        <v>10173.401526367625</v>
      </c>
    </row>
    <row r="230" spans="2:10" ht="13">
      <c r="B230" s="93">
        <v>200</v>
      </c>
      <c r="C230" s="93" t="s">
        <v>381</v>
      </c>
      <c r="D230" s="123">
        <f t="shared" si="25"/>
        <v>24759.009783766287</v>
      </c>
      <c r="E230" s="93" t="s">
        <v>20</v>
      </c>
      <c r="F230" s="93" t="s">
        <v>30</v>
      </c>
      <c r="H230" s="122" t="s">
        <v>381</v>
      </c>
      <c r="J230">
        <v>24759.009783766287</v>
      </c>
    </row>
    <row r="231" spans="2:10" ht="13">
      <c r="B231" s="94">
        <v>201</v>
      </c>
      <c r="C231" s="94" t="s">
        <v>382</v>
      </c>
      <c r="D231" s="123">
        <f t="shared" si="25"/>
        <v>15766.576121641679</v>
      </c>
      <c r="E231" s="94" t="s">
        <v>20</v>
      </c>
      <c r="F231" s="94" t="s">
        <v>30</v>
      </c>
      <c r="H231" s="122" t="s">
        <v>382</v>
      </c>
      <c r="J231">
        <v>15766.576121641679</v>
      </c>
    </row>
    <row r="232" spans="2:10" ht="13">
      <c r="B232" s="93">
        <v>202</v>
      </c>
      <c r="C232" s="93" t="s">
        <v>383</v>
      </c>
      <c r="D232" s="123">
        <f t="shared" si="25"/>
        <v>146753.43675304399</v>
      </c>
      <c r="E232" s="93" t="s">
        <v>20</v>
      </c>
      <c r="F232" s="93" t="s">
        <v>30</v>
      </c>
      <c r="H232" s="122" t="s">
        <v>383</v>
      </c>
      <c r="J232">
        <v>146753.43675304399</v>
      </c>
    </row>
    <row r="233" spans="2:10" ht="13">
      <c r="B233" s="94">
        <v>203</v>
      </c>
      <c r="C233" s="94" t="s">
        <v>384</v>
      </c>
      <c r="D233" s="123">
        <f t="shared" si="25"/>
        <v>195631.44878543296</v>
      </c>
      <c r="E233" s="94" t="s">
        <v>20</v>
      </c>
      <c r="F233" s="94" t="s">
        <v>30</v>
      </c>
      <c r="H233" s="122" t="s">
        <v>384</v>
      </c>
      <c r="J233">
        <v>195631.44878543296</v>
      </c>
    </row>
    <row r="234" spans="2:10" ht="13">
      <c r="B234" s="93">
        <v>204</v>
      </c>
      <c r="C234" s="93" t="s">
        <v>385</v>
      </c>
      <c r="D234" s="123">
        <f t="shared" si="25"/>
        <v>40821.371183159637</v>
      </c>
      <c r="E234" s="93" t="s">
        <v>20</v>
      </c>
      <c r="F234" s="93" t="s">
        <v>30</v>
      </c>
      <c r="H234" s="122" t="s">
        <v>385</v>
      </c>
      <c r="J234">
        <v>40821.371183159637</v>
      </c>
    </row>
    <row r="235" spans="2:10" ht="13">
      <c r="B235" s="94">
        <v>205</v>
      </c>
      <c r="C235" s="94" t="s">
        <v>386</v>
      </c>
      <c r="D235" s="123">
        <f t="shared" si="25"/>
        <v>17026.662339589981</v>
      </c>
      <c r="E235" s="94" t="s">
        <v>20</v>
      </c>
      <c r="F235" s="94" t="s">
        <v>30</v>
      </c>
      <c r="H235" s="122" t="s">
        <v>386</v>
      </c>
      <c r="J235">
        <v>17026.662339589981</v>
      </c>
    </row>
    <row r="236" spans="2:10" ht="13">
      <c r="B236" s="93">
        <v>206</v>
      </c>
      <c r="C236" s="93" t="s">
        <v>387</v>
      </c>
      <c r="D236" s="123">
        <f t="shared" si="25"/>
        <v>40526.694962754227</v>
      </c>
      <c r="E236" s="93" t="s">
        <v>20</v>
      </c>
      <c r="F236" s="93" t="s">
        <v>30</v>
      </c>
      <c r="H236" s="122" t="s">
        <v>387</v>
      </c>
      <c r="J236">
        <v>40526.694962754227</v>
      </c>
    </row>
    <row r="237" spans="2:10" ht="13">
      <c r="B237" s="94">
        <v>207</v>
      </c>
      <c r="C237" s="94" t="s">
        <v>388</v>
      </c>
      <c r="D237" s="123">
        <f t="shared" si="25"/>
        <v>78529.999999999985</v>
      </c>
      <c r="E237" s="94" t="s">
        <v>20</v>
      </c>
      <c r="F237" s="94" t="s">
        <v>30</v>
      </c>
      <c r="H237" s="122" t="s">
        <v>388</v>
      </c>
      <c r="J237">
        <v>78529.999999999985</v>
      </c>
    </row>
    <row r="238" spans="2:10" ht="13">
      <c r="B238" s="93">
        <v>208</v>
      </c>
      <c r="C238" s="93" t="s">
        <v>389</v>
      </c>
      <c r="D238" s="123">
        <f t="shared" si="25"/>
        <v>148843.63683818775</v>
      </c>
      <c r="E238" s="93" t="s">
        <v>20</v>
      </c>
      <c r="F238" s="93" t="s">
        <v>30</v>
      </c>
      <c r="H238" s="122" t="s">
        <v>389</v>
      </c>
      <c r="J238">
        <v>148843.63683818775</v>
      </c>
    </row>
    <row r="239" spans="2:10" ht="13">
      <c r="B239" s="94">
        <v>545</v>
      </c>
      <c r="C239" s="94" t="s">
        <v>390</v>
      </c>
      <c r="D239" s="123">
        <f t="shared" si="25"/>
        <v>8812.6361882457804</v>
      </c>
      <c r="E239" s="94" t="s">
        <v>20</v>
      </c>
      <c r="F239" s="94" t="s">
        <v>28</v>
      </c>
      <c r="H239" s="122" t="s">
        <v>390</v>
      </c>
      <c r="J239">
        <v>8812.6361882457804</v>
      </c>
    </row>
    <row r="240" spans="2:10" ht="13">
      <c r="B240" s="93">
        <v>546</v>
      </c>
      <c r="C240" s="93" t="s">
        <v>391</v>
      </c>
      <c r="D240" s="123">
        <f t="shared" si="25"/>
        <v>17537.373084806357</v>
      </c>
      <c r="E240" s="93" t="s">
        <v>20</v>
      </c>
      <c r="F240" s="93" t="s">
        <v>28</v>
      </c>
      <c r="H240" s="122" t="s">
        <v>391</v>
      </c>
      <c r="J240">
        <v>17537.373084806357</v>
      </c>
    </row>
    <row r="241" spans="2:10" ht="13">
      <c r="B241" s="94">
        <v>547</v>
      </c>
      <c r="C241" s="94" t="s">
        <v>392</v>
      </c>
      <c r="D241" s="123">
        <f t="shared" si="25"/>
        <v>12223.244051520298</v>
      </c>
      <c r="E241" s="94" t="s">
        <v>20</v>
      </c>
      <c r="F241" s="94" t="s">
        <v>28</v>
      </c>
      <c r="H241" s="122" t="s">
        <v>392</v>
      </c>
      <c r="J241">
        <v>12223.244051520298</v>
      </c>
    </row>
    <row r="242" spans="2:10" ht="13">
      <c r="B242" s="93">
        <v>548</v>
      </c>
      <c r="C242" s="93" t="s">
        <v>393</v>
      </c>
      <c r="D242" s="123">
        <f t="shared" si="25"/>
        <v>1866.5572373131308</v>
      </c>
      <c r="E242" s="93" t="s">
        <v>20</v>
      </c>
      <c r="F242" s="93" t="s">
        <v>28</v>
      </c>
      <c r="H242" s="122" t="s">
        <v>393</v>
      </c>
      <c r="J242">
        <v>1866.5572373131308</v>
      </c>
    </row>
    <row r="243" spans="2:10" ht="13">
      <c r="B243" s="94">
        <v>549</v>
      </c>
      <c r="C243" s="94" t="s">
        <v>394</v>
      </c>
      <c r="D243" s="123">
        <f t="shared" si="25"/>
        <v>3846.3192166769495</v>
      </c>
      <c r="E243" s="94" t="s">
        <v>20</v>
      </c>
      <c r="F243" s="94" t="s">
        <v>28</v>
      </c>
      <c r="H243" s="122" t="s">
        <v>394</v>
      </c>
      <c r="J243">
        <v>3846.3192166769495</v>
      </c>
    </row>
    <row r="244" spans="2:10" ht="13">
      <c r="B244" s="93">
        <v>550</v>
      </c>
      <c r="C244" s="93" t="s">
        <v>395</v>
      </c>
      <c r="D244" s="123">
        <f t="shared" si="25"/>
        <v>2222.300759784021</v>
      </c>
      <c r="E244" s="93" t="s">
        <v>20</v>
      </c>
      <c r="F244" s="93" t="s">
        <v>28</v>
      </c>
      <c r="H244" s="122" t="s">
        <v>395</v>
      </c>
      <c r="J244">
        <v>2222.300759784021</v>
      </c>
    </row>
    <row r="245" spans="2:10" ht="13">
      <c r="B245" s="94">
        <v>553</v>
      </c>
      <c r="C245" s="94" t="s">
        <v>396</v>
      </c>
      <c r="D245" s="123">
        <f t="shared" si="25"/>
        <v>4017.1588361071717</v>
      </c>
      <c r="E245" s="94" t="s">
        <v>20</v>
      </c>
      <c r="F245" s="94" t="s">
        <v>28</v>
      </c>
      <c r="H245" s="122" t="s">
        <v>396</v>
      </c>
      <c r="J245">
        <v>4017.1588361071717</v>
      </c>
    </row>
    <row r="246" spans="2:10" ht="13">
      <c r="B246" s="93">
        <v>554</v>
      </c>
      <c r="C246" s="93" t="s">
        <v>397</v>
      </c>
      <c r="D246" s="123">
        <f t="shared" si="25"/>
        <v>27687.830041816294</v>
      </c>
      <c r="E246" s="93" t="s">
        <v>20</v>
      </c>
      <c r="F246" s="93" t="s">
        <v>28</v>
      </c>
      <c r="H246" s="122" t="s">
        <v>397</v>
      </c>
      <c r="J246">
        <v>27687.830041816294</v>
      </c>
    </row>
    <row r="247" spans="2:10" ht="13">
      <c r="B247" s="94">
        <v>555</v>
      </c>
      <c r="C247" s="94" t="s">
        <v>398</v>
      </c>
      <c r="D247" s="123">
        <f t="shared" si="25"/>
        <v>6269.0856103443639</v>
      </c>
      <c r="E247" s="94" t="s">
        <v>20</v>
      </c>
      <c r="F247" s="94" t="s">
        <v>28</v>
      </c>
      <c r="H247" s="122" t="s">
        <v>398</v>
      </c>
      <c r="J247">
        <v>6269.0856103443639</v>
      </c>
    </row>
    <row r="248" spans="2:10" ht="13">
      <c r="B248" s="93">
        <v>556</v>
      </c>
      <c r="C248" s="93" t="s">
        <v>399</v>
      </c>
      <c r="D248" s="123">
        <f t="shared" si="25"/>
        <v>39172.316967681356</v>
      </c>
      <c r="E248" s="93" t="s">
        <v>20</v>
      </c>
      <c r="F248" s="93" t="s">
        <v>28</v>
      </c>
      <c r="H248" s="122" t="s">
        <v>399</v>
      </c>
      <c r="J248">
        <v>39172.316967681356</v>
      </c>
    </row>
    <row r="249" spans="2:10" ht="13">
      <c r="B249" s="94">
        <v>894</v>
      </c>
      <c r="C249" s="94" t="s">
        <v>400</v>
      </c>
      <c r="D249" s="123">
        <f t="shared" si="25"/>
        <v>51298.00647021133</v>
      </c>
      <c r="E249" s="94" t="s">
        <v>20</v>
      </c>
      <c r="F249" s="94" t="s">
        <v>23</v>
      </c>
      <c r="H249" s="122" t="s">
        <v>400</v>
      </c>
      <c r="J249">
        <v>51298.00647021133</v>
      </c>
    </row>
    <row r="250" spans="2:10" ht="13">
      <c r="B250" s="93">
        <v>895</v>
      </c>
      <c r="C250" s="93" t="s">
        <v>401</v>
      </c>
      <c r="D250" s="123">
        <f t="shared" si="25"/>
        <v>78507.838216636854</v>
      </c>
      <c r="E250" s="93" t="s">
        <v>20</v>
      </c>
      <c r="F250" s="93" t="s">
        <v>23</v>
      </c>
      <c r="H250" s="122" t="s">
        <v>401</v>
      </c>
      <c r="J250">
        <v>78507.838216636854</v>
      </c>
    </row>
    <row r="251" spans="2:10" ht="13">
      <c r="B251" s="94">
        <v>896</v>
      </c>
      <c r="C251" s="94" t="s">
        <v>402</v>
      </c>
      <c r="D251" s="123">
        <f t="shared" si="25"/>
        <v>38733.804240164536</v>
      </c>
      <c r="E251" s="94" t="s">
        <v>20</v>
      </c>
      <c r="F251" s="94" t="s">
        <v>23</v>
      </c>
      <c r="H251" s="122" t="s">
        <v>402</v>
      </c>
      <c r="J251">
        <v>38733.804240164536</v>
      </c>
    </row>
    <row r="252" spans="2:10" ht="13">
      <c r="B252" s="93">
        <v>897</v>
      </c>
      <c r="C252" s="93" t="s">
        <v>403</v>
      </c>
      <c r="D252" s="123">
        <f t="shared" si="25"/>
        <v>379809.2611096974</v>
      </c>
      <c r="E252" s="93" t="s">
        <v>20</v>
      </c>
      <c r="F252" s="93" t="s">
        <v>23</v>
      </c>
      <c r="H252" s="122" t="s">
        <v>403</v>
      </c>
      <c r="J252">
        <v>379809.2611096974</v>
      </c>
    </row>
    <row r="253" spans="2:10" ht="13">
      <c r="B253" s="94">
        <v>917</v>
      </c>
      <c r="C253" s="94" t="s">
        <v>404</v>
      </c>
      <c r="D253" s="123">
        <f t="shared" si="25"/>
        <v>101554.05326551067</v>
      </c>
      <c r="E253" s="94" t="s">
        <v>20</v>
      </c>
      <c r="F253" s="94" t="s">
        <v>23</v>
      </c>
      <c r="H253" s="122" t="s">
        <v>404</v>
      </c>
      <c r="J253">
        <v>101554.05326551067</v>
      </c>
    </row>
    <row r="254" spans="2:10" ht="13">
      <c r="B254" s="93">
        <v>918</v>
      </c>
      <c r="C254" s="93" t="s">
        <v>405</v>
      </c>
      <c r="D254" s="123">
        <f t="shared" si="25"/>
        <v>156806.8223413649</v>
      </c>
      <c r="E254" s="93" t="s">
        <v>20</v>
      </c>
      <c r="F254" s="93" t="s">
        <v>23</v>
      </c>
      <c r="H254" s="122" t="s">
        <v>405</v>
      </c>
      <c r="J254">
        <v>156806.8223413649</v>
      </c>
    </row>
    <row r="255" spans="2:10" ht="13">
      <c r="B255" s="94">
        <v>335</v>
      </c>
      <c r="C255" s="94" t="s">
        <v>406</v>
      </c>
      <c r="D255" s="123">
        <f t="shared" si="25"/>
        <v>13026.30838144987</v>
      </c>
      <c r="E255" s="94" t="s">
        <v>31</v>
      </c>
      <c r="F255" s="94" t="s">
        <v>46</v>
      </c>
      <c r="H255" s="122" t="s">
        <v>406</v>
      </c>
      <c r="J255">
        <v>13026.30838144987</v>
      </c>
    </row>
    <row r="256" spans="2:10" ht="13">
      <c r="B256" s="93">
        <v>336</v>
      </c>
      <c r="C256" s="93" t="s">
        <v>407</v>
      </c>
      <c r="D256" s="123">
        <f t="shared" si="25"/>
        <v>35467.286423619764</v>
      </c>
      <c r="E256" s="93" t="s">
        <v>31</v>
      </c>
      <c r="F256" s="93" t="s">
        <v>46</v>
      </c>
      <c r="H256" s="122" t="s">
        <v>407</v>
      </c>
      <c r="J256">
        <v>35467.286423619764</v>
      </c>
    </row>
    <row r="257" spans="2:10" ht="13">
      <c r="B257" s="94">
        <v>337</v>
      </c>
      <c r="C257" s="94" t="s">
        <v>408</v>
      </c>
      <c r="D257" s="123">
        <f t="shared" si="25"/>
        <v>26395.01053509086</v>
      </c>
      <c r="E257" s="94" t="s">
        <v>31</v>
      </c>
      <c r="F257" s="94" t="s">
        <v>46</v>
      </c>
      <c r="H257" s="122" t="s">
        <v>408</v>
      </c>
      <c r="J257">
        <v>26395.01053509086</v>
      </c>
    </row>
    <row r="258" spans="2:10" ht="13">
      <c r="B258" s="93">
        <v>338</v>
      </c>
      <c r="C258" s="93" t="s">
        <v>409</v>
      </c>
      <c r="D258" s="123">
        <f t="shared" si="25"/>
        <v>3576.1966295974848</v>
      </c>
      <c r="E258" s="93" t="s">
        <v>31</v>
      </c>
      <c r="F258" s="93" t="s">
        <v>44</v>
      </c>
      <c r="H258" s="122" t="s">
        <v>409</v>
      </c>
      <c r="J258">
        <v>3576.1966295974848</v>
      </c>
    </row>
    <row r="259" spans="2:10" ht="13">
      <c r="B259" s="94">
        <v>339</v>
      </c>
      <c r="C259" s="94" t="s">
        <v>410</v>
      </c>
      <c r="D259" s="123">
        <f t="shared" si="25"/>
        <v>17682.830948772484</v>
      </c>
      <c r="E259" s="94" t="s">
        <v>31</v>
      </c>
      <c r="F259" s="94" t="s">
        <v>44</v>
      </c>
      <c r="H259" s="122" t="s">
        <v>410</v>
      </c>
      <c r="J259">
        <v>17682.830948772484</v>
      </c>
    </row>
    <row r="260" spans="2:10" ht="13">
      <c r="B260" s="93">
        <v>340</v>
      </c>
      <c r="C260" s="93" t="s">
        <v>411</v>
      </c>
      <c r="D260" s="123">
        <f t="shared" ref="D260:D323" si="26">VLOOKUP(C260,$H$4:$J$761,3,FALSE)</f>
        <v>42907.792072369339</v>
      </c>
      <c r="E260" s="93" t="s">
        <v>31</v>
      </c>
      <c r="F260" s="93" t="s">
        <v>44</v>
      </c>
      <c r="H260" s="122" t="s">
        <v>411</v>
      </c>
      <c r="J260">
        <v>42907.792072369339</v>
      </c>
    </row>
    <row r="261" spans="2:10" ht="13">
      <c r="B261" s="94">
        <v>341</v>
      </c>
      <c r="C261" s="94" t="s">
        <v>412</v>
      </c>
      <c r="D261" s="123">
        <f t="shared" si="26"/>
        <v>3504.9014067665416</v>
      </c>
      <c r="E261" s="94" t="s">
        <v>31</v>
      </c>
      <c r="F261" s="94" t="s">
        <v>44</v>
      </c>
      <c r="H261" s="122" t="s">
        <v>412</v>
      </c>
      <c r="J261">
        <v>3504.9014067665416</v>
      </c>
    </row>
    <row r="262" spans="2:10" ht="13">
      <c r="B262" s="93">
        <v>342</v>
      </c>
      <c r="C262" s="93" t="s">
        <v>413</v>
      </c>
      <c r="D262" s="123">
        <f t="shared" si="26"/>
        <v>16646.975117730104</v>
      </c>
      <c r="E262" s="93" t="s">
        <v>31</v>
      </c>
      <c r="F262" s="93" t="s">
        <v>44</v>
      </c>
      <c r="H262" s="122" t="s">
        <v>413</v>
      </c>
      <c r="J262">
        <v>16646.975117730104</v>
      </c>
    </row>
    <row r="263" spans="2:10" ht="13">
      <c r="B263" s="94">
        <v>343</v>
      </c>
      <c r="C263" s="94" t="s">
        <v>414</v>
      </c>
      <c r="D263" s="123">
        <f t="shared" si="26"/>
        <v>99221.353188362918</v>
      </c>
      <c r="E263" s="94" t="s">
        <v>31</v>
      </c>
      <c r="F263" s="94" t="s">
        <v>44</v>
      </c>
      <c r="H263" s="122" t="s">
        <v>414</v>
      </c>
      <c r="J263">
        <v>99221.353188362918</v>
      </c>
    </row>
    <row r="264" spans="2:10" ht="13">
      <c r="B264" s="93">
        <v>619</v>
      </c>
      <c r="C264" s="93" t="s">
        <v>415</v>
      </c>
      <c r="D264" s="123">
        <f t="shared" si="26"/>
        <v>2980.2705933012448</v>
      </c>
      <c r="E264" s="93" t="s">
        <v>31</v>
      </c>
      <c r="F264" s="93" t="s">
        <v>36</v>
      </c>
      <c r="H264" s="122" t="s">
        <v>415</v>
      </c>
      <c r="J264">
        <v>2980.2705933012448</v>
      </c>
    </row>
    <row r="265" spans="2:10" ht="13">
      <c r="B265" s="94">
        <v>620</v>
      </c>
      <c r="C265" s="94" t="s">
        <v>416</v>
      </c>
      <c r="D265" s="123">
        <f t="shared" si="26"/>
        <v>19097.401271653103</v>
      </c>
      <c r="E265" s="94" t="s">
        <v>31</v>
      </c>
      <c r="F265" s="94" t="s">
        <v>36</v>
      </c>
      <c r="H265" s="122" t="s">
        <v>416</v>
      </c>
      <c r="J265">
        <v>19097.401271653103</v>
      </c>
    </row>
    <row r="266" spans="2:10" ht="13">
      <c r="B266" s="93">
        <v>621</v>
      </c>
      <c r="C266" s="93" t="s">
        <v>417</v>
      </c>
      <c r="D266" s="123">
        <f t="shared" si="26"/>
        <v>121758.98829469047</v>
      </c>
      <c r="E266" s="93" t="s">
        <v>31</v>
      </c>
      <c r="F266" s="93" t="s">
        <v>36</v>
      </c>
      <c r="H266" s="122" t="s">
        <v>417</v>
      </c>
      <c r="J266">
        <v>121758.98829469047</v>
      </c>
    </row>
    <row r="267" spans="2:10" ht="13">
      <c r="B267" s="94">
        <v>582</v>
      </c>
      <c r="C267" s="94" t="s">
        <v>418</v>
      </c>
      <c r="D267" s="123">
        <f t="shared" si="26"/>
        <v>10693.488817258822</v>
      </c>
      <c r="E267" s="94" t="s">
        <v>31</v>
      </c>
      <c r="F267" s="94" t="s">
        <v>37</v>
      </c>
      <c r="H267" s="122" t="s">
        <v>418</v>
      </c>
      <c r="J267">
        <v>10693.488817258822</v>
      </c>
    </row>
    <row r="268" spans="2:10" ht="13">
      <c r="B268" s="93">
        <v>583</v>
      </c>
      <c r="C268" s="93" t="s">
        <v>419</v>
      </c>
      <c r="D268" s="123">
        <f t="shared" si="26"/>
        <v>16612.227062129965</v>
      </c>
      <c r="E268" s="93" t="s">
        <v>31</v>
      </c>
      <c r="F268" s="93" t="s">
        <v>37</v>
      </c>
      <c r="H268" s="122" t="s">
        <v>419</v>
      </c>
      <c r="J268">
        <v>16612.227062129965</v>
      </c>
    </row>
    <row r="269" spans="2:10" ht="13">
      <c r="B269" s="94">
        <v>584</v>
      </c>
      <c r="C269" s="94" t="s">
        <v>420</v>
      </c>
      <c r="D269" s="123">
        <f t="shared" si="26"/>
        <v>3410.5762017827183</v>
      </c>
      <c r="E269" s="94" t="s">
        <v>31</v>
      </c>
      <c r="F269" s="94" t="s">
        <v>37</v>
      </c>
      <c r="H269" s="122" t="s">
        <v>420</v>
      </c>
      <c r="J269">
        <v>3410.5762017827183</v>
      </c>
    </row>
    <row r="270" spans="2:10" ht="13">
      <c r="B270" s="93">
        <v>585</v>
      </c>
      <c r="C270" s="93" t="s">
        <v>421</v>
      </c>
      <c r="D270" s="123">
        <f t="shared" si="26"/>
        <v>9350.2919827103324</v>
      </c>
      <c r="E270" s="93" t="s">
        <v>31</v>
      </c>
      <c r="F270" s="93" t="s">
        <v>37</v>
      </c>
      <c r="H270" s="122" t="s">
        <v>421</v>
      </c>
      <c r="J270">
        <v>9350.2919827103324</v>
      </c>
    </row>
    <row r="271" spans="2:10" ht="13">
      <c r="B271" s="94">
        <v>411</v>
      </c>
      <c r="C271" s="94" t="s">
        <v>422</v>
      </c>
      <c r="D271" s="123">
        <f t="shared" si="26"/>
        <v>805.14770706511854</v>
      </c>
      <c r="E271" s="94" t="s">
        <v>31</v>
      </c>
      <c r="F271" s="94" t="s">
        <v>40</v>
      </c>
      <c r="H271" s="122" t="s">
        <v>422</v>
      </c>
      <c r="J271">
        <v>805.14770706511854</v>
      </c>
    </row>
    <row r="272" spans="2:10" ht="13">
      <c r="B272" s="93">
        <v>412</v>
      </c>
      <c r="C272" s="93" t="s">
        <v>423</v>
      </c>
      <c r="D272" s="123">
        <f t="shared" si="26"/>
        <v>1128.9624095461456</v>
      </c>
      <c r="E272" s="93" t="s">
        <v>31</v>
      </c>
      <c r="F272" s="93" t="s">
        <v>40</v>
      </c>
      <c r="H272" s="122" t="s">
        <v>423</v>
      </c>
      <c r="J272">
        <v>1128.9624095461456</v>
      </c>
    </row>
    <row r="273" spans="2:10" ht="13">
      <c r="B273" s="94">
        <v>413</v>
      </c>
      <c r="C273" s="94" t="s">
        <v>424</v>
      </c>
      <c r="D273" s="123">
        <f t="shared" si="26"/>
        <v>1043.4026102853863</v>
      </c>
      <c r="E273" s="94" t="s">
        <v>31</v>
      </c>
      <c r="F273" s="94" t="s">
        <v>40</v>
      </c>
      <c r="H273" s="122" t="s">
        <v>424</v>
      </c>
      <c r="J273">
        <v>1043.4026102853863</v>
      </c>
    </row>
    <row r="274" spans="2:10" ht="13">
      <c r="B274" s="93">
        <v>414</v>
      </c>
      <c r="C274" s="93" t="s">
        <v>425</v>
      </c>
      <c r="D274" s="123">
        <f t="shared" si="26"/>
        <v>6412.3214875769145</v>
      </c>
      <c r="E274" s="93" t="s">
        <v>31</v>
      </c>
      <c r="F274" s="93" t="s">
        <v>40</v>
      </c>
      <c r="H274" s="122" t="s">
        <v>425</v>
      </c>
      <c r="J274">
        <v>6412.3214875769145</v>
      </c>
    </row>
    <row r="275" spans="2:10" ht="13">
      <c r="B275" s="94">
        <v>415</v>
      </c>
      <c r="C275" s="94" t="s">
        <v>426</v>
      </c>
      <c r="D275" s="123">
        <f t="shared" si="26"/>
        <v>11210.096340028113</v>
      </c>
      <c r="E275" s="94" t="s">
        <v>31</v>
      </c>
      <c r="F275" s="94" t="s">
        <v>40</v>
      </c>
      <c r="H275" s="122" t="s">
        <v>426</v>
      </c>
      <c r="J275">
        <v>11210.096340028113</v>
      </c>
    </row>
    <row r="276" spans="2:10" ht="13">
      <c r="B276" s="93">
        <v>416</v>
      </c>
      <c r="C276" s="93" t="s">
        <v>427</v>
      </c>
      <c r="D276" s="123">
        <f t="shared" si="26"/>
        <v>8688.2912895150566</v>
      </c>
      <c r="E276" s="93" t="s">
        <v>31</v>
      </c>
      <c r="F276" s="93" t="s">
        <v>40</v>
      </c>
      <c r="H276" s="122" t="s">
        <v>427</v>
      </c>
      <c r="J276">
        <v>8688.2912895150566</v>
      </c>
    </row>
    <row r="277" spans="2:10" ht="13">
      <c r="B277" s="94">
        <v>417</v>
      </c>
      <c r="C277" s="94" t="s">
        <v>428</v>
      </c>
      <c r="D277" s="123">
        <f t="shared" si="26"/>
        <v>45078.794261239171</v>
      </c>
      <c r="E277" s="94" t="s">
        <v>31</v>
      </c>
      <c r="F277" s="94" t="s">
        <v>40</v>
      </c>
      <c r="H277" s="122" t="s">
        <v>428</v>
      </c>
      <c r="J277">
        <v>45078.794261239171</v>
      </c>
    </row>
    <row r="278" spans="2:10" ht="13">
      <c r="B278" s="93">
        <v>418</v>
      </c>
      <c r="C278" s="93" t="s">
        <v>429</v>
      </c>
      <c r="D278" s="123">
        <f t="shared" si="26"/>
        <v>88802.256700352576</v>
      </c>
      <c r="E278" s="93" t="s">
        <v>31</v>
      </c>
      <c r="F278" s="93" t="s">
        <v>40</v>
      </c>
      <c r="H278" s="122" t="s">
        <v>429</v>
      </c>
      <c r="J278">
        <v>88802.256700352576</v>
      </c>
    </row>
    <row r="279" spans="2:10" ht="13">
      <c r="B279" s="94">
        <v>419</v>
      </c>
      <c r="C279" s="94" t="s">
        <v>430</v>
      </c>
      <c r="D279" s="123">
        <f t="shared" si="26"/>
        <v>139918.27376066163</v>
      </c>
      <c r="E279" s="94" t="s">
        <v>31</v>
      </c>
      <c r="F279" s="94" t="s">
        <v>40</v>
      </c>
      <c r="H279" s="122" t="s">
        <v>430</v>
      </c>
      <c r="J279">
        <v>139918.27376066163</v>
      </c>
    </row>
    <row r="280" spans="2:10" ht="13">
      <c r="B280" s="93">
        <v>329</v>
      </c>
      <c r="C280" s="93" t="s">
        <v>431</v>
      </c>
      <c r="D280" s="123">
        <f t="shared" si="26"/>
        <v>93662.143366750141</v>
      </c>
      <c r="E280" s="93" t="s">
        <v>31</v>
      </c>
      <c r="F280" s="93" t="s">
        <v>43</v>
      </c>
      <c r="H280" s="122" t="s">
        <v>431</v>
      </c>
      <c r="J280">
        <v>93662.143366750141</v>
      </c>
    </row>
    <row r="281" spans="2:10" ht="13">
      <c r="B281" s="94">
        <v>330</v>
      </c>
      <c r="C281" s="94" t="s">
        <v>432</v>
      </c>
      <c r="D281" s="123">
        <f t="shared" si="26"/>
        <v>159873.1363385093</v>
      </c>
      <c r="E281" s="94" t="s">
        <v>31</v>
      </c>
      <c r="F281" s="94" t="s">
        <v>43</v>
      </c>
      <c r="H281" s="122" t="s">
        <v>432</v>
      </c>
      <c r="J281">
        <v>159873.1363385093</v>
      </c>
    </row>
    <row r="282" spans="2:10" ht="13">
      <c r="B282" s="93">
        <v>331</v>
      </c>
      <c r="C282" s="93" t="s">
        <v>433</v>
      </c>
      <c r="D282" s="123">
        <f t="shared" si="26"/>
        <v>93012.359371443046</v>
      </c>
      <c r="E282" s="93" t="s">
        <v>31</v>
      </c>
      <c r="F282" s="93" t="s">
        <v>43</v>
      </c>
      <c r="H282" s="122" t="s">
        <v>433</v>
      </c>
      <c r="J282">
        <v>93012.359371443046</v>
      </c>
    </row>
    <row r="283" spans="2:10" ht="13">
      <c r="B283" s="94">
        <v>332</v>
      </c>
      <c r="C283" s="94" t="s">
        <v>434</v>
      </c>
      <c r="D283" s="123">
        <f t="shared" si="26"/>
        <v>2707.2758374425621</v>
      </c>
      <c r="E283" s="94" t="s">
        <v>31</v>
      </c>
      <c r="F283" s="94" t="s">
        <v>43</v>
      </c>
      <c r="H283" s="122" t="s">
        <v>434</v>
      </c>
      <c r="J283">
        <v>2707.2758374425621</v>
      </c>
    </row>
    <row r="284" spans="2:10" ht="13">
      <c r="B284" s="93">
        <v>333</v>
      </c>
      <c r="C284" s="93" t="s">
        <v>435</v>
      </c>
      <c r="D284" s="123">
        <f t="shared" si="26"/>
        <v>11977.283761490307</v>
      </c>
      <c r="E284" s="93" t="s">
        <v>31</v>
      </c>
      <c r="F284" s="93" t="s">
        <v>43</v>
      </c>
      <c r="H284" s="122" t="s">
        <v>435</v>
      </c>
      <c r="J284">
        <v>11977.283761490307</v>
      </c>
    </row>
    <row r="285" spans="2:10" ht="13">
      <c r="B285" s="94">
        <v>334</v>
      </c>
      <c r="C285" s="94" t="s">
        <v>436</v>
      </c>
      <c r="D285" s="123">
        <f t="shared" si="26"/>
        <v>9879.7026600859172</v>
      </c>
      <c r="E285" s="94" t="s">
        <v>31</v>
      </c>
      <c r="F285" s="94" t="s">
        <v>43</v>
      </c>
      <c r="H285" s="122" t="s">
        <v>436</v>
      </c>
      <c r="J285">
        <v>9879.7026600859172</v>
      </c>
    </row>
    <row r="286" spans="2:10" ht="13">
      <c r="B286" s="93">
        <v>344</v>
      </c>
      <c r="C286" s="93" t="s">
        <v>437</v>
      </c>
      <c r="D286" s="123">
        <f t="shared" si="26"/>
        <v>2256.43361581814</v>
      </c>
      <c r="E286" s="93" t="s">
        <v>31</v>
      </c>
      <c r="F286" s="93" t="s">
        <v>43</v>
      </c>
      <c r="H286" s="122" t="s">
        <v>437</v>
      </c>
      <c r="J286">
        <v>2256.43361581814</v>
      </c>
    </row>
    <row r="287" spans="2:10" ht="13">
      <c r="B287" s="94">
        <v>345</v>
      </c>
      <c r="C287" s="94" t="s">
        <v>438</v>
      </c>
      <c r="D287" s="123">
        <f t="shared" si="26"/>
        <v>11885.993824735286</v>
      </c>
      <c r="E287" s="94" t="s">
        <v>31</v>
      </c>
      <c r="F287" s="94" t="s">
        <v>43</v>
      </c>
      <c r="H287" s="122" t="s">
        <v>438</v>
      </c>
      <c r="J287">
        <v>11885.993824735286</v>
      </c>
    </row>
    <row r="288" spans="2:10" ht="13">
      <c r="B288" s="93">
        <v>346</v>
      </c>
      <c r="C288" s="93" t="s">
        <v>439</v>
      </c>
      <c r="D288" s="123">
        <f t="shared" si="26"/>
        <v>12026.675935115984</v>
      </c>
      <c r="E288" s="93" t="s">
        <v>31</v>
      </c>
      <c r="F288" s="93" t="s">
        <v>43</v>
      </c>
      <c r="H288" s="122" t="s">
        <v>439</v>
      </c>
      <c r="J288">
        <v>12026.675935115984</v>
      </c>
    </row>
    <row r="289" spans="2:10" ht="13">
      <c r="B289" s="94">
        <v>347</v>
      </c>
      <c r="C289" s="94" t="s">
        <v>440</v>
      </c>
      <c r="D289" s="123">
        <f t="shared" si="26"/>
        <v>3383.4997480558309</v>
      </c>
      <c r="E289" s="94" t="s">
        <v>31</v>
      </c>
      <c r="F289" s="94" t="s">
        <v>43</v>
      </c>
      <c r="H289" s="122" t="s">
        <v>440</v>
      </c>
      <c r="J289">
        <v>3383.4997480558309</v>
      </c>
    </row>
    <row r="290" spans="2:10" ht="13">
      <c r="B290" s="93">
        <v>348</v>
      </c>
      <c r="C290" s="93" t="s">
        <v>441</v>
      </c>
      <c r="D290" s="123">
        <f t="shared" si="26"/>
        <v>14451.355630188118</v>
      </c>
      <c r="E290" s="93" t="s">
        <v>31</v>
      </c>
      <c r="F290" s="93" t="s">
        <v>43</v>
      </c>
      <c r="H290" s="122" t="s">
        <v>441</v>
      </c>
      <c r="J290">
        <v>14451.355630188118</v>
      </c>
    </row>
    <row r="291" spans="2:10" ht="13">
      <c r="B291" s="94">
        <v>349</v>
      </c>
      <c r="C291" s="94" t="s">
        <v>442</v>
      </c>
      <c r="D291" s="123">
        <f t="shared" si="26"/>
        <v>15772.266949866525</v>
      </c>
      <c r="E291" s="94" t="s">
        <v>31</v>
      </c>
      <c r="F291" s="94" t="s">
        <v>43</v>
      </c>
      <c r="H291" s="122" t="s">
        <v>442</v>
      </c>
      <c r="J291">
        <v>15772.266949866525</v>
      </c>
    </row>
    <row r="292" spans="2:10" ht="13">
      <c r="B292" s="93">
        <v>616</v>
      </c>
      <c r="C292" s="93" t="s">
        <v>443</v>
      </c>
      <c r="D292" s="123">
        <f t="shared" si="26"/>
        <v>4809.6947061315477</v>
      </c>
      <c r="E292" s="93" t="s">
        <v>31</v>
      </c>
      <c r="F292" s="93" t="s">
        <v>35</v>
      </c>
      <c r="H292" s="122" t="s">
        <v>443</v>
      </c>
      <c r="J292">
        <v>4809.6947061315477</v>
      </c>
    </row>
    <row r="293" spans="2:10" ht="13">
      <c r="B293" s="94">
        <v>617</v>
      </c>
      <c r="C293" s="94" t="s">
        <v>444</v>
      </c>
      <c r="D293" s="123">
        <f t="shared" si="26"/>
        <v>27044.506968360922</v>
      </c>
      <c r="E293" s="94" t="s">
        <v>31</v>
      </c>
      <c r="F293" s="94" t="s">
        <v>35</v>
      </c>
      <c r="H293" s="122" t="s">
        <v>444</v>
      </c>
      <c r="J293">
        <v>27044.506968360922</v>
      </c>
    </row>
    <row r="294" spans="2:10" ht="13">
      <c r="B294" s="93">
        <v>618</v>
      </c>
      <c r="C294" s="93" t="s">
        <v>445</v>
      </c>
      <c r="D294" s="123">
        <f t="shared" si="26"/>
        <v>234.46387218498074</v>
      </c>
      <c r="E294" s="93" t="s">
        <v>31</v>
      </c>
      <c r="F294" s="93" t="s">
        <v>35</v>
      </c>
      <c r="H294" s="122" t="s">
        <v>445</v>
      </c>
      <c r="J294">
        <v>234.46387218498074</v>
      </c>
    </row>
    <row r="295" spans="2:10" ht="13">
      <c r="B295" s="94">
        <v>622</v>
      </c>
      <c r="C295" s="94" t="s">
        <v>446</v>
      </c>
      <c r="D295" s="123">
        <f t="shared" si="26"/>
        <v>3433.1187298090836</v>
      </c>
      <c r="E295" s="94" t="s">
        <v>31</v>
      </c>
      <c r="F295" s="94" t="s">
        <v>35</v>
      </c>
      <c r="H295" s="122" t="s">
        <v>446</v>
      </c>
      <c r="J295">
        <v>3433.1187298090836</v>
      </c>
    </row>
    <row r="296" spans="2:10" ht="13">
      <c r="B296" s="93">
        <v>623</v>
      </c>
      <c r="C296" s="93" t="s">
        <v>447</v>
      </c>
      <c r="D296" s="123">
        <f t="shared" si="26"/>
        <v>10019.246386245033</v>
      </c>
      <c r="E296" s="93" t="s">
        <v>31</v>
      </c>
      <c r="F296" s="93" t="s">
        <v>35</v>
      </c>
      <c r="H296" s="122" t="s">
        <v>447</v>
      </c>
      <c r="J296">
        <v>10019.246386245033</v>
      </c>
    </row>
    <row r="297" spans="2:10" ht="13">
      <c r="B297" s="94">
        <v>624</v>
      </c>
      <c r="C297" s="94" t="s">
        <v>448</v>
      </c>
      <c r="D297" s="123">
        <f t="shared" si="26"/>
        <v>902.88060869947162</v>
      </c>
      <c r="E297" s="94" t="s">
        <v>31</v>
      </c>
      <c r="F297" s="94" t="s">
        <v>35</v>
      </c>
      <c r="H297" s="122" t="s">
        <v>448</v>
      </c>
      <c r="J297">
        <v>902.88060869947162</v>
      </c>
    </row>
    <row r="298" spans="2:10" ht="13">
      <c r="B298" s="93">
        <v>628</v>
      </c>
      <c r="C298" s="93" t="s">
        <v>449</v>
      </c>
      <c r="D298" s="123">
        <f t="shared" si="26"/>
        <v>6374.5304327736994</v>
      </c>
      <c r="E298" s="93" t="s">
        <v>31</v>
      </c>
      <c r="F298" s="93" t="s">
        <v>35</v>
      </c>
      <c r="H298" s="122" t="s">
        <v>449</v>
      </c>
      <c r="J298">
        <v>6374.5304327736994</v>
      </c>
    </row>
    <row r="299" spans="2:10" ht="13">
      <c r="B299" s="94">
        <v>629</v>
      </c>
      <c r="C299" s="94" t="s">
        <v>450</v>
      </c>
      <c r="D299" s="123">
        <f t="shared" si="26"/>
        <v>12593.505625884596</v>
      </c>
      <c r="E299" s="94" t="s">
        <v>31</v>
      </c>
      <c r="F299" s="94" t="s">
        <v>35</v>
      </c>
      <c r="H299" s="122" t="s">
        <v>450</v>
      </c>
      <c r="J299">
        <v>12593.505625884596</v>
      </c>
    </row>
    <row r="300" spans="2:10" ht="13">
      <c r="B300" s="93">
        <v>630</v>
      </c>
      <c r="C300" s="93" t="s">
        <v>451</v>
      </c>
      <c r="D300" s="123">
        <f t="shared" si="26"/>
        <v>1462.7882143761283</v>
      </c>
      <c r="E300" s="93" t="s">
        <v>31</v>
      </c>
      <c r="F300" s="93" t="s">
        <v>35</v>
      </c>
      <c r="H300" s="122" t="s">
        <v>451</v>
      </c>
      <c r="J300">
        <v>1462.7882143761283</v>
      </c>
    </row>
    <row r="301" spans="2:10" ht="13">
      <c r="B301" s="94">
        <v>405</v>
      </c>
      <c r="C301" s="94" t="s">
        <v>452</v>
      </c>
      <c r="D301" s="123">
        <f t="shared" si="26"/>
        <v>12736.987042443438</v>
      </c>
      <c r="E301" s="94" t="s">
        <v>31</v>
      </c>
      <c r="F301" s="94" t="s">
        <v>39</v>
      </c>
      <c r="H301" s="122" t="s">
        <v>452</v>
      </c>
      <c r="J301">
        <v>12736.987042443438</v>
      </c>
    </row>
    <row r="302" spans="2:10" ht="13">
      <c r="B302" s="93">
        <v>406</v>
      </c>
      <c r="C302" s="93" t="s">
        <v>453</v>
      </c>
      <c r="D302" s="123">
        <f t="shared" si="26"/>
        <v>16027.182954249414</v>
      </c>
      <c r="E302" s="93" t="s">
        <v>31</v>
      </c>
      <c r="F302" s="93" t="s">
        <v>39</v>
      </c>
      <c r="H302" s="122" t="s">
        <v>453</v>
      </c>
      <c r="J302">
        <v>16027.182954249414</v>
      </c>
    </row>
    <row r="303" spans="2:10" ht="13">
      <c r="B303" s="94">
        <v>407</v>
      </c>
      <c r="C303" s="94" t="s">
        <v>454</v>
      </c>
      <c r="D303" s="123">
        <f t="shared" si="26"/>
        <v>7641.9936532113816</v>
      </c>
      <c r="E303" s="94" t="s">
        <v>31</v>
      </c>
      <c r="F303" s="94" t="s">
        <v>39</v>
      </c>
      <c r="H303" s="122" t="s">
        <v>454</v>
      </c>
      <c r="J303">
        <v>7641.9936532113816</v>
      </c>
    </row>
    <row r="304" spans="2:10" ht="13">
      <c r="B304" s="93">
        <v>408</v>
      </c>
      <c r="C304" s="93" t="s">
        <v>455</v>
      </c>
      <c r="D304" s="123">
        <f t="shared" si="26"/>
        <v>3389.9598880975254</v>
      </c>
      <c r="E304" s="93" t="s">
        <v>31</v>
      </c>
      <c r="F304" s="93" t="s">
        <v>39</v>
      </c>
      <c r="H304" s="122" t="s">
        <v>455</v>
      </c>
      <c r="J304">
        <v>3389.9598880975254</v>
      </c>
    </row>
    <row r="305" spans="2:10" ht="13">
      <c r="B305" s="94">
        <v>409</v>
      </c>
      <c r="C305" s="94" t="s">
        <v>456</v>
      </c>
      <c r="D305" s="123">
        <f t="shared" si="26"/>
        <v>3953.25284866727</v>
      </c>
      <c r="E305" s="94" t="s">
        <v>31</v>
      </c>
      <c r="F305" s="94" t="s">
        <v>39</v>
      </c>
      <c r="H305" s="122" t="s">
        <v>456</v>
      </c>
      <c r="J305">
        <v>3953.25284866727</v>
      </c>
    </row>
    <row r="306" spans="2:10" ht="13">
      <c r="B306" s="93">
        <v>410</v>
      </c>
      <c r="C306" s="93" t="s">
        <v>457</v>
      </c>
      <c r="D306" s="123">
        <f t="shared" si="26"/>
        <v>1682.2549697428076</v>
      </c>
      <c r="E306" s="93" t="s">
        <v>31</v>
      </c>
      <c r="F306" s="93" t="s">
        <v>39</v>
      </c>
      <c r="H306" s="122" t="s">
        <v>457</v>
      </c>
      <c r="J306">
        <v>1682.2549697428076</v>
      </c>
    </row>
    <row r="307" spans="2:10" ht="13">
      <c r="B307" s="94">
        <v>420</v>
      </c>
      <c r="C307" s="94" t="s">
        <v>458</v>
      </c>
      <c r="D307" s="123">
        <f t="shared" si="26"/>
        <v>2827.840383014568</v>
      </c>
      <c r="E307" s="94" t="s">
        <v>31</v>
      </c>
      <c r="F307" s="94" t="s">
        <v>39</v>
      </c>
      <c r="H307" s="122" t="s">
        <v>458</v>
      </c>
      <c r="J307">
        <v>2827.840383014568</v>
      </c>
    </row>
    <row r="308" spans="2:10" ht="13">
      <c r="B308" s="93">
        <v>421</v>
      </c>
      <c r="C308" s="93" t="s">
        <v>459</v>
      </c>
      <c r="D308" s="123">
        <f t="shared" si="26"/>
        <v>3486.6635583329526</v>
      </c>
      <c r="E308" s="93" t="s">
        <v>31</v>
      </c>
      <c r="F308" s="93" t="s">
        <v>39</v>
      </c>
      <c r="H308" s="122" t="s">
        <v>459</v>
      </c>
      <c r="J308">
        <v>3486.6635583329526</v>
      </c>
    </row>
    <row r="309" spans="2:10" ht="13">
      <c r="B309" s="94">
        <v>422</v>
      </c>
      <c r="C309" s="94" t="s">
        <v>460</v>
      </c>
      <c r="D309" s="123">
        <f t="shared" si="26"/>
        <v>695.07279907172108</v>
      </c>
      <c r="E309" s="94" t="s">
        <v>31</v>
      </c>
      <c r="F309" s="94" t="s">
        <v>39</v>
      </c>
      <c r="H309" s="122" t="s">
        <v>460</v>
      </c>
      <c r="J309">
        <v>695.07279907172108</v>
      </c>
    </row>
    <row r="310" spans="2:10" ht="13">
      <c r="B310" s="93">
        <v>423</v>
      </c>
      <c r="C310" s="93" t="s">
        <v>461</v>
      </c>
      <c r="D310" s="123">
        <f t="shared" si="26"/>
        <v>3053.4206498785047</v>
      </c>
      <c r="E310" s="93" t="s">
        <v>31</v>
      </c>
      <c r="F310" s="93" t="s">
        <v>39</v>
      </c>
      <c r="H310" s="122" t="s">
        <v>461</v>
      </c>
      <c r="J310">
        <v>3053.4206498785047</v>
      </c>
    </row>
    <row r="311" spans="2:10" ht="13">
      <c r="B311" s="94">
        <v>424</v>
      </c>
      <c r="C311" s="94" t="s">
        <v>462</v>
      </c>
      <c r="D311" s="123">
        <f t="shared" si="26"/>
        <v>1849.9114016825711</v>
      </c>
      <c r="E311" s="94" t="s">
        <v>31</v>
      </c>
      <c r="F311" s="94" t="s">
        <v>39</v>
      </c>
      <c r="H311" s="122" t="s">
        <v>462</v>
      </c>
      <c r="J311">
        <v>1849.9114016825711</v>
      </c>
    </row>
    <row r="312" spans="2:10" ht="13">
      <c r="B312" s="93">
        <v>425</v>
      </c>
      <c r="C312" s="93" t="s">
        <v>463</v>
      </c>
      <c r="D312" s="123">
        <f t="shared" si="26"/>
        <v>181.1778658358227</v>
      </c>
      <c r="E312" s="93" t="s">
        <v>31</v>
      </c>
      <c r="F312" s="93" t="s">
        <v>39</v>
      </c>
      <c r="H312" s="122" t="s">
        <v>463</v>
      </c>
      <c r="J312">
        <v>181.1778658358227</v>
      </c>
    </row>
    <row r="313" spans="2:10" ht="13">
      <c r="B313" s="94">
        <v>350</v>
      </c>
      <c r="C313" s="94" t="s">
        <v>464</v>
      </c>
      <c r="D313" s="123">
        <f t="shared" si="26"/>
        <v>2944.2048516974623</v>
      </c>
      <c r="E313" s="94" t="s">
        <v>31</v>
      </c>
      <c r="F313" s="94" t="s">
        <v>42</v>
      </c>
      <c r="H313" s="122" t="s">
        <v>464</v>
      </c>
      <c r="J313">
        <v>2944.2048516974623</v>
      </c>
    </row>
    <row r="314" spans="2:10" ht="13">
      <c r="B314" s="93">
        <v>351</v>
      </c>
      <c r="C314" s="93" t="s">
        <v>465</v>
      </c>
      <c r="D314" s="123">
        <f t="shared" si="26"/>
        <v>7890.0968296265346</v>
      </c>
      <c r="E314" s="93" t="s">
        <v>31</v>
      </c>
      <c r="F314" s="93" t="s">
        <v>42</v>
      </c>
      <c r="H314" s="122" t="s">
        <v>465</v>
      </c>
      <c r="J314">
        <v>7890.0968296265346</v>
      </c>
    </row>
    <row r="315" spans="2:10" ht="13">
      <c r="B315" s="94">
        <v>352</v>
      </c>
      <c r="C315" s="94" t="s">
        <v>466</v>
      </c>
      <c r="D315" s="123">
        <f t="shared" si="26"/>
        <v>12473.104291745829</v>
      </c>
      <c r="E315" s="94" t="s">
        <v>31</v>
      </c>
      <c r="F315" s="94" t="s">
        <v>42</v>
      </c>
      <c r="H315" s="122" t="s">
        <v>466</v>
      </c>
      <c r="J315">
        <v>12473.104291745829</v>
      </c>
    </row>
    <row r="316" spans="2:10" ht="13">
      <c r="B316" s="93">
        <v>353</v>
      </c>
      <c r="C316" s="93" t="s">
        <v>467</v>
      </c>
      <c r="D316" s="123">
        <f t="shared" si="26"/>
        <v>7458.8098096997937</v>
      </c>
      <c r="E316" s="93" t="s">
        <v>31</v>
      </c>
      <c r="F316" s="93" t="s">
        <v>42</v>
      </c>
      <c r="H316" s="122" t="s">
        <v>467</v>
      </c>
      <c r="J316">
        <v>7458.8098096997937</v>
      </c>
    </row>
    <row r="317" spans="2:10" ht="13">
      <c r="B317" s="94">
        <v>354</v>
      </c>
      <c r="C317" s="94" t="s">
        <v>468</v>
      </c>
      <c r="D317" s="123">
        <f t="shared" si="26"/>
        <v>26745.791233651235</v>
      </c>
      <c r="E317" s="94" t="s">
        <v>31</v>
      </c>
      <c r="F317" s="94" t="s">
        <v>42</v>
      </c>
      <c r="H317" s="122" t="s">
        <v>468</v>
      </c>
      <c r="J317">
        <v>26745.791233651235</v>
      </c>
    </row>
    <row r="318" spans="2:10" ht="13">
      <c r="B318" s="93">
        <v>355</v>
      </c>
      <c r="C318" s="93" t="s">
        <v>469</v>
      </c>
      <c r="D318" s="123">
        <f t="shared" si="26"/>
        <v>34460.145776683552</v>
      </c>
      <c r="E318" s="93" t="s">
        <v>31</v>
      </c>
      <c r="F318" s="93" t="s">
        <v>42</v>
      </c>
      <c r="H318" s="122" t="s">
        <v>469</v>
      </c>
      <c r="J318">
        <v>34460.145776683552</v>
      </c>
    </row>
    <row r="319" spans="2:10" ht="13">
      <c r="B319" s="94">
        <v>802</v>
      </c>
      <c r="C319" s="94" t="s">
        <v>470</v>
      </c>
      <c r="D319" s="123">
        <f t="shared" si="26"/>
        <v>1849.9748475686586</v>
      </c>
      <c r="E319" s="94" t="s">
        <v>31</v>
      </c>
      <c r="F319" s="94" t="s">
        <v>33</v>
      </c>
      <c r="H319" s="122" t="s">
        <v>470</v>
      </c>
      <c r="J319">
        <v>1849.9748475686586</v>
      </c>
    </row>
    <row r="320" spans="2:10" ht="13">
      <c r="B320" s="93">
        <v>803</v>
      </c>
      <c r="C320" s="93" t="s">
        <v>471</v>
      </c>
      <c r="D320" s="123">
        <f t="shared" si="26"/>
        <v>3308.4854179358285</v>
      </c>
      <c r="E320" s="93" t="s">
        <v>31</v>
      </c>
      <c r="F320" s="93" t="s">
        <v>33</v>
      </c>
      <c r="H320" s="122" t="s">
        <v>471</v>
      </c>
      <c r="J320">
        <v>3308.4854179358285</v>
      </c>
    </row>
    <row r="321" spans="2:10" ht="13">
      <c r="B321" s="94">
        <v>804</v>
      </c>
      <c r="C321" s="94" t="s">
        <v>472</v>
      </c>
      <c r="D321" s="123">
        <f t="shared" si="26"/>
        <v>3254.0025915890001</v>
      </c>
      <c r="E321" s="94" t="s">
        <v>31</v>
      </c>
      <c r="F321" s="94" t="s">
        <v>33</v>
      </c>
      <c r="H321" s="122" t="s">
        <v>472</v>
      </c>
      <c r="J321">
        <v>3254.0025915890001</v>
      </c>
    </row>
    <row r="322" spans="2:10" ht="13">
      <c r="B322" s="93">
        <v>820</v>
      </c>
      <c r="C322" s="93" t="s">
        <v>473</v>
      </c>
      <c r="D322" s="123">
        <f t="shared" si="26"/>
        <v>2791.6452958267037</v>
      </c>
      <c r="E322" s="93" t="s">
        <v>31</v>
      </c>
      <c r="F322" s="93" t="s">
        <v>33</v>
      </c>
      <c r="H322" s="122" t="s">
        <v>473</v>
      </c>
      <c r="J322">
        <v>2791.6452958267037</v>
      </c>
    </row>
    <row r="323" spans="2:10" ht="13">
      <c r="B323" s="94">
        <v>821</v>
      </c>
      <c r="C323" s="94" t="s">
        <v>474</v>
      </c>
      <c r="D323" s="123">
        <f t="shared" si="26"/>
        <v>4753.9415095089607</v>
      </c>
      <c r="E323" s="94" t="s">
        <v>31</v>
      </c>
      <c r="F323" s="94" t="s">
        <v>33</v>
      </c>
      <c r="H323" s="122" t="s">
        <v>474</v>
      </c>
      <c r="J323">
        <v>4753.9415095089607</v>
      </c>
    </row>
    <row r="324" spans="2:10" ht="13">
      <c r="B324" s="93">
        <v>822</v>
      </c>
      <c r="C324" s="93" t="s">
        <v>475</v>
      </c>
      <c r="D324" s="123">
        <f t="shared" ref="D324:D387" si="27">VLOOKUP(C324,$H$4:$J$761,3,FALSE)</f>
        <v>4619.8302396201298</v>
      </c>
      <c r="E324" s="93" t="s">
        <v>31</v>
      </c>
      <c r="F324" s="93" t="s">
        <v>33</v>
      </c>
      <c r="H324" s="122" t="s">
        <v>475</v>
      </c>
      <c r="J324">
        <v>4619.8302396201298</v>
      </c>
    </row>
    <row r="325" spans="2:10" ht="13">
      <c r="B325" s="94">
        <v>823</v>
      </c>
      <c r="C325" s="94" t="s">
        <v>476</v>
      </c>
      <c r="D325" s="123">
        <f t="shared" si="27"/>
        <v>3758.3049872799525</v>
      </c>
      <c r="E325" s="94" t="s">
        <v>31</v>
      </c>
      <c r="F325" s="94" t="s">
        <v>33</v>
      </c>
      <c r="H325" s="122" t="s">
        <v>476</v>
      </c>
      <c r="J325">
        <v>3758.3049872799525</v>
      </c>
    </row>
    <row r="326" spans="2:10" ht="13">
      <c r="B326" s="93">
        <v>824</v>
      </c>
      <c r="C326" s="93" t="s">
        <v>477</v>
      </c>
      <c r="D326" s="123">
        <f t="shared" si="27"/>
        <v>6737.7244166069777</v>
      </c>
      <c r="E326" s="93" t="s">
        <v>31</v>
      </c>
      <c r="F326" s="93" t="s">
        <v>33</v>
      </c>
      <c r="H326" s="122" t="s">
        <v>477</v>
      </c>
      <c r="J326">
        <v>6737.7244166069777</v>
      </c>
    </row>
    <row r="327" spans="2:10" ht="13">
      <c r="B327" s="94">
        <v>825</v>
      </c>
      <c r="C327" s="94" t="s">
        <v>478</v>
      </c>
      <c r="D327" s="123">
        <f t="shared" si="27"/>
        <v>3057.1748286630509</v>
      </c>
      <c r="E327" s="94" t="s">
        <v>31</v>
      </c>
      <c r="F327" s="94" t="s">
        <v>33</v>
      </c>
      <c r="H327" s="122" t="s">
        <v>478</v>
      </c>
      <c r="J327">
        <v>3057.1748286630509</v>
      </c>
    </row>
    <row r="328" spans="2:10" ht="13">
      <c r="B328" s="93">
        <v>826</v>
      </c>
      <c r="C328" s="93" t="s">
        <v>479</v>
      </c>
      <c r="D328" s="123">
        <f t="shared" si="27"/>
        <v>1905.04042640839</v>
      </c>
      <c r="E328" s="93" t="s">
        <v>31</v>
      </c>
      <c r="F328" s="93" t="s">
        <v>33</v>
      </c>
      <c r="H328" s="122" t="s">
        <v>479</v>
      </c>
      <c r="J328">
        <v>1905.04042640839</v>
      </c>
    </row>
    <row r="329" spans="2:10" ht="13">
      <c r="B329" s="94">
        <v>827</v>
      </c>
      <c r="C329" s="94" t="s">
        <v>480</v>
      </c>
      <c r="D329" s="123">
        <f t="shared" si="27"/>
        <v>4424.6142615138215</v>
      </c>
      <c r="E329" s="94" t="s">
        <v>31</v>
      </c>
      <c r="F329" s="94" t="s">
        <v>33</v>
      </c>
      <c r="H329" s="122" t="s">
        <v>480</v>
      </c>
      <c r="J329">
        <v>4424.6142615138215</v>
      </c>
    </row>
    <row r="330" spans="2:10" ht="13">
      <c r="B330" s="93">
        <v>828</v>
      </c>
      <c r="C330" s="93" t="s">
        <v>481</v>
      </c>
      <c r="D330" s="123">
        <f t="shared" si="27"/>
        <v>2869.9617964402596</v>
      </c>
      <c r="E330" s="93" t="s">
        <v>31</v>
      </c>
      <c r="F330" s="93" t="s">
        <v>33</v>
      </c>
      <c r="H330" s="122" t="s">
        <v>481</v>
      </c>
      <c r="J330">
        <v>2869.9617964402596</v>
      </c>
    </row>
    <row r="331" spans="2:10" ht="13">
      <c r="B331" s="94">
        <v>829</v>
      </c>
      <c r="C331" s="94" t="s">
        <v>482</v>
      </c>
      <c r="D331" s="123">
        <f t="shared" si="27"/>
        <v>3769.4860090489019</v>
      </c>
      <c r="E331" s="94" t="s">
        <v>31</v>
      </c>
      <c r="F331" s="94" t="s">
        <v>33</v>
      </c>
      <c r="H331" s="122" t="s">
        <v>482</v>
      </c>
      <c r="J331">
        <v>3769.4860090489019</v>
      </c>
    </row>
    <row r="332" spans="2:10" ht="13">
      <c r="B332" s="93">
        <v>830</v>
      </c>
      <c r="C332" s="93" t="s">
        <v>483</v>
      </c>
      <c r="D332" s="123">
        <f t="shared" si="27"/>
        <v>1268.5213670640699</v>
      </c>
      <c r="E332" s="93" t="s">
        <v>31</v>
      </c>
      <c r="F332" s="93" t="s">
        <v>33</v>
      </c>
      <c r="H332" s="122" t="s">
        <v>483</v>
      </c>
      <c r="J332">
        <v>1268.5213670640699</v>
      </c>
    </row>
    <row r="333" spans="2:10" ht="13">
      <c r="B333" s="94">
        <v>853</v>
      </c>
      <c r="C333" s="94" t="s">
        <v>484</v>
      </c>
      <c r="D333" s="123">
        <f t="shared" si="27"/>
        <v>128186.75070477389</v>
      </c>
      <c r="E333" s="94" t="s">
        <v>31</v>
      </c>
      <c r="F333" s="94" t="s">
        <v>33</v>
      </c>
      <c r="H333" s="122" t="s">
        <v>484</v>
      </c>
      <c r="J333">
        <v>128186.75070477389</v>
      </c>
    </row>
    <row r="334" spans="2:10" ht="13">
      <c r="B334" s="93">
        <v>854</v>
      </c>
      <c r="C334" s="93" t="s">
        <v>485</v>
      </c>
      <c r="D334" s="123">
        <f t="shared" si="27"/>
        <v>44847.767809582379</v>
      </c>
      <c r="E334" s="93" t="s">
        <v>31</v>
      </c>
      <c r="F334" s="93" t="s">
        <v>33</v>
      </c>
      <c r="H334" s="122" t="s">
        <v>485</v>
      </c>
      <c r="J334">
        <v>44847.767809582379</v>
      </c>
    </row>
    <row r="335" spans="2:10" ht="13">
      <c r="B335" s="94">
        <v>855</v>
      </c>
      <c r="C335" s="94" t="s">
        <v>486</v>
      </c>
      <c r="D335" s="123">
        <f t="shared" si="27"/>
        <v>1477.2138126955081</v>
      </c>
      <c r="E335" s="94" t="s">
        <v>31</v>
      </c>
      <c r="F335" s="94" t="s">
        <v>33</v>
      </c>
      <c r="H335" s="122" t="s">
        <v>486</v>
      </c>
      <c r="J335">
        <v>1477.2138126955081</v>
      </c>
    </row>
    <row r="336" spans="2:10" ht="13">
      <c r="B336" s="93">
        <v>856</v>
      </c>
      <c r="C336" s="93" t="s">
        <v>487</v>
      </c>
      <c r="D336" s="123">
        <f t="shared" si="27"/>
        <v>15133.718309791951</v>
      </c>
      <c r="E336" s="93" t="s">
        <v>31</v>
      </c>
      <c r="F336" s="93" t="s">
        <v>33</v>
      </c>
      <c r="H336" s="122" t="s">
        <v>487</v>
      </c>
      <c r="J336">
        <v>15133.718309791951</v>
      </c>
    </row>
    <row r="337" spans="2:10" ht="13">
      <c r="B337" s="94">
        <v>857</v>
      </c>
      <c r="C337" s="94" t="s">
        <v>488</v>
      </c>
      <c r="D337" s="123">
        <f t="shared" si="27"/>
        <v>28020.368557981841</v>
      </c>
      <c r="E337" s="94" t="s">
        <v>31</v>
      </c>
      <c r="F337" s="94" t="s">
        <v>33</v>
      </c>
      <c r="H337" s="122" t="s">
        <v>488</v>
      </c>
      <c r="J337">
        <v>28020.368557981841</v>
      </c>
    </row>
    <row r="338" spans="2:10" ht="13">
      <c r="B338" s="93">
        <v>858</v>
      </c>
      <c r="C338" s="93" t="s">
        <v>489</v>
      </c>
      <c r="D338" s="123">
        <f t="shared" si="27"/>
        <v>6496.3317941512742</v>
      </c>
      <c r="E338" s="93" t="s">
        <v>31</v>
      </c>
      <c r="F338" s="93" t="s">
        <v>33</v>
      </c>
      <c r="H338" s="122" t="s">
        <v>489</v>
      </c>
      <c r="J338">
        <v>6496.3317941512742</v>
      </c>
    </row>
    <row r="339" spans="2:10" ht="13">
      <c r="B339" s="94">
        <v>876</v>
      </c>
      <c r="C339" s="94" t="s">
        <v>490</v>
      </c>
      <c r="D339" s="123">
        <f t="shared" si="27"/>
        <v>2719.5532416009682</v>
      </c>
      <c r="E339" s="94" t="s">
        <v>31</v>
      </c>
      <c r="F339" s="94" t="s">
        <v>33</v>
      </c>
      <c r="H339" s="122" t="s">
        <v>490</v>
      </c>
      <c r="J339">
        <v>2719.5532416009682</v>
      </c>
    </row>
    <row r="340" spans="2:10" ht="13">
      <c r="B340" s="93">
        <v>939</v>
      </c>
      <c r="C340" s="93" t="s">
        <v>491</v>
      </c>
      <c r="D340" s="123">
        <f t="shared" si="27"/>
        <v>4032.7655306597608</v>
      </c>
      <c r="E340" s="93" t="s">
        <v>31</v>
      </c>
      <c r="F340" s="93" t="s">
        <v>33</v>
      </c>
      <c r="H340" s="122" t="s">
        <v>491</v>
      </c>
      <c r="J340">
        <v>4032.7655306597608</v>
      </c>
    </row>
    <row r="341" spans="2:10" ht="13">
      <c r="B341" s="94">
        <v>940</v>
      </c>
      <c r="C341" s="94" t="s">
        <v>492</v>
      </c>
      <c r="D341" s="123">
        <f t="shared" si="27"/>
        <v>7247.4222038313474</v>
      </c>
      <c r="E341" s="94" t="s">
        <v>31</v>
      </c>
      <c r="F341" s="94" t="s">
        <v>33</v>
      </c>
      <c r="H341" s="122" t="s">
        <v>492</v>
      </c>
      <c r="J341">
        <v>7247.4222038313474</v>
      </c>
    </row>
    <row r="342" spans="2:10" ht="13">
      <c r="B342" s="93">
        <v>941</v>
      </c>
      <c r="C342" s="93" t="s">
        <v>493</v>
      </c>
      <c r="D342" s="123">
        <f t="shared" si="27"/>
        <v>5366.272055890985</v>
      </c>
      <c r="E342" s="93" t="s">
        <v>31</v>
      </c>
      <c r="F342" s="93" t="s">
        <v>33</v>
      </c>
      <c r="H342" s="122" t="s">
        <v>493</v>
      </c>
      <c r="J342">
        <v>5366.272055890985</v>
      </c>
    </row>
    <row r="343" spans="2:10" ht="13">
      <c r="B343" s="94">
        <v>969</v>
      </c>
      <c r="C343" s="94" t="s">
        <v>494</v>
      </c>
      <c r="D343" s="123">
        <f t="shared" si="27"/>
        <v>1970.7165445988915</v>
      </c>
      <c r="E343" s="94" t="s">
        <v>31</v>
      </c>
      <c r="F343" s="94" t="s">
        <v>33</v>
      </c>
      <c r="H343" s="122" t="s">
        <v>494</v>
      </c>
      <c r="J343">
        <v>1970.7165445988915</v>
      </c>
    </row>
    <row r="344" spans="2:10" ht="13">
      <c r="B344" s="93">
        <v>970</v>
      </c>
      <c r="C344" s="93" t="s">
        <v>495</v>
      </c>
      <c r="D344" s="123">
        <f t="shared" si="27"/>
        <v>342.53848177977142</v>
      </c>
      <c r="E344" s="93" t="s">
        <v>31</v>
      </c>
      <c r="F344" s="93" t="s">
        <v>33</v>
      </c>
      <c r="H344" s="122" t="s">
        <v>495</v>
      </c>
      <c r="J344">
        <v>342.53848177977142</v>
      </c>
    </row>
    <row r="345" spans="2:10" ht="13">
      <c r="B345" s="94">
        <v>981</v>
      </c>
      <c r="C345" s="94" t="s">
        <v>496</v>
      </c>
      <c r="D345" s="123">
        <f t="shared" si="27"/>
        <v>50182.42874257965</v>
      </c>
      <c r="E345" s="94" t="s">
        <v>31</v>
      </c>
      <c r="F345" s="94" t="s">
        <v>33</v>
      </c>
      <c r="H345" s="122" t="s">
        <v>496</v>
      </c>
      <c r="J345">
        <v>50182.42874257965</v>
      </c>
    </row>
    <row r="346" spans="2:10" ht="13">
      <c r="B346" s="93">
        <v>982</v>
      </c>
      <c r="C346" s="93" t="s">
        <v>497</v>
      </c>
      <c r="D346" s="123">
        <f t="shared" si="27"/>
        <v>38923.076589086173</v>
      </c>
      <c r="E346" s="93" t="s">
        <v>31</v>
      </c>
      <c r="F346" s="93" t="s">
        <v>33</v>
      </c>
      <c r="H346" s="122" t="s">
        <v>497</v>
      </c>
      <c r="J346">
        <v>38923.076589086173</v>
      </c>
    </row>
    <row r="347" spans="2:10" ht="13">
      <c r="B347" s="94">
        <v>983</v>
      </c>
      <c r="C347" s="94" t="s">
        <v>498</v>
      </c>
      <c r="D347" s="123">
        <f t="shared" si="27"/>
        <v>13124.90480338465</v>
      </c>
      <c r="E347" s="94" t="s">
        <v>31</v>
      </c>
      <c r="F347" s="94" t="s">
        <v>33</v>
      </c>
      <c r="H347" s="122" t="s">
        <v>498</v>
      </c>
      <c r="J347">
        <v>13124.90480338465</v>
      </c>
    </row>
    <row r="348" spans="2:10" ht="13">
      <c r="B348" s="93">
        <v>987</v>
      </c>
      <c r="C348" s="93" t="s">
        <v>499</v>
      </c>
      <c r="D348" s="123">
        <f t="shared" si="27"/>
        <v>15092.590932404901</v>
      </c>
      <c r="E348" s="93" t="s">
        <v>31</v>
      </c>
      <c r="F348" s="93" t="s">
        <v>33</v>
      </c>
      <c r="H348" s="122" t="s">
        <v>499</v>
      </c>
      <c r="J348">
        <v>15092.590932404901</v>
      </c>
    </row>
    <row r="349" spans="2:10" ht="13">
      <c r="B349" s="94">
        <v>988</v>
      </c>
      <c r="C349" s="94" t="s">
        <v>500</v>
      </c>
      <c r="D349" s="123">
        <f t="shared" si="27"/>
        <v>22006.687792812685</v>
      </c>
      <c r="E349" s="94" t="s">
        <v>31</v>
      </c>
      <c r="F349" s="94" t="s">
        <v>33</v>
      </c>
      <c r="H349" s="122" t="s">
        <v>500</v>
      </c>
      <c r="J349">
        <v>22006.687792812685</v>
      </c>
    </row>
    <row r="350" spans="2:10" ht="13">
      <c r="B350" s="93">
        <v>989</v>
      </c>
      <c r="C350" s="93" t="s">
        <v>501</v>
      </c>
      <c r="D350" s="123">
        <f t="shared" si="27"/>
        <v>9657.6832874896845</v>
      </c>
      <c r="E350" s="93" t="s">
        <v>31</v>
      </c>
      <c r="F350" s="93" t="s">
        <v>33</v>
      </c>
      <c r="H350" s="122" t="s">
        <v>501</v>
      </c>
      <c r="J350">
        <v>9657.6832874896845</v>
      </c>
    </row>
    <row r="351" spans="2:10" ht="13">
      <c r="B351" s="94">
        <v>356</v>
      </c>
      <c r="C351" s="94" t="s">
        <v>502</v>
      </c>
      <c r="D351" s="123">
        <f t="shared" si="27"/>
        <v>15049.279757043862</v>
      </c>
      <c r="E351" s="94" t="s">
        <v>31</v>
      </c>
      <c r="F351" s="94" t="s">
        <v>41</v>
      </c>
      <c r="H351" s="122" t="s">
        <v>502</v>
      </c>
      <c r="J351">
        <v>15049.279757043862</v>
      </c>
    </row>
    <row r="352" spans="2:10" ht="13">
      <c r="B352" s="93">
        <v>357</v>
      </c>
      <c r="C352" s="93" t="s">
        <v>503</v>
      </c>
      <c r="D352" s="123">
        <f t="shared" si="27"/>
        <v>18490.667662740449</v>
      </c>
      <c r="E352" s="93" t="s">
        <v>31</v>
      </c>
      <c r="F352" s="93" t="s">
        <v>41</v>
      </c>
      <c r="H352" s="122" t="s">
        <v>503</v>
      </c>
      <c r="J352">
        <v>18490.667662740449</v>
      </c>
    </row>
    <row r="353" spans="2:10" ht="13">
      <c r="B353" s="94">
        <v>358</v>
      </c>
      <c r="C353" s="94" t="s">
        <v>504</v>
      </c>
      <c r="D353" s="123">
        <f t="shared" si="27"/>
        <v>8503.405342042317</v>
      </c>
      <c r="E353" s="94" t="s">
        <v>31</v>
      </c>
      <c r="F353" s="94" t="s">
        <v>41</v>
      </c>
      <c r="H353" s="122" t="s">
        <v>504</v>
      </c>
      <c r="J353">
        <v>8503.405342042317</v>
      </c>
    </row>
    <row r="354" spans="2:10" ht="13">
      <c r="B354" s="93">
        <v>570</v>
      </c>
      <c r="C354" s="93" t="s">
        <v>505</v>
      </c>
      <c r="D354" s="123">
        <f t="shared" si="27"/>
        <v>9797.5999894372144</v>
      </c>
      <c r="E354" s="93" t="s">
        <v>31</v>
      </c>
      <c r="F354" s="93" t="s">
        <v>38</v>
      </c>
      <c r="H354" s="122" t="s">
        <v>505</v>
      </c>
      <c r="J354">
        <v>9797.5999894372144</v>
      </c>
    </row>
    <row r="355" spans="2:10" ht="13">
      <c r="B355" s="94">
        <v>571</v>
      </c>
      <c r="C355" s="94" t="s">
        <v>506</v>
      </c>
      <c r="D355" s="123">
        <f t="shared" si="27"/>
        <v>14017.530480377542</v>
      </c>
      <c r="E355" s="94" t="s">
        <v>31</v>
      </c>
      <c r="F355" s="94" t="s">
        <v>38</v>
      </c>
      <c r="H355" s="122" t="s">
        <v>506</v>
      </c>
      <c r="J355">
        <v>14017.530480377542</v>
      </c>
    </row>
    <row r="356" spans="2:10" ht="13">
      <c r="B356" s="93">
        <v>572</v>
      </c>
      <c r="C356" s="93" t="s">
        <v>507</v>
      </c>
      <c r="D356" s="123">
        <f t="shared" si="27"/>
        <v>11739.79129553036</v>
      </c>
      <c r="E356" s="93" t="s">
        <v>31</v>
      </c>
      <c r="F356" s="93" t="s">
        <v>38</v>
      </c>
      <c r="H356" s="122" t="s">
        <v>507</v>
      </c>
      <c r="J356">
        <v>11739.79129553036</v>
      </c>
    </row>
    <row r="357" spans="2:10" ht="13">
      <c r="B357" s="94">
        <v>573</v>
      </c>
      <c r="C357" s="94" t="s">
        <v>508</v>
      </c>
      <c r="D357" s="123">
        <f t="shared" si="27"/>
        <v>4956.7231203571782</v>
      </c>
      <c r="E357" s="94" t="s">
        <v>31</v>
      </c>
      <c r="F357" s="94" t="s">
        <v>38</v>
      </c>
      <c r="H357" s="122" t="s">
        <v>508</v>
      </c>
      <c r="J357">
        <v>4956.7231203571782</v>
      </c>
    </row>
    <row r="358" spans="2:10" ht="13">
      <c r="B358" s="93">
        <v>574</v>
      </c>
      <c r="C358" s="93" t="s">
        <v>509</v>
      </c>
      <c r="D358" s="123">
        <f t="shared" si="27"/>
        <v>3131.6547861999552</v>
      </c>
      <c r="E358" s="93" t="s">
        <v>31</v>
      </c>
      <c r="F358" s="93" t="s">
        <v>38</v>
      </c>
      <c r="H358" s="122" t="s">
        <v>509</v>
      </c>
      <c r="J358">
        <v>3131.6547861999552</v>
      </c>
    </row>
    <row r="359" spans="2:10" ht="13">
      <c r="B359" s="94">
        <v>575</v>
      </c>
      <c r="C359" s="94" t="s">
        <v>510</v>
      </c>
      <c r="D359" s="123">
        <f t="shared" si="27"/>
        <v>1241.7999548156899</v>
      </c>
      <c r="E359" s="94" t="s">
        <v>31</v>
      </c>
      <c r="F359" s="94" t="s">
        <v>38</v>
      </c>
      <c r="H359" s="122" t="s">
        <v>510</v>
      </c>
      <c r="J359">
        <v>1241.7999548156899</v>
      </c>
    </row>
    <row r="360" spans="2:10" ht="13">
      <c r="B360" s="93">
        <v>576</v>
      </c>
      <c r="C360" s="93" t="s">
        <v>511</v>
      </c>
      <c r="D360" s="123">
        <f t="shared" si="27"/>
        <v>853.23035941683099</v>
      </c>
      <c r="E360" s="93" t="s">
        <v>31</v>
      </c>
      <c r="F360" s="93" t="s">
        <v>38</v>
      </c>
      <c r="H360" s="122" t="s">
        <v>511</v>
      </c>
      <c r="J360">
        <v>853.23035941683099</v>
      </c>
    </row>
    <row r="361" spans="2:10" ht="13">
      <c r="B361" s="94">
        <v>577</v>
      </c>
      <c r="C361" s="94" t="s">
        <v>512</v>
      </c>
      <c r="D361" s="123">
        <f t="shared" si="27"/>
        <v>4645.8371315455415</v>
      </c>
      <c r="E361" s="94" t="s">
        <v>31</v>
      </c>
      <c r="F361" s="94" t="s">
        <v>38</v>
      </c>
      <c r="H361" s="122" t="s">
        <v>512</v>
      </c>
      <c r="J361">
        <v>4645.8371315455415</v>
      </c>
    </row>
    <row r="362" spans="2:10" ht="13">
      <c r="B362" s="93">
        <v>578</v>
      </c>
      <c r="C362" s="93" t="s">
        <v>513</v>
      </c>
      <c r="D362" s="123">
        <f t="shared" si="27"/>
        <v>6762.4911800949403</v>
      </c>
      <c r="E362" s="93" t="s">
        <v>31</v>
      </c>
      <c r="F362" s="93" t="s">
        <v>38</v>
      </c>
      <c r="H362" s="122" t="s">
        <v>513</v>
      </c>
      <c r="J362">
        <v>6762.4911800949403</v>
      </c>
    </row>
    <row r="363" spans="2:10" ht="13">
      <c r="B363" s="94">
        <v>579</v>
      </c>
      <c r="C363" s="94" t="s">
        <v>514</v>
      </c>
      <c r="D363" s="123">
        <f t="shared" si="27"/>
        <v>12003.052058454867</v>
      </c>
      <c r="E363" s="94" t="s">
        <v>31</v>
      </c>
      <c r="F363" s="94" t="s">
        <v>38</v>
      </c>
      <c r="H363" s="122" t="s">
        <v>514</v>
      </c>
      <c r="J363">
        <v>12003.052058454867</v>
      </c>
    </row>
    <row r="364" spans="2:10" ht="13">
      <c r="B364" s="93">
        <v>580</v>
      </c>
      <c r="C364" s="93" t="s">
        <v>515</v>
      </c>
      <c r="D364" s="123">
        <f t="shared" si="27"/>
        <v>36350.688291012433</v>
      </c>
      <c r="E364" s="93" t="s">
        <v>31</v>
      </c>
      <c r="F364" s="93" t="s">
        <v>38</v>
      </c>
      <c r="H364" s="122" t="s">
        <v>515</v>
      </c>
      <c r="J364">
        <v>36350.688291012433</v>
      </c>
    </row>
    <row r="365" spans="2:10" ht="13">
      <c r="B365" s="94">
        <v>581</v>
      </c>
      <c r="C365" s="94" t="s">
        <v>516</v>
      </c>
      <c r="D365" s="123">
        <f t="shared" si="27"/>
        <v>42816.976027389406</v>
      </c>
      <c r="E365" s="94" t="s">
        <v>31</v>
      </c>
      <c r="F365" s="94" t="s">
        <v>38</v>
      </c>
      <c r="H365" s="122" t="s">
        <v>516</v>
      </c>
      <c r="J365">
        <v>42816.976027389406</v>
      </c>
    </row>
    <row r="366" spans="2:10" ht="13">
      <c r="B366" s="93">
        <v>799</v>
      </c>
      <c r="C366" s="93" t="s">
        <v>517</v>
      </c>
      <c r="D366" s="123">
        <f t="shared" si="27"/>
        <v>1465.4436553000864</v>
      </c>
      <c r="E366" s="93" t="s">
        <v>31</v>
      </c>
      <c r="F366" s="93" t="s">
        <v>34</v>
      </c>
      <c r="H366" s="122" t="s">
        <v>517</v>
      </c>
      <c r="J366">
        <v>1465.4436553000864</v>
      </c>
    </row>
    <row r="367" spans="2:10" ht="13">
      <c r="B367" s="94">
        <v>800</v>
      </c>
      <c r="C367" s="94" t="s">
        <v>518</v>
      </c>
      <c r="D367" s="123">
        <f t="shared" si="27"/>
        <v>2126.0342236954766</v>
      </c>
      <c r="E367" s="94" t="s">
        <v>31</v>
      </c>
      <c r="F367" s="94" t="s">
        <v>34</v>
      </c>
      <c r="H367" s="122" t="s">
        <v>518</v>
      </c>
      <c r="J367">
        <v>2126.0342236954766</v>
      </c>
    </row>
    <row r="368" spans="2:10" ht="13">
      <c r="B368" s="93">
        <v>801</v>
      </c>
      <c r="C368" s="93" t="s">
        <v>519</v>
      </c>
      <c r="D368" s="123">
        <f t="shared" si="27"/>
        <v>2171.0833399037847</v>
      </c>
      <c r="E368" s="93" t="s">
        <v>31</v>
      </c>
      <c r="F368" s="93" t="s">
        <v>34</v>
      </c>
      <c r="H368" s="122" t="s">
        <v>519</v>
      </c>
      <c r="J368">
        <v>2171.0833399037847</v>
      </c>
    </row>
    <row r="369" spans="2:10" ht="13">
      <c r="B369" s="94">
        <v>3</v>
      </c>
      <c r="C369" s="94" t="s">
        <v>908</v>
      </c>
      <c r="D369" s="123">
        <f t="shared" si="27"/>
        <v>52582.000000000116</v>
      </c>
      <c r="E369" s="94" t="s">
        <v>31</v>
      </c>
      <c r="F369" s="94" t="s">
        <v>48</v>
      </c>
      <c r="H369" s="122" t="s">
        <v>908</v>
      </c>
      <c r="J369">
        <v>52582.000000000116</v>
      </c>
    </row>
    <row r="370" spans="2:10" ht="13">
      <c r="B370" s="93">
        <v>4</v>
      </c>
      <c r="C370" s="93" t="s">
        <v>909</v>
      </c>
      <c r="D370" s="123">
        <f t="shared" si="27"/>
        <v>44198.708559421873</v>
      </c>
      <c r="E370" s="93" t="s">
        <v>31</v>
      </c>
      <c r="F370" s="93" t="s">
        <v>48</v>
      </c>
      <c r="H370" s="122" t="s">
        <v>909</v>
      </c>
      <c r="J370">
        <v>44198.708559421873</v>
      </c>
    </row>
    <row r="371" spans="2:10" ht="13">
      <c r="B371" s="94">
        <v>5</v>
      </c>
      <c r="C371" s="94" t="s">
        <v>910</v>
      </c>
      <c r="D371" s="123">
        <f t="shared" si="27"/>
        <v>4626.0323590665557</v>
      </c>
      <c r="E371" s="94" t="s">
        <v>31</v>
      </c>
      <c r="F371" s="94" t="s">
        <v>47</v>
      </c>
      <c r="H371" s="122" t="s">
        <v>910</v>
      </c>
      <c r="J371">
        <v>4626.0323590665557</v>
      </c>
    </row>
    <row r="372" spans="2:10" ht="13">
      <c r="B372" s="93">
        <v>6</v>
      </c>
      <c r="C372" s="93" t="s">
        <v>911</v>
      </c>
      <c r="D372" s="123">
        <f t="shared" si="27"/>
        <v>1680.6264555685846</v>
      </c>
      <c r="E372" s="93" t="s">
        <v>31</v>
      </c>
      <c r="F372" s="93" t="s">
        <v>47</v>
      </c>
      <c r="H372" s="122" t="s">
        <v>911</v>
      </c>
      <c r="J372">
        <v>1680.6264555685846</v>
      </c>
    </row>
    <row r="373" spans="2:10" ht="13">
      <c r="B373" s="94">
        <v>8</v>
      </c>
      <c r="C373" s="94" t="s">
        <v>912</v>
      </c>
      <c r="D373" s="123">
        <f t="shared" si="27"/>
        <v>765.06596999580302</v>
      </c>
      <c r="E373" s="94" t="s">
        <v>31</v>
      </c>
      <c r="F373" s="94" t="s">
        <v>47</v>
      </c>
      <c r="H373" s="122" t="s">
        <v>912</v>
      </c>
      <c r="J373">
        <v>765.06596999580302</v>
      </c>
    </row>
    <row r="374" spans="2:10" ht="13">
      <c r="B374" s="93">
        <v>10</v>
      </c>
      <c r="C374" s="93" t="s">
        <v>520</v>
      </c>
      <c r="D374" s="123">
        <f t="shared" si="27"/>
        <v>178.39578615067495</v>
      </c>
      <c r="E374" s="93" t="s">
        <v>31</v>
      </c>
      <c r="F374" s="93" t="s">
        <v>47</v>
      </c>
      <c r="H374" s="122" t="s">
        <v>520</v>
      </c>
      <c r="J374">
        <v>178.39578615067495</v>
      </c>
    </row>
    <row r="375" spans="2:10" ht="13">
      <c r="B375" s="94">
        <v>14</v>
      </c>
      <c r="C375" s="94" t="s">
        <v>521</v>
      </c>
      <c r="D375" s="123">
        <f t="shared" si="27"/>
        <v>7753.4200809315234</v>
      </c>
      <c r="E375" s="94" t="s">
        <v>31</v>
      </c>
      <c r="F375" s="94" t="s">
        <v>47</v>
      </c>
      <c r="H375" s="122" t="s">
        <v>521</v>
      </c>
      <c r="J375">
        <v>7753.4200809315234</v>
      </c>
    </row>
    <row r="376" spans="2:10" ht="13">
      <c r="B376" s="93">
        <v>16</v>
      </c>
      <c r="C376" s="93" t="s">
        <v>522</v>
      </c>
      <c r="D376" s="123">
        <f t="shared" si="27"/>
        <v>11799.932500169931</v>
      </c>
      <c r="E376" s="93" t="s">
        <v>31</v>
      </c>
      <c r="F376" s="93" t="s">
        <v>47</v>
      </c>
      <c r="H376" s="122" t="s">
        <v>522</v>
      </c>
      <c r="J376">
        <v>11799.932500169931</v>
      </c>
    </row>
    <row r="377" spans="2:10" ht="13">
      <c r="B377" s="94">
        <v>17</v>
      </c>
      <c r="C377" s="94" t="s">
        <v>523</v>
      </c>
      <c r="D377" s="123">
        <f t="shared" si="27"/>
        <v>1524.0258327217471</v>
      </c>
      <c r="E377" s="94" t="s">
        <v>31</v>
      </c>
      <c r="F377" s="94" t="s">
        <v>47</v>
      </c>
      <c r="H377" s="122" t="s">
        <v>523</v>
      </c>
      <c r="J377">
        <v>1524.0258327217471</v>
      </c>
    </row>
    <row r="378" spans="2:10" ht="13">
      <c r="B378" s="93">
        <v>652</v>
      </c>
      <c r="C378" s="93" t="s">
        <v>524</v>
      </c>
      <c r="D378" s="123">
        <f t="shared" si="27"/>
        <v>18025.057373421689</v>
      </c>
      <c r="E378" s="93" t="s">
        <v>31</v>
      </c>
      <c r="F378" s="93" t="s">
        <v>47</v>
      </c>
      <c r="H378" s="122" t="s">
        <v>524</v>
      </c>
      <c r="J378">
        <v>18025.057373421689</v>
      </c>
    </row>
    <row r="379" spans="2:10" ht="13">
      <c r="B379" s="94">
        <v>901</v>
      </c>
      <c r="C379" s="94" t="s">
        <v>525</v>
      </c>
      <c r="D379" s="123">
        <f t="shared" si="27"/>
        <v>2689.4251713784897</v>
      </c>
      <c r="E379" s="94" t="s">
        <v>31</v>
      </c>
      <c r="F379" s="94" t="s">
        <v>32</v>
      </c>
      <c r="H379" s="122" t="s">
        <v>525</v>
      </c>
      <c r="J379">
        <v>2689.4251713784897</v>
      </c>
    </row>
    <row r="380" spans="2:10" ht="13">
      <c r="B380" s="93">
        <v>902</v>
      </c>
      <c r="C380" s="93" t="s">
        <v>526</v>
      </c>
      <c r="D380" s="123">
        <f t="shared" si="27"/>
        <v>5247.655312911621</v>
      </c>
      <c r="E380" s="93" t="s">
        <v>31</v>
      </c>
      <c r="F380" s="93" t="s">
        <v>32</v>
      </c>
      <c r="H380" s="122" t="s">
        <v>526</v>
      </c>
      <c r="J380">
        <v>5247.655312911621</v>
      </c>
    </row>
    <row r="381" spans="2:10" ht="13">
      <c r="B381" s="94">
        <v>903</v>
      </c>
      <c r="C381" s="94" t="s">
        <v>527</v>
      </c>
      <c r="D381" s="123">
        <f t="shared" si="27"/>
        <v>2622.4614268115934</v>
      </c>
      <c r="E381" s="94" t="s">
        <v>31</v>
      </c>
      <c r="F381" s="94" t="s">
        <v>32</v>
      </c>
      <c r="H381" s="122" t="s">
        <v>527</v>
      </c>
      <c r="J381">
        <v>2622.4614268115934</v>
      </c>
    </row>
    <row r="382" spans="2:10" ht="13">
      <c r="B382" s="93">
        <v>904</v>
      </c>
      <c r="C382" s="93" t="s">
        <v>528</v>
      </c>
      <c r="D382" s="123">
        <f t="shared" si="27"/>
        <v>5766.642717382847</v>
      </c>
      <c r="E382" s="93" t="s">
        <v>31</v>
      </c>
      <c r="F382" s="93" t="s">
        <v>32</v>
      </c>
      <c r="H382" s="122" t="s">
        <v>528</v>
      </c>
      <c r="J382">
        <v>5766.642717382847</v>
      </c>
    </row>
    <row r="383" spans="2:10" ht="13">
      <c r="B383" s="94">
        <v>905</v>
      </c>
      <c r="C383" s="94" t="s">
        <v>529</v>
      </c>
      <c r="D383" s="123">
        <f t="shared" si="27"/>
        <v>2666.4661409475138</v>
      </c>
      <c r="E383" s="94" t="s">
        <v>31</v>
      </c>
      <c r="F383" s="94" t="s">
        <v>32</v>
      </c>
      <c r="H383" s="122" t="s">
        <v>529</v>
      </c>
      <c r="J383">
        <v>2666.4661409475138</v>
      </c>
    </row>
    <row r="384" spans="2:10" ht="13">
      <c r="B384" s="93">
        <v>906</v>
      </c>
      <c r="C384" s="93" t="s">
        <v>530</v>
      </c>
      <c r="D384" s="123">
        <f t="shared" si="27"/>
        <v>5784.9654248757779</v>
      </c>
      <c r="E384" s="93" t="s">
        <v>31</v>
      </c>
      <c r="F384" s="93" t="s">
        <v>32</v>
      </c>
      <c r="H384" s="122" t="s">
        <v>530</v>
      </c>
      <c r="J384">
        <v>5784.9654248757779</v>
      </c>
    </row>
    <row r="385" spans="2:10" ht="13">
      <c r="B385" s="94">
        <v>907</v>
      </c>
      <c r="C385" s="94" t="s">
        <v>531</v>
      </c>
      <c r="D385" s="123">
        <f t="shared" si="27"/>
        <v>20860.895909738541</v>
      </c>
      <c r="E385" s="94" t="s">
        <v>31</v>
      </c>
      <c r="F385" s="94" t="s">
        <v>32</v>
      </c>
      <c r="H385" s="122" t="s">
        <v>531</v>
      </c>
      <c r="J385">
        <v>20860.895909738541</v>
      </c>
    </row>
    <row r="386" spans="2:10" ht="13">
      <c r="B386" s="93">
        <v>908</v>
      </c>
      <c r="C386" s="93" t="s">
        <v>532</v>
      </c>
      <c r="D386" s="123">
        <f t="shared" si="27"/>
        <v>28977.616704646294</v>
      </c>
      <c r="E386" s="93" t="s">
        <v>31</v>
      </c>
      <c r="F386" s="93" t="s">
        <v>32</v>
      </c>
      <c r="H386" s="122" t="s">
        <v>532</v>
      </c>
      <c r="J386">
        <v>28977.616704646294</v>
      </c>
    </row>
    <row r="387" spans="2:10" ht="13">
      <c r="B387" s="94">
        <v>909</v>
      </c>
      <c r="C387" s="94" t="s">
        <v>533</v>
      </c>
      <c r="D387" s="123">
        <f t="shared" si="27"/>
        <v>19397.648844989173</v>
      </c>
      <c r="E387" s="94" t="s">
        <v>31</v>
      </c>
      <c r="F387" s="94" t="s">
        <v>32</v>
      </c>
      <c r="H387" s="122" t="s">
        <v>533</v>
      </c>
      <c r="J387">
        <v>19397.648844989173</v>
      </c>
    </row>
    <row r="388" spans="2:10" ht="13">
      <c r="B388" s="93">
        <v>957</v>
      </c>
      <c r="C388" s="93" t="s">
        <v>534</v>
      </c>
      <c r="D388" s="123">
        <f t="shared" ref="D388:D451" si="28">VLOOKUP(C388,$H$4:$J$761,3,FALSE)</f>
        <v>16494.547107812417</v>
      </c>
      <c r="E388" s="93" t="s">
        <v>31</v>
      </c>
      <c r="F388" s="93" t="s">
        <v>32</v>
      </c>
      <c r="H388" s="122" t="s">
        <v>534</v>
      </c>
      <c r="J388">
        <v>16494.547107812417</v>
      </c>
    </row>
    <row r="389" spans="2:10" ht="13">
      <c r="B389" s="94">
        <v>958</v>
      </c>
      <c r="C389" s="94" t="s">
        <v>535</v>
      </c>
      <c r="D389" s="123">
        <f t="shared" si="28"/>
        <v>13312.850594144977</v>
      </c>
      <c r="E389" s="94" t="s">
        <v>31</v>
      </c>
      <c r="F389" s="94" t="s">
        <v>32</v>
      </c>
      <c r="H389" s="122" t="s">
        <v>535</v>
      </c>
      <c r="J389">
        <v>13312.850594144977</v>
      </c>
    </row>
    <row r="390" spans="2:10" ht="13">
      <c r="B390" s="93">
        <v>959</v>
      </c>
      <c r="C390" s="93" t="s">
        <v>536</v>
      </c>
      <c r="D390" s="123">
        <f t="shared" si="28"/>
        <v>3021.9895040264992</v>
      </c>
      <c r="E390" s="93" t="s">
        <v>31</v>
      </c>
      <c r="F390" s="93" t="s">
        <v>32</v>
      </c>
      <c r="H390" s="122" t="s">
        <v>536</v>
      </c>
      <c r="J390">
        <v>3021.9895040264992</v>
      </c>
    </row>
    <row r="391" spans="2:10" ht="13">
      <c r="B391" s="94">
        <v>326</v>
      </c>
      <c r="C391" s="94" t="s">
        <v>537</v>
      </c>
      <c r="D391" s="123">
        <f t="shared" si="28"/>
        <v>27910.479818643773</v>
      </c>
      <c r="E391" s="94" t="s">
        <v>31</v>
      </c>
      <c r="F391" s="94" t="s">
        <v>45</v>
      </c>
      <c r="H391" s="122" t="s">
        <v>537</v>
      </c>
      <c r="J391">
        <v>27910.479818643773</v>
      </c>
    </row>
    <row r="392" spans="2:10" ht="13">
      <c r="B392" s="93">
        <v>327</v>
      </c>
      <c r="C392" s="93" t="s">
        <v>538</v>
      </c>
      <c r="D392" s="123">
        <f t="shared" si="28"/>
        <v>31833.362320516117</v>
      </c>
      <c r="E392" s="93" t="s">
        <v>31</v>
      </c>
      <c r="F392" s="93" t="s">
        <v>45</v>
      </c>
      <c r="H392" s="122" t="s">
        <v>538</v>
      </c>
      <c r="J392">
        <v>31833.362320516117</v>
      </c>
    </row>
    <row r="393" spans="2:10" ht="13">
      <c r="B393" s="94">
        <v>328</v>
      </c>
      <c r="C393" s="94" t="s">
        <v>539</v>
      </c>
      <c r="D393" s="123">
        <f t="shared" si="28"/>
        <v>39914.986268712906</v>
      </c>
      <c r="E393" s="94" t="s">
        <v>31</v>
      </c>
      <c r="F393" s="94" t="s">
        <v>45</v>
      </c>
      <c r="H393" s="122" t="s">
        <v>539</v>
      </c>
      <c r="J393">
        <v>39914.986268712906</v>
      </c>
    </row>
    <row r="394" spans="2:10" ht="13">
      <c r="B394" s="93">
        <v>742</v>
      </c>
      <c r="C394" s="93" t="s">
        <v>540</v>
      </c>
      <c r="D394" s="123">
        <f t="shared" si="28"/>
        <v>61204.413610261814</v>
      </c>
      <c r="E394" s="93" t="s">
        <v>49</v>
      </c>
      <c r="F394" s="93" t="s">
        <v>51</v>
      </c>
      <c r="H394" s="122" t="s">
        <v>540</v>
      </c>
      <c r="J394">
        <v>61204.413610261814</v>
      </c>
    </row>
    <row r="395" spans="2:10" ht="13">
      <c r="B395" s="94">
        <v>743</v>
      </c>
      <c r="C395" s="94" t="s">
        <v>541</v>
      </c>
      <c r="D395" s="123">
        <f t="shared" si="28"/>
        <v>177290.43316415208</v>
      </c>
      <c r="E395" s="94" t="s">
        <v>49</v>
      </c>
      <c r="F395" s="94" t="s">
        <v>51</v>
      </c>
      <c r="H395" s="122" t="s">
        <v>541</v>
      </c>
      <c r="J395">
        <v>177290.43316415208</v>
      </c>
    </row>
    <row r="396" spans="2:10" ht="13">
      <c r="B396" s="93">
        <v>744</v>
      </c>
      <c r="C396" s="93" t="s">
        <v>542</v>
      </c>
      <c r="D396" s="123">
        <f t="shared" si="28"/>
        <v>5985.4096923206944</v>
      </c>
      <c r="E396" s="93" t="s">
        <v>49</v>
      </c>
      <c r="F396" s="93" t="s">
        <v>51</v>
      </c>
      <c r="H396" s="122" t="s">
        <v>542</v>
      </c>
      <c r="J396">
        <v>5985.4096923206944</v>
      </c>
    </row>
    <row r="397" spans="2:10" ht="13">
      <c r="B397" s="94">
        <v>745</v>
      </c>
      <c r="C397" s="94" t="s">
        <v>543</v>
      </c>
      <c r="D397" s="123">
        <f t="shared" si="28"/>
        <v>4468.6281152274832</v>
      </c>
      <c r="E397" s="94" t="s">
        <v>49</v>
      </c>
      <c r="F397" s="94" t="s">
        <v>51</v>
      </c>
      <c r="H397" s="122" t="s">
        <v>543</v>
      </c>
      <c r="J397">
        <v>4468.6281152274832</v>
      </c>
    </row>
    <row r="398" spans="2:10" ht="13">
      <c r="B398" s="93">
        <v>746</v>
      </c>
      <c r="C398" s="93" t="s">
        <v>544</v>
      </c>
      <c r="D398" s="123">
        <f t="shared" si="28"/>
        <v>5468.6051580356889</v>
      </c>
      <c r="E398" s="93" t="s">
        <v>49</v>
      </c>
      <c r="F398" s="93" t="s">
        <v>51</v>
      </c>
      <c r="H398" s="122" t="s">
        <v>544</v>
      </c>
      <c r="J398">
        <v>5468.6051580356889</v>
      </c>
    </row>
    <row r="399" spans="2:10" ht="13">
      <c r="B399" s="94">
        <v>747</v>
      </c>
      <c r="C399" s="94" t="s">
        <v>545</v>
      </c>
      <c r="D399" s="123">
        <f t="shared" si="28"/>
        <v>10408.089132503877</v>
      </c>
      <c r="E399" s="94" t="s">
        <v>49</v>
      </c>
      <c r="F399" s="94" t="s">
        <v>51</v>
      </c>
      <c r="H399" s="122" t="s">
        <v>545</v>
      </c>
      <c r="J399">
        <v>10408.089132503877</v>
      </c>
    </row>
    <row r="400" spans="2:10" ht="13">
      <c r="B400" s="93">
        <v>748</v>
      </c>
      <c r="C400" s="93" t="s">
        <v>546</v>
      </c>
      <c r="D400" s="123">
        <f t="shared" si="28"/>
        <v>7864.9316434819202</v>
      </c>
      <c r="E400" s="93" t="s">
        <v>49</v>
      </c>
      <c r="F400" s="93" t="s">
        <v>51</v>
      </c>
      <c r="H400" s="122" t="s">
        <v>546</v>
      </c>
      <c r="J400">
        <v>7864.9316434819202</v>
      </c>
    </row>
    <row r="401" spans="2:10" ht="13">
      <c r="B401" s="94">
        <v>749</v>
      </c>
      <c r="C401" s="94" t="s">
        <v>547</v>
      </c>
      <c r="D401" s="123">
        <f t="shared" si="28"/>
        <v>3968.7470851597627</v>
      </c>
      <c r="E401" s="94" t="s">
        <v>49</v>
      </c>
      <c r="F401" s="94" t="s">
        <v>51</v>
      </c>
      <c r="H401" s="122" t="s">
        <v>547</v>
      </c>
      <c r="J401">
        <v>3968.7470851597627</v>
      </c>
    </row>
    <row r="402" spans="2:10" ht="13">
      <c r="B402" s="93">
        <v>750</v>
      </c>
      <c r="C402" s="93" t="s">
        <v>548</v>
      </c>
      <c r="D402" s="123">
        <f t="shared" si="28"/>
        <v>2931.4107335891781</v>
      </c>
      <c r="E402" s="93" t="s">
        <v>49</v>
      </c>
      <c r="F402" s="93" t="s">
        <v>51</v>
      </c>
      <c r="H402" s="122" t="s">
        <v>548</v>
      </c>
      <c r="J402">
        <v>2931.4107335891781</v>
      </c>
    </row>
    <row r="403" spans="2:10" ht="13">
      <c r="B403" s="94">
        <v>734</v>
      </c>
      <c r="C403" s="94" t="s">
        <v>549</v>
      </c>
      <c r="D403" s="123">
        <f t="shared" si="28"/>
        <v>5299.0028028598181</v>
      </c>
      <c r="E403" s="94" t="s">
        <v>49</v>
      </c>
      <c r="F403" s="94" t="s">
        <v>52</v>
      </c>
      <c r="H403" s="122" t="s">
        <v>549</v>
      </c>
      <c r="J403">
        <v>5299.0028028598181</v>
      </c>
    </row>
    <row r="404" spans="2:10" ht="13">
      <c r="B404" s="93">
        <v>735</v>
      </c>
      <c r="C404" s="93" t="s">
        <v>550</v>
      </c>
      <c r="D404" s="123">
        <f t="shared" si="28"/>
        <v>4821.7649473976489</v>
      </c>
      <c r="E404" s="93" t="s">
        <v>49</v>
      </c>
      <c r="F404" s="93" t="s">
        <v>52</v>
      </c>
      <c r="H404" s="122" t="s">
        <v>550</v>
      </c>
      <c r="J404">
        <v>4821.7649473976489</v>
      </c>
    </row>
    <row r="405" spans="2:10" ht="13">
      <c r="B405" s="94">
        <v>736</v>
      </c>
      <c r="C405" s="94" t="s">
        <v>551</v>
      </c>
      <c r="D405" s="123">
        <f t="shared" si="28"/>
        <v>1986.903769171259</v>
      </c>
      <c r="E405" s="94" t="s">
        <v>49</v>
      </c>
      <c r="F405" s="94" t="s">
        <v>52</v>
      </c>
      <c r="H405" s="122" t="s">
        <v>551</v>
      </c>
      <c r="J405">
        <v>1986.903769171259</v>
      </c>
    </row>
    <row r="406" spans="2:10" ht="13">
      <c r="B406" s="93">
        <v>737</v>
      </c>
      <c r="C406" s="93" t="s">
        <v>552</v>
      </c>
      <c r="D406" s="123">
        <f t="shared" si="28"/>
        <v>9839.4614671818999</v>
      </c>
      <c r="E406" s="93" t="s">
        <v>49</v>
      </c>
      <c r="F406" s="93" t="s">
        <v>52</v>
      </c>
      <c r="H406" s="122" t="s">
        <v>552</v>
      </c>
      <c r="J406">
        <v>9839.4614671818999</v>
      </c>
    </row>
    <row r="407" spans="2:10" ht="13">
      <c r="B407" s="94">
        <v>738</v>
      </c>
      <c r="C407" s="94" t="s">
        <v>553</v>
      </c>
      <c r="D407" s="123">
        <f t="shared" si="28"/>
        <v>3256.5766875890313</v>
      </c>
      <c r="E407" s="94" t="s">
        <v>49</v>
      </c>
      <c r="F407" s="94" t="s">
        <v>52</v>
      </c>
      <c r="H407" s="122" t="s">
        <v>553</v>
      </c>
      <c r="J407">
        <v>3256.5766875890313</v>
      </c>
    </row>
    <row r="408" spans="2:10" ht="13">
      <c r="B408" s="93">
        <v>739</v>
      </c>
      <c r="C408" s="93" t="s">
        <v>554</v>
      </c>
      <c r="D408" s="123">
        <f t="shared" si="28"/>
        <v>1585.2496859543719</v>
      </c>
      <c r="E408" s="93" t="s">
        <v>49</v>
      </c>
      <c r="F408" s="93" t="s">
        <v>52</v>
      </c>
      <c r="H408" s="122" t="s">
        <v>554</v>
      </c>
      <c r="J408">
        <v>1585.2496859543719</v>
      </c>
    </row>
    <row r="409" spans="2:10" ht="13">
      <c r="B409" s="94">
        <v>740</v>
      </c>
      <c r="C409" s="94" t="s">
        <v>555</v>
      </c>
      <c r="D409" s="123">
        <f t="shared" si="28"/>
        <v>11147.855375449168</v>
      </c>
      <c r="E409" s="94" t="s">
        <v>49</v>
      </c>
      <c r="F409" s="94" t="s">
        <v>52</v>
      </c>
      <c r="H409" s="122" t="s">
        <v>555</v>
      </c>
      <c r="J409">
        <v>11147.855375449168</v>
      </c>
    </row>
    <row r="410" spans="2:10" ht="13">
      <c r="B410" s="93">
        <v>741</v>
      </c>
      <c r="C410" s="93" t="s">
        <v>556</v>
      </c>
      <c r="D410" s="123">
        <f t="shared" si="28"/>
        <v>13479.395239720874</v>
      </c>
      <c r="E410" s="93" t="s">
        <v>49</v>
      </c>
      <c r="F410" s="93" t="s">
        <v>52</v>
      </c>
      <c r="H410" s="122" t="s">
        <v>556</v>
      </c>
      <c r="J410">
        <v>13479.395239720874</v>
      </c>
    </row>
    <row r="411" spans="2:10" ht="13">
      <c r="B411" s="94">
        <v>757</v>
      </c>
      <c r="C411" s="94" t="s">
        <v>557</v>
      </c>
      <c r="D411" s="123">
        <f t="shared" si="28"/>
        <v>2559.913089015763</v>
      </c>
      <c r="E411" s="94" t="s">
        <v>49</v>
      </c>
      <c r="F411" s="94" t="s">
        <v>50</v>
      </c>
      <c r="H411" s="122" t="s">
        <v>557</v>
      </c>
      <c r="J411">
        <v>2559.913089015763</v>
      </c>
    </row>
    <row r="412" spans="2:10" ht="13">
      <c r="B412" s="93">
        <v>758</v>
      </c>
      <c r="C412" s="93" t="s">
        <v>558</v>
      </c>
      <c r="D412" s="123">
        <f t="shared" si="28"/>
        <v>7878.9385835090025</v>
      </c>
      <c r="E412" s="93" t="s">
        <v>49</v>
      </c>
      <c r="F412" s="93" t="s">
        <v>50</v>
      </c>
      <c r="H412" s="122" t="s">
        <v>558</v>
      </c>
      <c r="J412">
        <v>7878.9385835090025</v>
      </c>
    </row>
    <row r="413" spans="2:10" ht="13">
      <c r="B413" s="94">
        <v>759</v>
      </c>
      <c r="C413" s="94" t="s">
        <v>559</v>
      </c>
      <c r="D413" s="123">
        <f t="shared" si="28"/>
        <v>11178.859450583339</v>
      </c>
      <c r="E413" s="94" t="s">
        <v>49</v>
      </c>
      <c r="F413" s="94" t="s">
        <v>50</v>
      </c>
      <c r="H413" s="122" t="s">
        <v>559</v>
      </c>
      <c r="J413">
        <v>11178.859450583339</v>
      </c>
    </row>
    <row r="414" spans="2:10" ht="13">
      <c r="B414" s="93">
        <v>760</v>
      </c>
      <c r="C414" s="93" t="s">
        <v>560</v>
      </c>
      <c r="D414" s="123">
        <f t="shared" si="28"/>
        <v>11582.337651842316</v>
      </c>
      <c r="E414" s="93" t="s">
        <v>49</v>
      </c>
      <c r="F414" s="93" t="s">
        <v>50</v>
      </c>
      <c r="H414" s="122" t="s">
        <v>560</v>
      </c>
      <c r="J414">
        <v>11582.337651842316</v>
      </c>
    </row>
    <row r="415" spans="2:10" ht="13">
      <c r="B415" s="94">
        <v>761</v>
      </c>
      <c r="C415" s="94" t="s">
        <v>561</v>
      </c>
      <c r="D415" s="123">
        <f t="shared" si="28"/>
        <v>11141.762264013976</v>
      </c>
      <c r="E415" s="94" t="s">
        <v>49</v>
      </c>
      <c r="F415" s="94" t="s">
        <v>50</v>
      </c>
      <c r="H415" s="122" t="s">
        <v>561</v>
      </c>
      <c r="J415">
        <v>11141.762264013976</v>
      </c>
    </row>
    <row r="416" spans="2:10" ht="13">
      <c r="B416" s="93">
        <v>998</v>
      </c>
      <c r="C416" s="93" t="s">
        <v>562</v>
      </c>
      <c r="D416" s="123">
        <f t="shared" si="28"/>
        <v>247.3901660996998</v>
      </c>
      <c r="E416" s="93" t="s">
        <v>152</v>
      </c>
      <c r="F416" s="93" t="s">
        <v>152</v>
      </c>
      <c r="H416" s="122" t="s">
        <v>562</v>
      </c>
      <c r="J416">
        <v>247.3901660996998</v>
      </c>
    </row>
    <row r="417" spans="2:10" ht="13">
      <c r="B417" s="94">
        <v>999</v>
      </c>
      <c r="C417" s="94" t="s">
        <v>563</v>
      </c>
      <c r="D417" s="123">
        <f t="shared" si="28"/>
        <v>78864.158632845239</v>
      </c>
      <c r="E417" s="94" t="s">
        <v>152</v>
      </c>
      <c r="F417" s="94" t="s">
        <v>152</v>
      </c>
      <c r="H417" s="122" t="s">
        <v>563</v>
      </c>
      <c r="J417">
        <v>78864.158632845239</v>
      </c>
    </row>
    <row r="418" spans="2:10" ht="13">
      <c r="B418" s="93">
        <v>789</v>
      </c>
      <c r="C418" s="93" t="s">
        <v>564</v>
      </c>
      <c r="D418" s="123">
        <f t="shared" si="28"/>
        <v>78494.804956175591</v>
      </c>
      <c r="E418" s="93" t="s">
        <v>53</v>
      </c>
      <c r="F418" s="93" t="s">
        <v>54</v>
      </c>
      <c r="H418" s="122" t="s">
        <v>564</v>
      </c>
      <c r="J418">
        <v>78494.804956175591</v>
      </c>
    </row>
    <row r="419" spans="2:10" ht="13">
      <c r="B419" s="94">
        <v>790</v>
      </c>
      <c r="C419" s="94" t="s">
        <v>565</v>
      </c>
      <c r="D419" s="123">
        <f t="shared" si="28"/>
        <v>85342.929243316568</v>
      </c>
      <c r="E419" s="94" t="s">
        <v>53</v>
      </c>
      <c r="F419" s="94" t="s">
        <v>54</v>
      </c>
      <c r="H419" s="122" t="s">
        <v>565</v>
      </c>
      <c r="J419">
        <v>85342.929243316568</v>
      </c>
    </row>
    <row r="420" spans="2:10" ht="13">
      <c r="B420" s="93">
        <v>791</v>
      </c>
      <c r="C420" s="93" t="s">
        <v>566</v>
      </c>
      <c r="D420" s="123">
        <f t="shared" si="28"/>
        <v>81003.500292093406</v>
      </c>
      <c r="E420" s="93" t="s">
        <v>53</v>
      </c>
      <c r="F420" s="93" t="s">
        <v>54</v>
      </c>
      <c r="H420" s="122" t="s">
        <v>566</v>
      </c>
      <c r="J420">
        <v>81003.500292093406</v>
      </c>
    </row>
    <row r="421" spans="2:10" ht="13">
      <c r="B421" s="94">
        <v>792</v>
      </c>
      <c r="C421" s="94" t="s">
        <v>567</v>
      </c>
      <c r="D421" s="123">
        <f t="shared" si="28"/>
        <v>181503.62061396972</v>
      </c>
      <c r="E421" s="94" t="s">
        <v>53</v>
      </c>
      <c r="F421" s="94" t="s">
        <v>54</v>
      </c>
      <c r="H421" s="122" t="s">
        <v>567</v>
      </c>
      <c r="J421">
        <v>181503.62061396972</v>
      </c>
    </row>
    <row r="422" spans="2:10" ht="13">
      <c r="B422" s="93">
        <v>793</v>
      </c>
      <c r="C422" s="93" t="s">
        <v>568</v>
      </c>
      <c r="D422" s="123">
        <f t="shared" si="28"/>
        <v>208002.75164674799</v>
      </c>
      <c r="E422" s="93" t="s">
        <v>53</v>
      </c>
      <c r="F422" s="93" t="s">
        <v>54</v>
      </c>
      <c r="H422" s="122" t="s">
        <v>568</v>
      </c>
      <c r="J422">
        <v>208002.75164674799</v>
      </c>
    </row>
    <row r="423" spans="2:10" ht="13">
      <c r="B423" s="94">
        <v>794</v>
      </c>
      <c r="C423" s="94" t="s">
        <v>569</v>
      </c>
      <c r="D423" s="123">
        <f t="shared" si="28"/>
        <v>765939.12540136266</v>
      </c>
      <c r="E423" s="94" t="s">
        <v>53</v>
      </c>
      <c r="F423" s="94" t="s">
        <v>54</v>
      </c>
      <c r="H423" s="122" t="s">
        <v>569</v>
      </c>
      <c r="J423">
        <v>765939.12540136266</v>
      </c>
    </row>
    <row r="424" spans="2:10" ht="13">
      <c r="B424" s="93">
        <v>795</v>
      </c>
      <c r="C424" s="93" t="s">
        <v>570</v>
      </c>
      <c r="D424" s="123">
        <f t="shared" si="28"/>
        <v>2647199.0240075947</v>
      </c>
      <c r="E424" s="93" t="s">
        <v>53</v>
      </c>
      <c r="F424" s="93" t="s">
        <v>154</v>
      </c>
      <c r="H424" s="122" t="s">
        <v>570</v>
      </c>
      <c r="J424">
        <v>2647199.0240075947</v>
      </c>
    </row>
    <row r="425" spans="2:10" ht="13">
      <c r="B425" s="94">
        <v>56</v>
      </c>
      <c r="C425" s="94" t="s">
        <v>571</v>
      </c>
      <c r="D425" s="123">
        <f t="shared" si="28"/>
        <v>23550.843793962627</v>
      </c>
      <c r="E425" s="94" t="s">
        <v>55</v>
      </c>
      <c r="F425" s="94" t="s">
        <v>61</v>
      </c>
      <c r="H425" s="122" t="s">
        <v>571</v>
      </c>
      <c r="J425">
        <v>23550.843793962627</v>
      </c>
    </row>
    <row r="426" spans="2:10" ht="13">
      <c r="B426" s="93">
        <v>57</v>
      </c>
      <c r="C426" s="93" t="s">
        <v>572</v>
      </c>
      <c r="D426" s="123">
        <f t="shared" si="28"/>
        <v>97581.376114318351</v>
      </c>
      <c r="E426" s="93" t="s">
        <v>55</v>
      </c>
      <c r="F426" s="93" t="s">
        <v>61</v>
      </c>
      <c r="H426" s="122" t="s">
        <v>572</v>
      </c>
      <c r="J426">
        <v>97581.376114318351</v>
      </c>
    </row>
    <row r="427" spans="2:10" ht="13">
      <c r="B427" s="94">
        <v>58</v>
      </c>
      <c r="C427" s="94" t="s">
        <v>573</v>
      </c>
      <c r="D427" s="123">
        <f t="shared" si="28"/>
        <v>2402.396276125311</v>
      </c>
      <c r="E427" s="94" t="s">
        <v>55</v>
      </c>
      <c r="F427" s="94" t="s">
        <v>60</v>
      </c>
      <c r="H427" s="122" t="s">
        <v>573</v>
      </c>
      <c r="J427">
        <v>2402.396276125311</v>
      </c>
    </row>
    <row r="428" spans="2:10" ht="13">
      <c r="B428" s="93">
        <v>59</v>
      </c>
      <c r="C428" s="93" t="s">
        <v>574</v>
      </c>
      <c r="D428" s="123">
        <f t="shared" si="28"/>
        <v>8809.6781482624847</v>
      </c>
      <c r="E428" s="93" t="s">
        <v>55</v>
      </c>
      <c r="F428" s="93" t="s">
        <v>60</v>
      </c>
      <c r="H428" s="122" t="s">
        <v>574</v>
      </c>
      <c r="J428">
        <v>8809.6781482624847</v>
      </c>
    </row>
    <row r="429" spans="2:10" ht="13">
      <c r="B429" s="94">
        <v>60</v>
      </c>
      <c r="C429" s="94" t="s">
        <v>575</v>
      </c>
      <c r="D429" s="123">
        <f t="shared" si="28"/>
        <v>13704.278841294845</v>
      </c>
      <c r="E429" s="94" t="s">
        <v>55</v>
      </c>
      <c r="F429" s="94" t="s">
        <v>60</v>
      </c>
      <c r="H429" s="122" t="s">
        <v>575</v>
      </c>
      <c r="J429">
        <v>13704.278841294845</v>
      </c>
    </row>
    <row r="430" spans="2:10" ht="13">
      <c r="B430" s="93">
        <v>75</v>
      </c>
      <c r="C430" s="93" t="s">
        <v>576</v>
      </c>
      <c r="D430" s="123">
        <f t="shared" si="28"/>
        <v>8352.0314617046042</v>
      </c>
      <c r="E430" s="93" t="s">
        <v>55</v>
      </c>
      <c r="F430" s="93" t="s">
        <v>58</v>
      </c>
      <c r="H430" s="122" t="s">
        <v>576</v>
      </c>
      <c r="J430">
        <v>8352.0314617046042</v>
      </c>
    </row>
    <row r="431" spans="2:10" ht="13">
      <c r="B431" s="94">
        <v>76</v>
      </c>
      <c r="C431" s="94" t="s">
        <v>577</v>
      </c>
      <c r="D431" s="123">
        <f t="shared" si="28"/>
        <v>13600.440940115981</v>
      </c>
      <c r="E431" s="94" t="s">
        <v>55</v>
      </c>
      <c r="F431" s="94" t="s">
        <v>58</v>
      </c>
      <c r="H431" s="122" t="s">
        <v>577</v>
      </c>
      <c r="J431">
        <v>13600.440940115981</v>
      </c>
    </row>
    <row r="432" spans="2:10" ht="13">
      <c r="B432" s="93">
        <v>94</v>
      </c>
      <c r="C432" s="93" t="s">
        <v>578</v>
      </c>
      <c r="D432" s="123">
        <f t="shared" si="28"/>
        <v>4712.0080363424804</v>
      </c>
      <c r="E432" s="93" t="s">
        <v>55</v>
      </c>
      <c r="F432" s="93" t="s">
        <v>58</v>
      </c>
      <c r="H432" s="122" t="s">
        <v>578</v>
      </c>
      <c r="J432">
        <v>4712.0080363424804</v>
      </c>
    </row>
    <row r="433" spans="2:10" ht="13">
      <c r="B433" s="94">
        <v>95</v>
      </c>
      <c r="C433" s="94" t="s">
        <v>579</v>
      </c>
      <c r="D433" s="123">
        <f t="shared" si="28"/>
        <v>5137.3458414360312</v>
      </c>
      <c r="E433" s="94" t="s">
        <v>55</v>
      </c>
      <c r="F433" s="94" t="s">
        <v>58</v>
      </c>
      <c r="H433" s="122" t="s">
        <v>579</v>
      </c>
      <c r="J433">
        <v>5137.3458414360312</v>
      </c>
    </row>
    <row r="434" spans="2:10" ht="13">
      <c r="B434" s="93">
        <v>96</v>
      </c>
      <c r="C434" s="93" t="s">
        <v>580</v>
      </c>
      <c r="D434" s="123">
        <f t="shared" si="28"/>
        <v>4292.1569811297568</v>
      </c>
      <c r="E434" s="93" t="s">
        <v>55</v>
      </c>
      <c r="F434" s="93" t="s">
        <v>58</v>
      </c>
      <c r="H434" s="122" t="s">
        <v>580</v>
      </c>
      <c r="J434">
        <v>4292.1569811297568</v>
      </c>
    </row>
    <row r="435" spans="2:10" ht="13">
      <c r="B435" s="94">
        <v>97</v>
      </c>
      <c r="C435" s="94" t="s">
        <v>581</v>
      </c>
      <c r="D435" s="123">
        <f t="shared" si="28"/>
        <v>4547.7451881367942</v>
      </c>
      <c r="E435" s="94" t="s">
        <v>55</v>
      </c>
      <c r="F435" s="94" t="s">
        <v>58</v>
      </c>
      <c r="H435" s="122" t="s">
        <v>581</v>
      </c>
      <c r="J435">
        <v>4547.7451881367942</v>
      </c>
    </row>
    <row r="436" spans="2:10" ht="13">
      <c r="B436" s="93">
        <v>98</v>
      </c>
      <c r="C436" s="93" t="s">
        <v>582</v>
      </c>
      <c r="D436" s="123">
        <f t="shared" si="28"/>
        <v>4354.575401299332</v>
      </c>
      <c r="E436" s="93" t="s">
        <v>55</v>
      </c>
      <c r="F436" s="93" t="s">
        <v>58</v>
      </c>
      <c r="H436" s="122" t="s">
        <v>582</v>
      </c>
      <c r="J436">
        <v>4354.575401299332</v>
      </c>
    </row>
    <row r="437" spans="2:10" ht="13">
      <c r="B437" s="94">
        <v>99</v>
      </c>
      <c r="C437" s="94" t="s">
        <v>583</v>
      </c>
      <c r="D437" s="123">
        <f t="shared" si="28"/>
        <v>4201.3585806176225</v>
      </c>
      <c r="E437" s="94" t="s">
        <v>55</v>
      </c>
      <c r="F437" s="94" t="s">
        <v>58</v>
      </c>
      <c r="H437" s="122" t="s">
        <v>583</v>
      </c>
      <c r="J437">
        <v>4201.3585806176225</v>
      </c>
    </row>
    <row r="438" spans="2:10" ht="13">
      <c r="B438" s="93">
        <v>70</v>
      </c>
      <c r="C438" s="93" t="s">
        <v>584</v>
      </c>
      <c r="D438" s="123">
        <f t="shared" si="28"/>
        <v>23365.251247847104</v>
      </c>
      <c r="E438" s="93" t="s">
        <v>55</v>
      </c>
      <c r="F438" s="93" t="s">
        <v>56</v>
      </c>
      <c r="H438" s="122" t="s">
        <v>584</v>
      </c>
      <c r="J438">
        <v>23365.251247847104</v>
      </c>
    </row>
    <row r="439" spans="2:10" ht="13">
      <c r="B439" s="94">
        <v>71</v>
      </c>
      <c r="C439" s="94" t="s">
        <v>585</v>
      </c>
      <c r="D439" s="123">
        <f t="shared" si="28"/>
        <v>29486.475007362889</v>
      </c>
      <c r="E439" s="94" t="s">
        <v>55</v>
      </c>
      <c r="F439" s="94" t="s">
        <v>56</v>
      </c>
      <c r="H439" s="122" t="s">
        <v>585</v>
      </c>
      <c r="J439">
        <v>29486.475007362889</v>
      </c>
    </row>
    <row r="440" spans="2:10" ht="13">
      <c r="B440" s="93">
        <v>72</v>
      </c>
      <c r="C440" s="93" t="s">
        <v>586</v>
      </c>
      <c r="D440" s="123">
        <f t="shared" si="28"/>
        <v>11383.636136756239</v>
      </c>
      <c r="E440" s="93" t="s">
        <v>55</v>
      </c>
      <c r="F440" s="93" t="s">
        <v>56</v>
      </c>
      <c r="H440" s="122" t="s">
        <v>586</v>
      </c>
      <c r="J440">
        <v>11383.636136756239</v>
      </c>
    </row>
    <row r="441" spans="2:10" ht="13">
      <c r="B441" s="94">
        <v>73</v>
      </c>
      <c r="C441" s="94" t="s">
        <v>587</v>
      </c>
      <c r="D441" s="123">
        <f t="shared" si="28"/>
        <v>15198.56800273211</v>
      </c>
      <c r="E441" s="94" t="s">
        <v>55</v>
      </c>
      <c r="F441" s="94" t="s">
        <v>56</v>
      </c>
      <c r="H441" s="122" t="s">
        <v>587</v>
      </c>
      <c r="J441">
        <v>15198.56800273211</v>
      </c>
    </row>
    <row r="442" spans="2:10" ht="13">
      <c r="B442" s="93">
        <v>74</v>
      </c>
      <c r="C442" s="93" t="s">
        <v>588</v>
      </c>
      <c r="D442" s="123">
        <f t="shared" si="28"/>
        <v>75848.368624116993</v>
      </c>
      <c r="E442" s="93" t="s">
        <v>55</v>
      </c>
      <c r="F442" s="93" t="s">
        <v>56</v>
      </c>
      <c r="H442" s="122" t="s">
        <v>588</v>
      </c>
      <c r="J442">
        <v>75848.368624116993</v>
      </c>
    </row>
    <row r="443" spans="2:10" ht="13">
      <c r="B443" s="94">
        <v>77</v>
      </c>
      <c r="C443" s="94" t="s">
        <v>589</v>
      </c>
      <c r="D443" s="123">
        <f t="shared" si="28"/>
        <v>3264.8635157247031</v>
      </c>
      <c r="E443" s="94" t="s">
        <v>55</v>
      </c>
      <c r="F443" s="94" t="s">
        <v>56</v>
      </c>
      <c r="H443" s="122" t="s">
        <v>589</v>
      </c>
      <c r="J443">
        <v>3264.8635157247031</v>
      </c>
    </row>
    <row r="444" spans="2:10" ht="13">
      <c r="B444" s="93">
        <v>78</v>
      </c>
      <c r="C444" s="93" t="s">
        <v>590</v>
      </c>
      <c r="D444" s="123">
        <f t="shared" si="28"/>
        <v>5309.5235781128958</v>
      </c>
      <c r="E444" s="93" t="s">
        <v>55</v>
      </c>
      <c r="F444" s="93" t="s">
        <v>56</v>
      </c>
      <c r="H444" s="122" t="s">
        <v>590</v>
      </c>
      <c r="J444">
        <v>5309.5235781128958</v>
      </c>
    </row>
    <row r="445" spans="2:10" ht="13">
      <c r="B445" s="94">
        <v>79</v>
      </c>
      <c r="C445" s="94" t="s">
        <v>591</v>
      </c>
      <c r="D445" s="123">
        <f t="shared" si="28"/>
        <v>1886.7539730397925</v>
      </c>
      <c r="E445" s="94" t="s">
        <v>55</v>
      </c>
      <c r="F445" s="94" t="s">
        <v>56</v>
      </c>
      <c r="H445" s="122" t="s">
        <v>591</v>
      </c>
      <c r="J445">
        <v>1886.7539730397925</v>
      </c>
    </row>
    <row r="446" spans="2:10" ht="13">
      <c r="B446" s="93">
        <v>80</v>
      </c>
      <c r="C446" s="93" t="s">
        <v>592</v>
      </c>
      <c r="D446" s="123">
        <f t="shared" si="28"/>
        <v>2787.7481141144981</v>
      </c>
      <c r="E446" s="93" t="s">
        <v>55</v>
      </c>
      <c r="F446" s="93" t="s">
        <v>56</v>
      </c>
      <c r="H446" s="122" t="s">
        <v>592</v>
      </c>
      <c r="J446">
        <v>2787.7481141144981</v>
      </c>
    </row>
    <row r="447" spans="2:10" ht="13">
      <c r="B447" s="94">
        <v>81</v>
      </c>
      <c r="C447" s="94" t="s">
        <v>593</v>
      </c>
      <c r="D447" s="123">
        <f t="shared" si="28"/>
        <v>9705.1659759518934</v>
      </c>
      <c r="E447" s="94" t="s">
        <v>55</v>
      </c>
      <c r="F447" s="94" t="s">
        <v>56</v>
      </c>
      <c r="H447" s="122" t="s">
        <v>593</v>
      </c>
      <c r="J447">
        <v>9705.1659759518934</v>
      </c>
    </row>
    <row r="448" spans="2:10" ht="13">
      <c r="B448" s="93">
        <v>91</v>
      </c>
      <c r="C448" s="93" t="s">
        <v>594</v>
      </c>
      <c r="D448" s="123">
        <f t="shared" si="28"/>
        <v>32021.678628803449</v>
      </c>
      <c r="E448" s="93" t="s">
        <v>55</v>
      </c>
      <c r="F448" s="93" t="s">
        <v>56</v>
      </c>
      <c r="H448" s="122" t="s">
        <v>594</v>
      </c>
      <c r="J448">
        <v>32021.678628803449</v>
      </c>
    </row>
    <row r="449" spans="2:10" ht="13">
      <c r="B449" s="94">
        <v>92</v>
      </c>
      <c r="C449" s="94" t="s">
        <v>595</v>
      </c>
      <c r="D449" s="123">
        <f t="shared" si="28"/>
        <v>46913.730947236989</v>
      </c>
      <c r="E449" s="94" t="s">
        <v>55</v>
      </c>
      <c r="F449" s="94" t="s">
        <v>56</v>
      </c>
      <c r="H449" s="122" t="s">
        <v>595</v>
      </c>
      <c r="J449">
        <v>46913.730947236989</v>
      </c>
    </row>
    <row r="450" spans="2:10" ht="13">
      <c r="B450" s="93">
        <v>93</v>
      </c>
      <c r="C450" s="93" t="s">
        <v>596</v>
      </c>
      <c r="D450" s="123">
        <f t="shared" si="28"/>
        <v>32344.819665134517</v>
      </c>
      <c r="E450" s="93" t="s">
        <v>55</v>
      </c>
      <c r="F450" s="93" t="s">
        <v>56</v>
      </c>
      <c r="H450" s="122" t="s">
        <v>596</v>
      </c>
      <c r="J450">
        <v>32344.819665134517</v>
      </c>
    </row>
    <row r="451" spans="2:10" ht="13">
      <c r="B451" s="94">
        <v>102</v>
      </c>
      <c r="C451" s="94" t="s">
        <v>597</v>
      </c>
      <c r="D451" s="123">
        <f t="shared" si="28"/>
        <v>4983.7494929160976</v>
      </c>
      <c r="E451" s="94" t="s">
        <v>55</v>
      </c>
      <c r="F451" s="94" t="s">
        <v>56</v>
      </c>
      <c r="H451" s="122" t="s">
        <v>597</v>
      </c>
      <c r="J451">
        <v>4983.7494929160976</v>
      </c>
    </row>
    <row r="452" spans="2:10" ht="13">
      <c r="B452" s="93">
        <v>103</v>
      </c>
      <c r="C452" s="93" t="s">
        <v>598</v>
      </c>
      <c r="D452" s="123">
        <f t="shared" ref="D452:D515" si="29">VLOOKUP(C452,$H$4:$J$761,3,FALSE)</f>
        <v>65586.993669531978</v>
      </c>
      <c r="E452" s="93" t="s">
        <v>55</v>
      </c>
      <c r="F452" s="93" t="s">
        <v>56</v>
      </c>
      <c r="H452" s="122" t="s">
        <v>598</v>
      </c>
      <c r="J452">
        <v>65586.993669531978</v>
      </c>
    </row>
    <row r="453" spans="2:10" ht="13">
      <c r="B453" s="94">
        <v>100</v>
      </c>
      <c r="C453" s="94" t="s">
        <v>599</v>
      </c>
      <c r="D453" s="123">
        <f t="shared" si="29"/>
        <v>63879.622918704918</v>
      </c>
      <c r="E453" s="94" t="s">
        <v>55</v>
      </c>
      <c r="F453" s="94" t="s">
        <v>57</v>
      </c>
      <c r="H453" s="122" t="s">
        <v>599</v>
      </c>
      <c r="J453">
        <v>63879.622918704918</v>
      </c>
    </row>
    <row r="454" spans="2:10" ht="13">
      <c r="B454" s="93">
        <v>101</v>
      </c>
      <c r="C454" s="93" t="s">
        <v>600</v>
      </c>
      <c r="D454" s="123">
        <f t="shared" si="29"/>
        <v>221876.47390962241</v>
      </c>
      <c r="E454" s="93" t="s">
        <v>55</v>
      </c>
      <c r="F454" s="93" t="s">
        <v>57</v>
      </c>
      <c r="H454" s="122" t="s">
        <v>600</v>
      </c>
      <c r="J454">
        <v>221876.47390962241</v>
      </c>
    </row>
    <row r="455" spans="2:10" ht="13">
      <c r="B455" s="94">
        <v>61</v>
      </c>
      <c r="C455" s="94" t="s">
        <v>601</v>
      </c>
      <c r="D455" s="123">
        <f t="shared" si="29"/>
        <v>7877.4705277875073</v>
      </c>
      <c r="E455" s="94" t="s">
        <v>55</v>
      </c>
      <c r="F455" s="94" t="s">
        <v>59</v>
      </c>
      <c r="H455" s="122" t="s">
        <v>601</v>
      </c>
      <c r="J455">
        <v>7877.4705277875073</v>
      </c>
    </row>
    <row r="456" spans="2:10" ht="13">
      <c r="B456" s="93">
        <v>62</v>
      </c>
      <c r="C456" s="93" t="s">
        <v>602</v>
      </c>
      <c r="D456" s="123">
        <f t="shared" si="29"/>
        <v>14190.064860353268</v>
      </c>
      <c r="E456" s="93" t="s">
        <v>55</v>
      </c>
      <c r="F456" s="93" t="s">
        <v>59</v>
      </c>
      <c r="H456" s="122" t="s">
        <v>602</v>
      </c>
      <c r="J456">
        <v>14190.064860353268</v>
      </c>
    </row>
    <row r="457" spans="2:10" ht="13">
      <c r="B457" s="94">
        <v>63</v>
      </c>
      <c r="C457" s="94" t="s">
        <v>603</v>
      </c>
      <c r="D457" s="123">
        <f t="shared" si="29"/>
        <v>5326.1721294764357</v>
      </c>
      <c r="E457" s="94" t="s">
        <v>55</v>
      </c>
      <c r="F457" s="94" t="s">
        <v>59</v>
      </c>
      <c r="H457" s="122" t="s">
        <v>603</v>
      </c>
      <c r="J457">
        <v>5326.1721294764357</v>
      </c>
    </row>
    <row r="458" spans="2:10" ht="13">
      <c r="B458" s="93">
        <v>64</v>
      </c>
      <c r="C458" s="93" t="s">
        <v>604</v>
      </c>
      <c r="D458" s="123">
        <f t="shared" si="29"/>
        <v>130664.02835248888</v>
      </c>
      <c r="E458" s="93" t="s">
        <v>55</v>
      </c>
      <c r="F458" s="93" t="s">
        <v>59</v>
      </c>
      <c r="H458" s="122" t="s">
        <v>604</v>
      </c>
      <c r="J458">
        <v>130664.02835248888</v>
      </c>
    </row>
    <row r="459" spans="2:10" ht="13">
      <c r="B459" s="94">
        <v>65</v>
      </c>
      <c r="C459" s="94" t="s">
        <v>605</v>
      </c>
      <c r="D459" s="123">
        <f t="shared" si="29"/>
        <v>208406.12816456446</v>
      </c>
      <c r="E459" s="94" t="s">
        <v>55</v>
      </c>
      <c r="F459" s="94" t="s">
        <v>59</v>
      </c>
      <c r="H459" s="122" t="s">
        <v>605</v>
      </c>
      <c r="J459">
        <v>208406.12816456446</v>
      </c>
    </row>
    <row r="460" spans="2:10" ht="13">
      <c r="B460" s="93">
        <v>66</v>
      </c>
      <c r="C460" s="93" t="s">
        <v>606</v>
      </c>
      <c r="D460" s="123">
        <f t="shared" si="29"/>
        <v>122068.90990029655</v>
      </c>
      <c r="E460" s="93" t="s">
        <v>55</v>
      </c>
      <c r="F460" s="93" t="s">
        <v>59</v>
      </c>
      <c r="H460" s="122" t="s">
        <v>606</v>
      </c>
      <c r="J460">
        <v>122068.90990029655</v>
      </c>
    </row>
    <row r="461" spans="2:10" ht="13">
      <c r="B461" s="94">
        <v>67</v>
      </c>
      <c r="C461" s="94" t="s">
        <v>607</v>
      </c>
      <c r="D461" s="123">
        <f t="shared" si="29"/>
        <v>1625.9711086110774</v>
      </c>
      <c r="E461" s="94" t="s">
        <v>55</v>
      </c>
      <c r="F461" s="94" t="s">
        <v>59</v>
      </c>
      <c r="H461" s="122" t="s">
        <v>607</v>
      </c>
      <c r="J461">
        <v>1625.9711086110774</v>
      </c>
    </row>
    <row r="462" spans="2:10" ht="13">
      <c r="B462" s="93">
        <v>68</v>
      </c>
      <c r="C462" s="93" t="s">
        <v>608</v>
      </c>
      <c r="D462" s="123">
        <f t="shared" si="29"/>
        <v>11372.190968966579</v>
      </c>
      <c r="E462" s="93" t="s">
        <v>55</v>
      </c>
      <c r="F462" s="93" t="s">
        <v>59</v>
      </c>
      <c r="H462" s="122" t="s">
        <v>608</v>
      </c>
      <c r="J462">
        <v>11372.190968966579</v>
      </c>
    </row>
    <row r="463" spans="2:10" ht="13">
      <c r="B463" s="94">
        <v>69</v>
      </c>
      <c r="C463" s="94" t="s">
        <v>609</v>
      </c>
      <c r="D463" s="123">
        <f t="shared" si="29"/>
        <v>137728.16299079006</v>
      </c>
      <c r="E463" s="94" t="s">
        <v>55</v>
      </c>
      <c r="F463" s="94" t="s">
        <v>59</v>
      </c>
      <c r="H463" s="122" t="s">
        <v>609</v>
      </c>
      <c r="J463">
        <v>137728.16299079006</v>
      </c>
    </row>
    <row r="464" spans="2:10" ht="13">
      <c r="B464" s="93">
        <v>20</v>
      </c>
      <c r="C464" s="93" t="s">
        <v>610</v>
      </c>
      <c r="D464" s="123">
        <f t="shared" si="29"/>
        <v>5665.2154040425003</v>
      </c>
      <c r="E464" s="93" t="s">
        <v>62</v>
      </c>
      <c r="F464" s="93" t="s">
        <v>64</v>
      </c>
      <c r="H464" s="122" t="s">
        <v>610</v>
      </c>
      <c r="J464">
        <v>5665.2154040425003</v>
      </c>
    </row>
    <row r="465" spans="2:10" ht="13">
      <c r="B465" s="94">
        <v>21</v>
      </c>
      <c r="C465" s="94" t="s">
        <v>611</v>
      </c>
      <c r="D465" s="123">
        <f t="shared" si="29"/>
        <v>2460.8369278460514</v>
      </c>
      <c r="E465" s="94" t="s">
        <v>62</v>
      </c>
      <c r="F465" s="94" t="s">
        <v>64</v>
      </c>
      <c r="H465" s="122" t="s">
        <v>611</v>
      </c>
      <c r="J465">
        <v>2460.8369278460514</v>
      </c>
    </row>
    <row r="466" spans="2:10" ht="13">
      <c r="B466" s="93">
        <v>22</v>
      </c>
      <c r="C466" s="93" t="s">
        <v>612</v>
      </c>
      <c r="D466" s="123">
        <f t="shared" si="29"/>
        <v>898.40635483071412</v>
      </c>
      <c r="E466" s="93" t="s">
        <v>62</v>
      </c>
      <c r="F466" s="93" t="s">
        <v>64</v>
      </c>
      <c r="H466" s="122" t="s">
        <v>612</v>
      </c>
      <c r="J466">
        <v>898.40635483071412</v>
      </c>
    </row>
    <row r="467" spans="2:10" ht="13">
      <c r="B467" s="94">
        <v>23</v>
      </c>
      <c r="C467" s="94" t="s">
        <v>613</v>
      </c>
      <c r="D467" s="123">
        <f t="shared" si="29"/>
        <v>17702.705226664166</v>
      </c>
      <c r="E467" s="94" t="s">
        <v>62</v>
      </c>
      <c r="F467" s="94" t="s">
        <v>64</v>
      </c>
      <c r="H467" s="122" t="s">
        <v>613</v>
      </c>
      <c r="J467">
        <v>17702.705226664166</v>
      </c>
    </row>
    <row r="468" spans="2:10" ht="13">
      <c r="B468" s="93">
        <v>24</v>
      </c>
      <c r="C468" s="93" t="s">
        <v>614</v>
      </c>
      <c r="D468" s="123">
        <f t="shared" si="29"/>
        <v>6135.0234903606934</v>
      </c>
      <c r="E468" s="93" t="s">
        <v>62</v>
      </c>
      <c r="F468" s="93" t="s">
        <v>64</v>
      </c>
      <c r="H468" s="122" t="s">
        <v>614</v>
      </c>
      <c r="J468">
        <v>6135.0234903606934</v>
      </c>
    </row>
    <row r="469" spans="2:10" ht="13">
      <c r="B469" s="94">
        <v>25</v>
      </c>
      <c r="C469" s="94" t="s">
        <v>615</v>
      </c>
      <c r="D469" s="123">
        <f t="shared" si="29"/>
        <v>52359.545218811705</v>
      </c>
      <c r="E469" s="94" t="s">
        <v>62</v>
      </c>
      <c r="F469" s="94" t="s">
        <v>64</v>
      </c>
      <c r="H469" s="122" t="s">
        <v>615</v>
      </c>
      <c r="J469">
        <v>52359.545218811705</v>
      </c>
    </row>
    <row r="470" spans="2:10" ht="13">
      <c r="B470" s="93">
        <v>26</v>
      </c>
      <c r="C470" s="93" t="s">
        <v>616</v>
      </c>
      <c r="D470" s="123">
        <f t="shared" si="29"/>
        <v>33848.713242560727</v>
      </c>
      <c r="E470" s="93" t="s">
        <v>62</v>
      </c>
      <c r="F470" s="93" t="s">
        <v>64</v>
      </c>
      <c r="H470" s="122" t="s">
        <v>616</v>
      </c>
      <c r="J470">
        <v>33848.713242560727</v>
      </c>
    </row>
    <row r="471" spans="2:10" ht="13">
      <c r="B471" s="94">
        <v>27</v>
      </c>
      <c r="C471" s="94" t="s">
        <v>617</v>
      </c>
      <c r="D471" s="123">
        <f t="shared" si="29"/>
        <v>48784.562449470366</v>
      </c>
      <c r="E471" s="94" t="s">
        <v>62</v>
      </c>
      <c r="F471" s="94" t="s">
        <v>64</v>
      </c>
      <c r="H471" s="122" t="s">
        <v>617</v>
      </c>
      <c r="J471">
        <v>48784.562449470366</v>
      </c>
    </row>
    <row r="472" spans="2:10" ht="13">
      <c r="B472" s="93">
        <v>31</v>
      </c>
      <c r="C472" s="93" t="s">
        <v>618</v>
      </c>
      <c r="D472" s="123">
        <f t="shared" si="29"/>
        <v>4239.3184039014186</v>
      </c>
      <c r="E472" s="93" t="s">
        <v>62</v>
      </c>
      <c r="F472" s="93" t="s">
        <v>64</v>
      </c>
      <c r="H472" s="122" t="s">
        <v>618</v>
      </c>
      <c r="J472">
        <v>4239.3184039014186</v>
      </c>
    </row>
    <row r="473" spans="2:10" ht="13">
      <c r="B473" s="94">
        <v>32</v>
      </c>
      <c r="C473" s="94" t="s">
        <v>619</v>
      </c>
      <c r="D473" s="123">
        <f t="shared" si="29"/>
        <v>10162.518797403389</v>
      </c>
      <c r="E473" s="94" t="s">
        <v>62</v>
      </c>
      <c r="F473" s="94" t="s">
        <v>64</v>
      </c>
      <c r="H473" s="122" t="s">
        <v>619</v>
      </c>
      <c r="J473">
        <v>10162.518797403389</v>
      </c>
    </row>
    <row r="474" spans="2:10" ht="13">
      <c r="B474" s="93">
        <v>33</v>
      </c>
      <c r="C474" s="93" t="s">
        <v>620</v>
      </c>
      <c r="D474" s="123">
        <f t="shared" si="29"/>
        <v>8357.3811878770248</v>
      </c>
      <c r="E474" s="93" t="s">
        <v>62</v>
      </c>
      <c r="F474" s="93" t="s">
        <v>64</v>
      </c>
      <c r="H474" s="122" t="s">
        <v>620</v>
      </c>
      <c r="J474">
        <v>8357.3811878770248</v>
      </c>
    </row>
    <row r="475" spans="2:10" ht="13">
      <c r="B475" s="94">
        <v>614</v>
      </c>
      <c r="C475" s="94" t="s">
        <v>621</v>
      </c>
      <c r="D475" s="123">
        <f t="shared" si="29"/>
        <v>6978.5839649200461</v>
      </c>
      <c r="E475" s="94" t="s">
        <v>62</v>
      </c>
      <c r="F475" s="94" t="s">
        <v>64</v>
      </c>
      <c r="H475" s="122" t="s">
        <v>621</v>
      </c>
      <c r="J475">
        <v>6978.5839649200461</v>
      </c>
    </row>
    <row r="476" spans="2:10" ht="13">
      <c r="B476" s="93">
        <v>615</v>
      </c>
      <c r="C476" s="93" t="s">
        <v>622</v>
      </c>
      <c r="D476" s="123">
        <f t="shared" si="29"/>
        <v>6172.9152748006554</v>
      </c>
      <c r="E476" s="93" t="s">
        <v>62</v>
      </c>
      <c r="F476" s="93" t="s">
        <v>64</v>
      </c>
      <c r="H476" s="122" t="s">
        <v>622</v>
      </c>
      <c r="J476">
        <v>6172.9152748006554</v>
      </c>
    </row>
    <row r="477" spans="2:10" ht="13">
      <c r="B477" s="94">
        <v>40</v>
      </c>
      <c r="C477" s="94" t="s">
        <v>623</v>
      </c>
      <c r="D477" s="123">
        <f t="shared" si="29"/>
        <v>10817.094454535854</v>
      </c>
      <c r="E477" s="94" t="s">
        <v>62</v>
      </c>
      <c r="F477" s="94" t="s">
        <v>65</v>
      </c>
      <c r="H477" s="122" t="s">
        <v>623</v>
      </c>
      <c r="J477">
        <v>10817.094454535854</v>
      </c>
    </row>
    <row r="478" spans="2:10" ht="13">
      <c r="B478" s="93">
        <v>41</v>
      </c>
      <c r="C478" s="93" t="s">
        <v>624</v>
      </c>
      <c r="D478" s="123">
        <f t="shared" si="29"/>
        <v>18633.661648862075</v>
      </c>
      <c r="E478" s="93" t="s">
        <v>62</v>
      </c>
      <c r="F478" s="93" t="s">
        <v>65</v>
      </c>
      <c r="H478" s="122" t="s">
        <v>624</v>
      </c>
      <c r="J478">
        <v>18633.661648862075</v>
      </c>
    </row>
    <row r="479" spans="2:10" ht="13">
      <c r="B479" s="94">
        <v>42</v>
      </c>
      <c r="C479" s="94" t="s">
        <v>625</v>
      </c>
      <c r="D479" s="123">
        <f t="shared" si="29"/>
        <v>9257.0139790282301</v>
      </c>
      <c r="E479" s="94" t="s">
        <v>62</v>
      </c>
      <c r="F479" s="94" t="s">
        <v>65</v>
      </c>
      <c r="H479" s="122" t="s">
        <v>625</v>
      </c>
      <c r="J479">
        <v>9257.0139790282301</v>
      </c>
    </row>
    <row r="480" spans="2:10" ht="13">
      <c r="B480" s="93">
        <v>955</v>
      </c>
      <c r="C480" s="93" t="s">
        <v>626</v>
      </c>
      <c r="D480" s="123">
        <f t="shared" si="29"/>
        <v>3019.0192476979328</v>
      </c>
      <c r="E480" s="93" t="s">
        <v>62</v>
      </c>
      <c r="F480" s="93" t="s">
        <v>63</v>
      </c>
      <c r="H480" s="122" t="s">
        <v>626</v>
      </c>
      <c r="J480">
        <v>3019.0192476979328</v>
      </c>
    </row>
    <row r="481" spans="2:10" ht="13">
      <c r="B481" s="94">
        <v>770</v>
      </c>
      <c r="C481" s="94" t="s">
        <v>627</v>
      </c>
      <c r="D481" s="123">
        <f t="shared" si="29"/>
        <v>10027.276052066536</v>
      </c>
      <c r="E481" s="94" t="s">
        <v>66</v>
      </c>
      <c r="F481" s="94" t="s">
        <v>68</v>
      </c>
      <c r="H481" s="122" t="s">
        <v>627</v>
      </c>
      <c r="J481">
        <v>10027.276052066536</v>
      </c>
    </row>
    <row r="482" spans="2:10" ht="13">
      <c r="B482" s="93">
        <v>779</v>
      </c>
      <c r="C482" s="93" t="s">
        <v>628</v>
      </c>
      <c r="D482" s="123">
        <f t="shared" si="29"/>
        <v>13326.590776839454</v>
      </c>
      <c r="E482" s="93" t="s">
        <v>66</v>
      </c>
      <c r="F482" s="93" t="s">
        <v>68</v>
      </c>
      <c r="H482" s="122" t="s">
        <v>628</v>
      </c>
      <c r="J482">
        <v>13326.590776839454</v>
      </c>
    </row>
    <row r="483" spans="2:10" ht="13">
      <c r="B483" s="94">
        <v>777</v>
      </c>
      <c r="C483" s="94" t="s">
        <v>629</v>
      </c>
      <c r="D483" s="123">
        <f t="shared" si="29"/>
        <v>11942.319152877113</v>
      </c>
      <c r="E483" s="94" t="s">
        <v>66</v>
      </c>
      <c r="F483" s="94" t="s">
        <v>67</v>
      </c>
      <c r="H483" s="122" t="s">
        <v>629</v>
      </c>
      <c r="J483">
        <v>11942.319152877113</v>
      </c>
    </row>
    <row r="484" spans="2:10" ht="13">
      <c r="B484" s="93">
        <v>778</v>
      </c>
      <c r="C484" s="93" t="s">
        <v>630</v>
      </c>
      <c r="D484" s="123">
        <f t="shared" si="29"/>
        <v>50624.430377534867</v>
      </c>
      <c r="E484" s="93" t="s">
        <v>66</v>
      </c>
      <c r="F484" s="93" t="s">
        <v>67</v>
      </c>
      <c r="H484" s="122" t="s">
        <v>630</v>
      </c>
      <c r="J484">
        <v>50624.430377534867</v>
      </c>
    </row>
    <row r="485" spans="2:10" ht="13">
      <c r="B485" s="94">
        <v>780</v>
      </c>
      <c r="C485" s="94" t="s">
        <v>631</v>
      </c>
      <c r="D485" s="123">
        <f t="shared" si="29"/>
        <v>5078.2796919968414</v>
      </c>
      <c r="E485" s="94" t="s">
        <v>66</v>
      </c>
      <c r="F485" s="94" t="s">
        <v>67</v>
      </c>
      <c r="H485" s="122" t="s">
        <v>631</v>
      </c>
      <c r="J485">
        <v>5078.2796919968414</v>
      </c>
    </row>
    <row r="486" spans="2:10" ht="13">
      <c r="B486" s="93">
        <v>781</v>
      </c>
      <c r="C486" s="93" t="s">
        <v>632</v>
      </c>
      <c r="D486" s="123">
        <f t="shared" si="29"/>
        <v>179234.66691337942</v>
      </c>
      <c r="E486" s="93" t="s">
        <v>66</v>
      </c>
      <c r="F486" s="93" t="s">
        <v>67</v>
      </c>
      <c r="H486" s="122" t="s">
        <v>632</v>
      </c>
      <c r="J486">
        <v>179234.66691337942</v>
      </c>
    </row>
    <row r="487" spans="2:10" ht="13">
      <c r="B487" s="94">
        <v>782</v>
      </c>
      <c r="C487" s="94" t="s">
        <v>633</v>
      </c>
      <c r="D487" s="123">
        <f t="shared" si="29"/>
        <v>26481.774637128809</v>
      </c>
      <c r="E487" s="94" t="s">
        <v>66</v>
      </c>
      <c r="F487" s="94" t="s">
        <v>67</v>
      </c>
      <c r="H487" s="122" t="s">
        <v>633</v>
      </c>
      <c r="J487">
        <v>26481.774637128809</v>
      </c>
    </row>
    <row r="488" spans="2:10" ht="13">
      <c r="B488" s="93">
        <v>765</v>
      </c>
      <c r="C488" s="93" t="s">
        <v>634</v>
      </c>
      <c r="D488" s="123">
        <f t="shared" si="29"/>
        <v>534409.3542808221</v>
      </c>
      <c r="E488" s="93" t="s">
        <v>66</v>
      </c>
      <c r="F488" s="93" t="s">
        <v>70</v>
      </c>
      <c r="H488" s="122" t="s">
        <v>634</v>
      </c>
      <c r="J488">
        <v>534409.3542808221</v>
      </c>
    </row>
    <row r="489" spans="2:10" ht="13">
      <c r="B489" s="94">
        <v>766</v>
      </c>
      <c r="C489" s="94" t="s">
        <v>635</v>
      </c>
      <c r="D489" s="123">
        <f t="shared" si="29"/>
        <v>811653.3175849875</v>
      </c>
      <c r="E489" s="94" t="s">
        <v>66</v>
      </c>
      <c r="F489" s="94" t="s">
        <v>70</v>
      </c>
      <c r="H489" s="122" t="s">
        <v>635</v>
      </c>
      <c r="J489">
        <v>811653.3175849875</v>
      </c>
    </row>
    <row r="490" spans="2:10" ht="13">
      <c r="B490" s="93">
        <v>767</v>
      </c>
      <c r="C490" s="93" t="s">
        <v>636</v>
      </c>
      <c r="D490" s="123">
        <f t="shared" si="29"/>
        <v>69758.679456720522</v>
      </c>
      <c r="E490" s="93" t="s">
        <v>66</v>
      </c>
      <c r="F490" s="93" t="s">
        <v>70</v>
      </c>
      <c r="H490" s="122" t="s">
        <v>636</v>
      </c>
      <c r="J490">
        <v>69758.679456720522</v>
      </c>
    </row>
    <row r="491" spans="2:10" ht="13">
      <c r="B491" s="94">
        <v>768</v>
      </c>
      <c r="C491" s="94" t="s">
        <v>637</v>
      </c>
      <c r="D491" s="123">
        <f t="shared" si="29"/>
        <v>4835.1379262310938</v>
      </c>
      <c r="E491" s="94" t="s">
        <v>66</v>
      </c>
      <c r="F491" s="94" t="s">
        <v>70</v>
      </c>
      <c r="H491" s="122" t="s">
        <v>637</v>
      </c>
      <c r="J491">
        <v>4835.1379262310938</v>
      </c>
    </row>
    <row r="492" spans="2:10" ht="13">
      <c r="B492" s="93">
        <v>774</v>
      </c>
      <c r="C492" s="93" t="s">
        <v>638</v>
      </c>
      <c r="D492" s="123">
        <f t="shared" si="29"/>
        <v>370963.64704159187</v>
      </c>
      <c r="E492" s="93" t="s">
        <v>66</v>
      </c>
      <c r="F492" s="93" t="s">
        <v>70</v>
      </c>
      <c r="H492" s="122" t="s">
        <v>638</v>
      </c>
      <c r="J492">
        <v>370963.64704159187</v>
      </c>
    </row>
    <row r="493" spans="2:10" ht="13">
      <c r="B493" s="94">
        <v>775</v>
      </c>
      <c r="C493" s="94" t="s">
        <v>639</v>
      </c>
      <c r="D493" s="123">
        <f t="shared" si="29"/>
        <v>2201831.7141996832</v>
      </c>
      <c r="E493" s="94" t="s">
        <v>66</v>
      </c>
      <c r="F493" s="94" t="s">
        <v>70</v>
      </c>
      <c r="H493" s="122" t="s">
        <v>639</v>
      </c>
      <c r="J493">
        <v>2201831.7141996832</v>
      </c>
    </row>
    <row r="494" spans="2:10" ht="13">
      <c r="B494" s="93">
        <v>769</v>
      </c>
      <c r="C494" s="93" t="s">
        <v>640</v>
      </c>
      <c r="D494" s="123">
        <f t="shared" si="29"/>
        <v>11864.181310746279</v>
      </c>
      <c r="E494" s="93" t="s">
        <v>66</v>
      </c>
      <c r="F494" s="93" t="s">
        <v>69</v>
      </c>
      <c r="H494" s="122" t="s">
        <v>640</v>
      </c>
      <c r="J494">
        <v>11864.181310746279</v>
      </c>
    </row>
    <row r="495" spans="2:10" ht="13">
      <c r="B495" s="94">
        <v>776</v>
      </c>
      <c r="C495" s="94" t="s">
        <v>641</v>
      </c>
      <c r="D495" s="123">
        <f t="shared" si="29"/>
        <v>61039.169704175023</v>
      </c>
      <c r="E495" s="94" t="s">
        <v>66</v>
      </c>
      <c r="F495" s="94" t="s">
        <v>69</v>
      </c>
      <c r="H495" s="122" t="s">
        <v>641</v>
      </c>
      <c r="J495">
        <v>61039.169704175023</v>
      </c>
    </row>
    <row r="496" spans="2:10" ht="13">
      <c r="B496" s="93">
        <v>808</v>
      </c>
      <c r="C496" s="93" t="s">
        <v>642</v>
      </c>
      <c r="D496" s="123">
        <f t="shared" si="29"/>
        <v>18757.340801589966</v>
      </c>
      <c r="E496" s="93" t="s">
        <v>71</v>
      </c>
      <c r="F496" s="93" t="s">
        <v>74</v>
      </c>
      <c r="H496" s="122" t="s">
        <v>642</v>
      </c>
      <c r="J496">
        <v>18757.340801589966</v>
      </c>
    </row>
    <row r="497" spans="2:10" ht="13">
      <c r="B497" s="94">
        <v>809</v>
      </c>
      <c r="C497" s="94" t="s">
        <v>643</v>
      </c>
      <c r="D497" s="123">
        <f t="shared" si="29"/>
        <v>60568.700244261578</v>
      </c>
      <c r="E497" s="94" t="s">
        <v>71</v>
      </c>
      <c r="F497" s="94" t="s">
        <v>74</v>
      </c>
      <c r="H497" s="122" t="s">
        <v>643</v>
      </c>
      <c r="J497">
        <v>60568.700244261578</v>
      </c>
    </row>
    <row r="498" spans="2:10" ht="13">
      <c r="B498" s="93">
        <v>810</v>
      </c>
      <c r="C498" s="93" t="s">
        <v>644</v>
      </c>
      <c r="D498" s="123">
        <f t="shared" si="29"/>
        <v>12356.478305092185</v>
      </c>
      <c r="E498" s="93" t="s">
        <v>71</v>
      </c>
      <c r="F498" s="93" t="s">
        <v>74</v>
      </c>
      <c r="H498" s="122" t="s">
        <v>644</v>
      </c>
      <c r="J498">
        <v>12356.478305092185</v>
      </c>
    </row>
    <row r="499" spans="2:10" ht="13">
      <c r="B499" s="94">
        <v>811</v>
      </c>
      <c r="C499" s="94" t="s">
        <v>645</v>
      </c>
      <c r="D499" s="123">
        <f t="shared" si="29"/>
        <v>59365.361905192527</v>
      </c>
      <c r="E499" s="94" t="s">
        <v>71</v>
      </c>
      <c r="F499" s="94" t="s">
        <v>74</v>
      </c>
      <c r="H499" s="122" t="s">
        <v>645</v>
      </c>
      <c r="J499">
        <v>59365.361905192527</v>
      </c>
    </row>
    <row r="500" spans="2:10" ht="13">
      <c r="B500" s="93">
        <v>812</v>
      </c>
      <c r="C500" s="93" t="s">
        <v>646</v>
      </c>
      <c r="D500" s="123">
        <f t="shared" si="29"/>
        <v>222495.96697371703</v>
      </c>
      <c r="E500" s="93" t="s">
        <v>71</v>
      </c>
      <c r="F500" s="93" t="s">
        <v>74</v>
      </c>
      <c r="H500" s="122" t="s">
        <v>646</v>
      </c>
      <c r="J500">
        <v>222495.96697371703</v>
      </c>
    </row>
    <row r="501" spans="2:10" ht="13">
      <c r="B501" s="94">
        <v>813</v>
      </c>
      <c r="C501" s="94" t="s">
        <v>647</v>
      </c>
      <c r="D501" s="123">
        <f t="shared" si="29"/>
        <v>30845.842605586462</v>
      </c>
      <c r="E501" s="94" t="s">
        <v>71</v>
      </c>
      <c r="F501" s="94" t="s">
        <v>74</v>
      </c>
      <c r="H501" s="122" t="s">
        <v>647</v>
      </c>
      <c r="J501">
        <v>30845.842605586462</v>
      </c>
    </row>
    <row r="502" spans="2:10" ht="13">
      <c r="B502" s="93">
        <v>814</v>
      </c>
      <c r="C502" s="93" t="s">
        <v>648</v>
      </c>
      <c r="D502" s="123">
        <f t="shared" si="29"/>
        <v>3760.4404338290547</v>
      </c>
      <c r="E502" s="93" t="s">
        <v>71</v>
      </c>
      <c r="F502" s="93" t="s">
        <v>74</v>
      </c>
      <c r="H502" s="122" t="s">
        <v>648</v>
      </c>
      <c r="J502">
        <v>3760.4404338290547</v>
      </c>
    </row>
    <row r="503" spans="2:10" ht="13">
      <c r="B503" s="94">
        <v>815</v>
      </c>
      <c r="C503" s="94" t="s">
        <v>649</v>
      </c>
      <c r="D503" s="123">
        <f t="shared" si="29"/>
        <v>11642.970673906379</v>
      </c>
      <c r="E503" s="94" t="s">
        <v>71</v>
      </c>
      <c r="F503" s="94" t="s">
        <v>74</v>
      </c>
      <c r="H503" s="122" t="s">
        <v>649</v>
      </c>
      <c r="J503">
        <v>11642.970673906379</v>
      </c>
    </row>
    <row r="504" spans="2:10" ht="13">
      <c r="B504" s="93">
        <v>816</v>
      </c>
      <c r="C504" s="93" t="s">
        <v>650</v>
      </c>
      <c r="D504" s="123">
        <f t="shared" si="29"/>
        <v>9832.186652511411</v>
      </c>
      <c r="E504" s="93" t="s">
        <v>71</v>
      </c>
      <c r="F504" s="93" t="s">
        <v>74</v>
      </c>
      <c r="H504" s="122" t="s">
        <v>650</v>
      </c>
      <c r="J504">
        <v>9832.186652511411</v>
      </c>
    </row>
    <row r="505" spans="2:10" ht="13">
      <c r="B505" s="94">
        <v>54</v>
      </c>
      <c r="C505" s="94" t="s">
        <v>651</v>
      </c>
      <c r="D505" s="123">
        <f t="shared" si="29"/>
        <v>28650.500905150118</v>
      </c>
      <c r="E505" s="94" t="s">
        <v>71</v>
      </c>
      <c r="F505" s="94" t="s">
        <v>73</v>
      </c>
      <c r="H505" s="122" t="s">
        <v>651</v>
      </c>
      <c r="J505">
        <v>28650.500905150118</v>
      </c>
    </row>
    <row r="506" spans="2:10" ht="13">
      <c r="B506" s="93">
        <v>55</v>
      </c>
      <c r="C506" s="93" t="s">
        <v>652</v>
      </c>
      <c r="D506" s="123">
        <f t="shared" si="29"/>
        <v>22978.516272062679</v>
      </c>
      <c r="E506" s="93" t="s">
        <v>71</v>
      </c>
      <c r="F506" s="93" t="s">
        <v>73</v>
      </c>
      <c r="H506" s="122" t="s">
        <v>652</v>
      </c>
      <c r="J506">
        <v>22978.516272062679</v>
      </c>
    </row>
    <row r="507" spans="2:10" ht="13">
      <c r="B507" s="94">
        <v>146</v>
      </c>
      <c r="C507" s="94" t="s">
        <v>653</v>
      </c>
      <c r="D507" s="123">
        <f t="shared" si="29"/>
        <v>2166.270852805706</v>
      </c>
      <c r="E507" s="94" t="s">
        <v>71</v>
      </c>
      <c r="F507" s="94" t="s">
        <v>73</v>
      </c>
      <c r="H507" s="122" t="s">
        <v>653</v>
      </c>
      <c r="J507">
        <v>2166.270852805706</v>
      </c>
    </row>
    <row r="508" spans="2:10" ht="13">
      <c r="B508" s="93">
        <v>147</v>
      </c>
      <c r="C508" s="93" t="s">
        <v>654</v>
      </c>
      <c r="D508" s="123">
        <f t="shared" si="29"/>
        <v>3744.2802570574422</v>
      </c>
      <c r="E508" s="93" t="s">
        <v>71</v>
      </c>
      <c r="F508" s="93" t="s">
        <v>73</v>
      </c>
      <c r="H508" s="122" t="s">
        <v>654</v>
      </c>
      <c r="J508">
        <v>3744.2802570574422</v>
      </c>
    </row>
    <row r="509" spans="2:10" ht="13">
      <c r="B509" s="94">
        <v>148</v>
      </c>
      <c r="C509" s="94" t="s">
        <v>655</v>
      </c>
      <c r="D509" s="123">
        <f t="shared" si="29"/>
        <v>1428.8375856033813</v>
      </c>
      <c r="E509" s="94" t="s">
        <v>71</v>
      </c>
      <c r="F509" s="94" t="s">
        <v>73</v>
      </c>
      <c r="H509" s="122" t="s">
        <v>655</v>
      </c>
      <c r="J509">
        <v>1428.8375856033813</v>
      </c>
    </row>
    <row r="510" spans="2:10" ht="13">
      <c r="B510" s="93">
        <v>180</v>
      </c>
      <c r="C510" s="93" t="s">
        <v>656</v>
      </c>
      <c r="D510" s="123">
        <f t="shared" si="29"/>
        <v>42495.01129297226</v>
      </c>
      <c r="E510" s="93" t="s">
        <v>71</v>
      </c>
      <c r="F510" s="93" t="s">
        <v>73</v>
      </c>
      <c r="H510" s="122" t="s">
        <v>656</v>
      </c>
      <c r="J510">
        <v>42495.01129297226</v>
      </c>
    </row>
    <row r="511" spans="2:10" ht="13">
      <c r="B511" s="94">
        <v>181</v>
      </c>
      <c r="C511" s="94" t="s">
        <v>657</v>
      </c>
      <c r="D511" s="123">
        <f t="shared" si="29"/>
        <v>42603.008196087889</v>
      </c>
      <c r="E511" s="94" t="s">
        <v>71</v>
      </c>
      <c r="F511" s="94" t="s">
        <v>73</v>
      </c>
      <c r="H511" s="122" t="s">
        <v>657</v>
      </c>
      <c r="J511">
        <v>42603.008196087889</v>
      </c>
    </row>
    <row r="512" spans="2:10" ht="13">
      <c r="B512" s="93">
        <v>182</v>
      </c>
      <c r="C512" s="93" t="s">
        <v>658</v>
      </c>
      <c r="D512" s="123">
        <f t="shared" si="29"/>
        <v>5084.2798420614617</v>
      </c>
      <c r="E512" s="93" t="s">
        <v>71</v>
      </c>
      <c r="F512" s="93" t="s">
        <v>73</v>
      </c>
      <c r="H512" s="122" t="s">
        <v>658</v>
      </c>
      <c r="J512">
        <v>5084.2798420614617</v>
      </c>
    </row>
    <row r="513" spans="2:10" ht="13">
      <c r="B513" s="94">
        <v>374</v>
      </c>
      <c r="C513" s="94" t="s">
        <v>659</v>
      </c>
      <c r="D513" s="123">
        <f t="shared" si="29"/>
        <v>20043.212392042627</v>
      </c>
      <c r="E513" s="94" t="s">
        <v>71</v>
      </c>
      <c r="F513" s="94" t="s">
        <v>73</v>
      </c>
      <c r="H513" s="122" t="s">
        <v>659</v>
      </c>
      <c r="J513">
        <v>20043.212392042627</v>
      </c>
    </row>
    <row r="514" spans="2:10" ht="13">
      <c r="B514" s="93">
        <v>375</v>
      </c>
      <c r="C514" s="93" t="s">
        <v>660</v>
      </c>
      <c r="D514" s="123">
        <f t="shared" si="29"/>
        <v>38978.75353647743</v>
      </c>
      <c r="E514" s="93" t="s">
        <v>71</v>
      </c>
      <c r="F514" s="93" t="s">
        <v>73</v>
      </c>
      <c r="H514" s="122" t="s">
        <v>660</v>
      </c>
      <c r="J514">
        <v>38978.75353647743</v>
      </c>
    </row>
    <row r="515" spans="2:10" ht="13">
      <c r="B515" s="94">
        <v>376</v>
      </c>
      <c r="C515" s="94" t="s">
        <v>661</v>
      </c>
      <c r="D515" s="123">
        <f t="shared" si="29"/>
        <v>5024.9971102912368</v>
      </c>
      <c r="E515" s="94" t="s">
        <v>71</v>
      </c>
      <c r="F515" s="94" t="s">
        <v>73</v>
      </c>
      <c r="H515" s="122" t="s">
        <v>661</v>
      </c>
      <c r="J515">
        <v>5024.9971102912368</v>
      </c>
    </row>
    <row r="516" spans="2:10" ht="13">
      <c r="B516" s="93">
        <v>435</v>
      </c>
      <c r="C516" s="93" t="s">
        <v>662</v>
      </c>
      <c r="D516" s="123">
        <f t="shared" ref="D516:D579" si="30">VLOOKUP(C516,$H$4:$J$761,3,FALSE)</f>
        <v>28179.802299125495</v>
      </c>
      <c r="E516" s="93" t="s">
        <v>71</v>
      </c>
      <c r="F516" s="93" t="s">
        <v>73</v>
      </c>
      <c r="H516" s="122" t="s">
        <v>662</v>
      </c>
      <c r="J516">
        <v>28179.802299125495</v>
      </c>
    </row>
    <row r="517" spans="2:10" ht="13">
      <c r="B517" s="94">
        <v>436</v>
      </c>
      <c r="C517" s="94" t="s">
        <v>663</v>
      </c>
      <c r="D517" s="123">
        <f t="shared" si="30"/>
        <v>26260.828930916159</v>
      </c>
      <c r="E517" s="94" t="s">
        <v>71</v>
      </c>
      <c r="F517" s="94" t="s">
        <v>73</v>
      </c>
      <c r="H517" s="122" t="s">
        <v>663</v>
      </c>
      <c r="J517">
        <v>26260.828930916159</v>
      </c>
    </row>
    <row r="518" spans="2:10" ht="13">
      <c r="B518" s="93">
        <v>437</v>
      </c>
      <c r="C518" s="93" t="s">
        <v>664</v>
      </c>
      <c r="D518" s="123">
        <f t="shared" si="30"/>
        <v>4276.3923784926337</v>
      </c>
      <c r="E518" s="93" t="s">
        <v>71</v>
      </c>
      <c r="F518" s="93" t="s">
        <v>73</v>
      </c>
      <c r="H518" s="122" t="s">
        <v>664</v>
      </c>
      <c r="J518">
        <v>4276.3923784926337</v>
      </c>
    </row>
    <row r="519" spans="2:10" ht="13">
      <c r="B519" s="94">
        <v>542</v>
      </c>
      <c r="C519" s="94" t="s">
        <v>665</v>
      </c>
      <c r="D519" s="123">
        <f t="shared" si="30"/>
        <v>9976.4936776481827</v>
      </c>
      <c r="E519" s="94" t="s">
        <v>71</v>
      </c>
      <c r="F519" s="94" t="s">
        <v>73</v>
      </c>
      <c r="H519" s="122" t="s">
        <v>665</v>
      </c>
      <c r="J519">
        <v>9976.4936776481827</v>
      </c>
    </row>
    <row r="520" spans="2:10" ht="13">
      <c r="B520" s="93">
        <v>543</v>
      </c>
      <c r="C520" s="93" t="s">
        <v>666</v>
      </c>
      <c r="D520" s="123">
        <f t="shared" si="30"/>
        <v>25356.619334724892</v>
      </c>
      <c r="E520" s="93" t="s">
        <v>71</v>
      </c>
      <c r="F520" s="93" t="s">
        <v>73</v>
      </c>
      <c r="H520" s="122" t="s">
        <v>666</v>
      </c>
      <c r="J520">
        <v>25356.619334724892</v>
      </c>
    </row>
    <row r="521" spans="2:10" ht="13">
      <c r="B521" s="94">
        <v>544</v>
      </c>
      <c r="C521" s="94" t="s">
        <v>667</v>
      </c>
      <c r="D521" s="123">
        <f t="shared" si="30"/>
        <v>7299.9563996726929</v>
      </c>
      <c r="E521" s="94" t="s">
        <v>71</v>
      </c>
      <c r="F521" s="94" t="s">
        <v>73</v>
      </c>
      <c r="H521" s="122" t="s">
        <v>667</v>
      </c>
      <c r="J521">
        <v>7299.9563996726929</v>
      </c>
    </row>
    <row r="522" spans="2:10" ht="13">
      <c r="B522" s="93">
        <v>597</v>
      </c>
      <c r="C522" s="93" t="s">
        <v>668</v>
      </c>
      <c r="D522" s="123">
        <f t="shared" si="30"/>
        <v>2384.4119935803924</v>
      </c>
      <c r="E522" s="93" t="s">
        <v>71</v>
      </c>
      <c r="F522" s="93" t="s">
        <v>73</v>
      </c>
      <c r="H522" s="122" t="s">
        <v>668</v>
      </c>
      <c r="J522">
        <v>2384.4119935803924</v>
      </c>
    </row>
    <row r="523" spans="2:10" ht="13">
      <c r="B523" s="94">
        <v>598</v>
      </c>
      <c r="C523" s="94" t="s">
        <v>669</v>
      </c>
      <c r="D523" s="123">
        <f t="shared" si="30"/>
        <v>4809.2327042759098</v>
      </c>
      <c r="E523" s="94" t="s">
        <v>71</v>
      </c>
      <c r="F523" s="94" t="s">
        <v>73</v>
      </c>
      <c r="H523" s="122" t="s">
        <v>669</v>
      </c>
      <c r="J523">
        <v>4809.2327042759098</v>
      </c>
    </row>
    <row r="524" spans="2:10" ht="13">
      <c r="B524" s="93">
        <v>599</v>
      </c>
      <c r="C524" s="93" t="s">
        <v>670</v>
      </c>
      <c r="D524" s="123">
        <f t="shared" si="30"/>
        <v>651.64045887837722</v>
      </c>
      <c r="E524" s="93" t="s">
        <v>71</v>
      </c>
      <c r="F524" s="93" t="s">
        <v>73</v>
      </c>
      <c r="H524" s="122" t="s">
        <v>670</v>
      </c>
      <c r="J524">
        <v>651.64045887837722</v>
      </c>
    </row>
    <row r="525" spans="2:10" ht="13">
      <c r="B525" s="94">
        <v>686</v>
      </c>
      <c r="C525" s="94" t="s">
        <v>671</v>
      </c>
      <c r="D525" s="123">
        <f t="shared" si="30"/>
        <v>2598.3566153569936</v>
      </c>
      <c r="E525" s="94" t="s">
        <v>71</v>
      </c>
      <c r="F525" s="94" t="s">
        <v>73</v>
      </c>
      <c r="H525" s="122" t="s">
        <v>671</v>
      </c>
      <c r="J525">
        <v>2598.3566153569936</v>
      </c>
    </row>
    <row r="526" spans="2:10" ht="13">
      <c r="B526" s="93">
        <v>687</v>
      </c>
      <c r="C526" s="93" t="s">
        <v>672</v>
      </c>
      <c r="D526" s="123">
        <f t="shared" si="30"/>
        <v>6522.3196484565115</v>
      </c>
      <c r="E526" s="93" t="s">
        <v>71</v>
      </c>
      <c r="F526" s="93" t="s">
        <v>73</v>
      </c>
      <c r="H526" s="122" t="s">
        <v>672</v>
      </c>
      <c r="J526">
        <v>6522.3196484565115</v>
      </c>
    </row>
    <row r="527" spans="2:10" ht="13">
      <c r="B527" s="94">
        <v>688</v>
      </c>
      <c r="C527" s="94" t="s">
        <v>673</v>
      </c>
      <c r="D527" s="123">
        <f t="shared" si="30"/>
        <v>1339.8650839075979</v>
      </c>
      <c r="E527" s="94" t="s">
        <v>71</v>
      </c>
      <c r="F527" s="94" t="s">
        <v>73</v>
      </c>
      <c r="H527" s="122" t="s">
        <v>673</v>
      </c>
      <c r="J527">
        <v>1339.8650839075979</v>
      </c>
    </row>
    <row r="528" spans="2:10" ht="13">
      <c r="B528" s="93">
        <v>722</v>
      </c>
      <c r="C528" s="93" t="s">
        <v>674</v>
      </c>
      <c r="D528" s="123">
        <f t="shared" si="30"/>
        <v>1296.3314484821719</v>
      </c>
      <c r="E528" s="93" t="s">
        <v>71</v>
      </c>
      <c r="F528" s="93" t="s">
        <v>73</v>
      </c>
      <c r="H528" s="122" t="s">
        <v>674</v>
      </c>
      <c r="J528">
        <v>1296.3314484821719</v>
      </c>
    </row>
    <row r="529" spans="2:10" ht="13">
      <c r="B529" s="94">
        <v>723</v>
      </c>
      <c r="C529" s="94" t="s">
        <v>675</v>
      </c>
      <c r="D529" s="123">
        <f t="shared" si="30"/>
        <v>3205.3338747755461</v>
      </c>
      <c r="E529" s="94" t="s">
        <v>71</v>
      </c>
      <c r="F529" s="94" t="s">
        <v>73</v>
      </c>
      <c r="H529" s="122" t="s">
        <v>675</v>
      </c>
      <c r="J529">
        <v>3205.3338747755461</v>
      </c>
    </row>
    <row r="530" spans="2:10" ht="13">
      <c r="B530" s="93">
        <v>724</v>
      </c>
      <c r="C530" s="93" t="s">
        <v>676</v>
      </c>
      <c r="D530" s="123">
        <f t="shared" si="30"/>
        <v>440.93336430237559</v>
      </c>
      <c r="E530" s="93" t="s">
        <v>71</v>
      </c>
      <c r="F530" s="93" t="s">
        <v>73</v>
      </c>
      <c r="H530" s="122" t="s">
        <v>676</v>
      </c>
      <c r="J530">
        <v>440.93336430237559</v>
      </c>
    </row>
    <row r="531" spans="2:10" ht="13">
      <c r="B531" s="94">
        <v>754</v>
      </c>
      <c r="C531" s="94" t="s">
        <v>677</v>
      </c>
      <c r="D531" s="123">
        <f t="shared" si="30"/>
        <v>2864.8878501518302</v>
      </c>
      <c r="E531" s="94" t="s">
        <v>71</v>
      </c>
      <c r="F531" s="94" t="s">
        <v>73</v>
      </c>
      <c r="H531" s="122" t="s">
        <v>677</v>
      </c>
      <c r="J531">
        <v>2864.8878501518302</v>
      </c>
    </row>
    <row r="532" spans="2:10" ht="13">
      <c r="B532" s="93">
        <v>755</v>
      </c>
      <c r="C532" s="93" t="s">
        <v>678</v>
      </c>
      <c r="D532" s="123">
        <f t="shared" si="30"/>
        <v>8411.1767064467185</v>
      </c>
      <c r="E532" s="93" t="s">
        <v>71</v>
      </c>
      <c r="F532" s="93" t="s">
        <v>73</v>
      </c>
      <c r="H532" s="122" t="s">
        <v>678</v>
      </c>
      <c r="J532">
        <v>8411.1767064467185</v>
      </c>
    </row>
    <row r="533" spans="2:10" ht="13">
      <c r="B533" s="94">
        <v>756</v>
      </c>
      <c r="C533" s="94" t="s">
        <v>679</v>
      </c>
      <c r="D533" s="123">
        <f t="shared" si="30"/>
        <v>1121.8675303559253</v>
      </c>
      <c r="E533" s="94" t="s">
        <v>71</v>
      </c>
      <c r="F533" s="94" t="s">
        <v>73</v>
      </c>
      <c r="H533" s="122" t="s">
        <v>679</v>
      </c>
      <c r="J533">
        <v>1121.8675303559253</v>
      </c>
    </row>
    <row r="534" spans="2:10" ht="13">
      <c r="B534" s="93">
        <v>834</v>
      </c>
      <c r="C534" s="93" t="s">
        <v>680</v>
      </c>
      <c r="D534" s="123">
        <f t="shared" si="30"/>
        <v>12567.817287072776</v>
      </c>
      <c r="E534" s="93" t="s">
        <v>71</v>
      </c>
      <c r="F534" s="93" t="s">
        <v>73</v>
      </c>
      <c r="H534" s="122" t="s">
        <v>680</v>
      </c>
      <c r="J534">
        <v>12567.817287072776</v>
      </c>
    </row>
    <row r="535" spans="2:10" ht="13">
      <c r="B535" s="94">
        <v>835</v>
      </c>
      <c r="C535" s="94" t="s">
        <v>681</v>
      </c>
      <c r="D535" s="123">
        <f t="shared" si="30"/>
        <v>8743.8821611819931</v>
      </c>
      <c r="E535" s="94" t="s">
        <v>71</v>
      </c>
      <c r="F535" s="94" t="s">
        <v>73</v>
      </c>
      <c r="H535" s="122" t="s">
        <v>681</v>
      </c>
      <c r="J535">
        <v>8743.8821611819931</v>
      </c>
    </row>
    <row r="536" spans="2:10" ht="13">
      <c r="B536" s="93">
        <v>836</v>
      </c>
      <c r="C536" s="93" t="s">
        <v>682</v>
      </c>
      <c r="D536" s="123">
        <f t="shared" si="30"/>
        <v>4204.1793796109259</v>
      </c>
      <c r="E536" s="93" t="s">
        <v>71</v>
      </c>
      <c r="F536" s="93" t="s">
        <v>73</v>
      </c>
      <c r="H536" s="122" t="s">
        <v>682</v>
      </c>
      <c r="J536">
        <v>4204.1793796109259</v>
      </c>
    </row>
    <row r="537" spans="2:10" ht="13">
      <c r="B537" s="94">
        <v>837</v>
      </c>
      <c r="C537" s="94" t="s">
        <v>683</v>
      </c>
      <c r="D537" s="123">
        <f t="shared" si="30"/>
        <v>8488.2765707821618</v>
      </c>
      <c r="E537" s="94" t="s">
        <v>71</v>
      </c>
      <c r="F537" s="94" t="s">
        <v>73</v>
      </c>
      <c r="H537" s="122" t="s">
        <v>683</v>
      </c>
      <c r="J537">
        <v>8488.2765707821618</v>
      </c>
    </row>
    <row r="538" spans="2:10" ht="13">
      <c r="B538" s="93">
        <v>838</v>
      </c>
      <c r="C538" s="93" t="s">
        <v>684</v>
      </c>
      <c r="D538" s="123">
        <f t="shared" si="30"/>
        <v>9838.6009546831901</v>
      </c>
      <c r="E538" s="93" t="s">
        <v>71</v>
      </c>
      <c r="F538" s="93" t="s">
        <v>73</v>
      </c>
      <c r="H538" s="122" t="s">
        <v>684</v>
      </c>
      <c r="J538">
        <v>9838.6009546831901</v>
      </c>
    </row>
    <row r="539" spans="2:10" ht="13">
      <c r="B539" s="94">
        <v>839</v>
      </c>
      <c r="C539" s="94" t="s">
        <v>685</v>
      </c>
      <c r="D539" s="123">
        <f t="shared" si="30"/>
        <v>15566.863760618351</v>
      </c>
      <c r="E539" s="94" t="s">
        <v>71</v>
      </c>
      <c r="F539" s="94" t="s">
        <v>73</v>
      </c>
      <c r="H539" s="122" t="s">
        <v>685</v>
      </c>
      <c r="J539">
        <v>15566.863760618351</v>
      </c>
    </row>
    <row r="540" spans="2:10" ht="13">
      <c r="B540" s="93">
        <v>840</v>
      </c>
      <c r="C540" s="93" t="s">
        <v>686</v>
      </c>
      <c r="D540" s="123">
        <f t="shared" si="30"/>
        <v>15742.358976460833</v>
      </c>
      <c r="E540" s="93" t="s">
        <v>71</v>
      </c>
      <c r="F540" s="93" t="s">
        <v>73</v>
      </c>
      <c r="H540" s="122" t="s">
        <v>686</v>
      </c>
      <c r="J540">
        <v>15742.358976460833</v>
      </c>
    </row>
    <row r="541" spans="2:10" ht="13">
      <c r="B541" s="94">
        <v>841</v>
      </c>
      <c r="C541" s="94" t="s">
        <v>687</v>
      </c>
      <c r="D541" s="123">
        <f t="shared" si="30"/>
        <v>20932.32954209849</v>
      </c>
      <c r="E541" s="94" t="s">
        <v>71</v>
      </c>
      <c r="F541" s="94" t="s">
        <v>73</v>
      </c>
      <c r="H541" s="122" t="s">
        <v>687</v>
      </c>
      <c r="J541">
        <v>20932.32954209849</v>
      </c>
    </row>
    <row r="542" spans="2:10" ht="13">
      <c r="B542" s="93">
        <v>842</v>
      </c>
      <c r="C542" s="93" t="s">
        <v>688</v>
      </c>
      <c r="D542" s="123">
        <f t="shared" si="30"/>
        <v>8297.7920933600053</v>
      </c>
      <c r="E542" s="93" t="s">
        <v>71</v>
      </c>
      <c r="F542" s="93" t="s">
        <v>73</v>
      </c>
      <c r="H542" s="122" t="s">
        <v>688</v>
      </c>
      <c r="J542">
        <v>8297.7920933600053</v>
      </c>
    </row>
    <row r="543" spans="2:10" ht="13">
      <c r="B543" s="94">
        <v>843</v>
      </c>
      <c r="C543" s="94" t="s">
        <v>689</v>
      </c>
      <c r="D543" s="123">
        <f t="shared" si="30"/>
        <v>3960.379170971687</v>
      </c>
      <c r="E543" s="94" t="s">
        <v>71</v>
      </c>
      <c r="F543" s="94" t="s">
        <v>73</v>
      </c>
      <c r="H543" s="122" t="s">
        <v>689</v>
      </c>
      <c r="J543">
        <v>3960.379170971687</v>
      </c>
    </row>
    <row r="544" spans="2:10" ht="13">
      <c r="B544" s="93">
        <v>844</v>
      </c>
      <c r="C544" s="93" t="s">
        <v>690</v>
      </c>
      <c r="D544" s="123">
        <f t="shared" si="30"/>
        <v>6745.2108256765723</v>
      </c>
      <c r="E544" s="93" t="s">
        <v>71</v>
      </c>
      <c r="F544" s="93" t="s">
        <v>73</v>
      </c>
      <c r="H544" s="122" t="s">
        <v>690</v>
      </c>
      <c r="J544">
        <v>6745.2108256765723</v>
      </c>
    </row>
    <row r="545" spans="2:10" ht="13">
      <c r="B545" s="94">
        <v>845</v>
      </c>
      <c r="C545" s="94" t="s">
        <v>691</v>
      </c>
      <c r="D545" s="123">
        <f t="shared" si="30"/>
        <v>1832.0661339939707</v>
      </c>
      <c r="E545" s="94" t="s">
        <v>71</v>
      </c>
      <c r="F545" s="94" t="s">
        <v>73</v>
      </c>
      <c r="H545" s="122" t="s">
        <v>691</v>
      </c>
      <c r="J545">
        <v>1832.0661339939707</v>
      </c>
    </row>
    <row r="546" spans="2:10" ht="13">
      <c r="B546" s="93">
        <v>846</v>
      </c>
      <c r="C546" s="93" t="s">
        <v>692</v>
      </c>
      <c r="D546" s="123">
        <f t="shared" si="30"/>
        <v>11461.836354773826</v>
      </c>
      <c r="E546" s="93" t="s">
        <v>71</v>
      </c>
      <c r="F546" s="93" t="s">
        <v>73</v>
      </c>
      <c r="H546" s="122" t="s">
        <v>692</v>
      </c>
      <c r="J546">
        <v>11461.836354773826</v>
      </c>
    </row>
    <row r="547" spans="2:10" ht="13">
      <c r="B547" s="94">
        <v>847</v>
      </c>
      <c r="C547" s="94" t="s">
        <v>693</v>
      </c>
      <c r="D547" s="123">
        <f t="shared" si="30"/>
        <v>90211.194263792873</v>
      </c>
      <c r="E547" s="94" t="s">
        <v>71</v>
      </c>
      <c r="F547" s="94" t="s">
        <v>73</v>
      </c>
      <c r="H547" s="122" t="s">
        <v>693</v>
      </c>
      <c r="J547">
        <v>90211.194263792873</v>
      </c>
    </row>
    <row r="548" spans="2:10" ht="13">
      <c r="B548" s="93">
        <v>848</v>
      </c>
      <c r="C548" s="93" t="s">
        <v>694</v>
      </c>
      <c r="D548" s="123">
        <f t="shared" si="30"/>
        <v>5830.5570355197542</v>
      </c>
      <c r="E548" s="93" t="s">
        <v>71</v>
      </c>
      <c r="F548" s="93" t="s">
        <v>73</v>
      </c>
      <c r="H548" s="122" t="s">
        <v>694</v>
      </c>
      <c r="J548">
        <v>5830.5570355197542</v>
      </c>
    </row>
    <row r="549" spans="2:10" ht="13">
      <c r="B549" s="94">
        <v>849</v>
      </c>
      <c r="C549" s="94" t="s">
        <v>695</v>
      </c>
      <c r="D549" s="123">
        <f t="shared" si="30"/>
        <v>2248.7869935907302</v>
      </c>
      <c r="E549" s="94" t="s">
        <v>71</v>
      </c>
      <c r="F549" s="94" t="s">
        <v>72</v>
      </c>
      <c r="H549" s="122" t="s">
        <v>695</v>
      </c>
      <c r="J549">
        <v>2248.7869935907302</v>
      </c>
    </row>
    <row r="550" spans="2:10" ht="13">
      <c r="B550" s="93">
        <v>121</v>
      </c>
      <c r="C550" s="93" t="s">
        <v>696</v>
      </c>
      <c r="D550" s="123">
        <f t="shared" si="30"/>
        <v>2424.2162517406819</v>
      </c>
      <c r="E550" s="93" t="s">
        <v>75</v>
      </c>
      <c r="F550" s="93" t="s">
        <v>76</v>
      </c>
      <c r="H550" s="122" t="s">
        <v>696</v>
      </c>
      <c r="J550">
        <v>2424.2162517406819</v>
      </c>
    </row>
    <row r="551" spans="2:10" ht="13">
      <c r="B551" s="94">
        <v>122</v>
      </c>
      <c r="C551" s="94" t="s">
        <v>697</v>
      </c>
      <c r="D551" s="123">
        <f t="shared" si="30"/>
        <v>1692.9478346497347</v>
      </c>
      <c r="E551" s="94" t="s">
        <v>75</v>
      </c>
      <c r="F551" s="94" t="s">
        <v>76</v>
      </c>
      <c r="H551" s="122" t="s">
        <v>697</v>
      </c>
      <c r="J551">
        <v>1692.9478346497347</v>
      </c>
    </row>
    <row r="552" spans="2:10" ht="13">
      <c r="B552" s="93">
        <v>123</v>
      </c>
      <c r="C552" s="93" t="s">
        <v>698</v>
      </c>
      <c r="D552" s="123">
        <f t="shared" si="30"/>
        <v>9945.2455326104155</v>
      </c>
      <c r="E552" s="93" t="s">
        <v>75</v>
      </c>
      <c r="F552" s="93" t="s">
        <v>76</v>
      </c>
      <c r="H552" s="122" t="s">
        <v>698</v>
      </c>
      <c r="J552">
        <v>9945.2455326104155</v>
      </c>
    </row>
    <row r="553" spans="2:10" ht="13">
      <c r="B553" s="94">
        <v>124</v>
      </c>
      <c r="C553" s="94" t="s">
        <v>699</v>
      </c>
      <c r="D553" s="123">
        <f t="shared" si="30"/>
        <v>2031.0274908261526</v>
      </c>
      <c r="E553" s="94" t="s">
        <v>75</v>
      </c>
      <c r="F553" s="94" t="s">
        <v>76</v>
      </c>
      <c r="H553" s="122" t="s">
        <v>699</v>
      </c>
      <c r="J553">
        <v>2031.0274908261526</v>
      </c>
    </row>
    <row r="554" spans="2:10" ht="13">
      <c r="B554" s="93">
        <v>125</v>
      </c>
      <c r="C554" s="93" t="s">
        <v>700</v>
      </c>
      <c r="D554" s="123">
        <f t="shared" si="30"/>
        <v>15002.647693137793</v>
      </c>
      <c r="E554" s="93" t="s">
        <v>75</v>
      </c>
      <c r="F554" s="93" t="s">
        <v>76</v>
      </c>
      <c r="H554" s="122" t="s">
        <v>700</v>
      </c>
      <c r="J554">
        <v>15002.647693137793</v>
      </c>
    </row>
    <row r="555" spans="2:10" ht="13">
      <c r="B555" s="94">
        <v>113</v>
      </c>
      <c r="C555" s="94" t="s">
        <v>701</v>
      </c>
      <c r="D555" s="123">
        <f t="shared" si="30"/>
        <v>2258.2786808717829</v>
      </c>
      <c r="E555" s="94" t="s">
        <v>75</v>
      </c>
      <c r="F555" s="94" t="s">
        <v>77</v>
      </c>
      <c r="H555" s="122" t="s">
        <v>701</v>
      </c>
      <c r="J555">
        <v>2258.2786808717829</v>
      </c>
    </row>
    <row r="556" spans="2:10" ht="13">
      <c r="B556" s="93">
        <v>114</v>
      </c>
      <c r="C556" s="93" t="s">
        <v>702</v>
      </c>
      <c r="D556" s="123">
        <f t="shared" si="30"/>
        <v>2056.9720180342188</v>
      </c>
      <c r="E556" s="93" t="s">
        <v>75</v>
      </c>
      <c r="F556" s="93" t="s">
        <v>77</v>
      </c>
      <c r="H556" s="122" t="s">
        <v>702</v>
      </c>
      <c r="J556">
        <v>2056.9720180342188</v>
      </c>
    </row>
    <row r="557" spans="2:10" ht="13">
      <c r="B557" s="94">
        <v>115</v>
      </c>
      <c r="C557" s="94" t="s">
        <v>703</v>
      </c>
      <c r="D557" s="123">
        <f t="shared" si="30"/>
        <v>3026.7356595331935</v>
      </c>
      <c r="E557" s="94" t="s">
        <v>75</v>
      </c>
      <c r="F557" s="94" t="s">
        <v>77</v>
      </c>
      <c r="H557" s="122" t="s">
        <v>703</v>
      </c>
      <c r="J557">
        <v>3026.7356595331935</v>
      </c>
    </row>
    <row r="558" spans="2:10" ht="13">
      <c r="B558" s="93">
        <v>116</v>
      </c>
      <c r="C558" s="93" t="s">
        <v>704</v>
      </c>
      <c r="D558" s="123">
        <f t="shared" si="30"/>
        <v>1189.9976026803847</v>
      </c>
      <c r="E558" s="93" t="s">
        <v>75</v>
      </c>
      <c r="F558" s="93" t="s">
        <v>77</v>
      </c>
      <c r="H558" s="122" t="s">
        <v>704</v>
      </c>
      <c r="J558">
        <v>1189.9976026803847</v>
      </c>
    </row>
    <row r="559" spans="2:10" ht="13">
      <c r="B559" s="94">
        <v>117</v>
      </c>
      <c r="C559" s="94" t="s">
        <v>705</v>
      </c>
      <c r="D559" s="123">
        <f t="shared" si="30"/>
        <v>1341.6898855032957</v>
      </c>
      <c r="E559" s="94" t="s">
        <v>75</v>
      </c>
      <c r="F559" s="94" t="s">
        <v>77</v>
      </c>
      <c r="H559" s="122" t="s">
        <v>705</v>
      </c>
      <c r="J559">
        <v>1341.6898855032957</v>
      </c>
    </row>
    <row r="560" spans="2:10" ht="13">
      <c r="B560" s="93">
        <v>503</v>
      </c>
      <c r="C560" s="93" t="s">
        <v>706</v>
      </c>
      <c r="D560" s="123">
        <f t="shared" si="30"/>
        <v>2307.2843350167354</v>
      </c>
      <c r="E560" s="93" t="s">
        <v>78</v>
      </c>
      <c r="F560" s="93" t="s">
        <v>86</v>
      </c>
      <c r="H560" s="122" t="s">
        <v>706</v>
      </c>
      <c r="J560">
        <v>2307.2843350167354</v>
      </c>
    </row>
    <row r="561" spans="2:10" ht="13">
      <c r="B561" s="94">
        <v>504</v>
      </c>
      <c r="C561" s="94" t="s">
        <v>707</v>
      </c>
      <c r="D561" s="123">
        <f t="shared" si="30"/>
        <v>8046.5990798645362</v>
      </c>
      <c r="E561" s="94" t="s">
        <v>78</v>
      </c>
      <c r="F561" s="94" t="s">
        <v>86</v>
      </c>
      <c r="H561" s="122" t="s">
        <v>707</v>
      </c>
      <c r="J561">
        <v>8046.5990798645362</v>
      </c>
    </row>
    <row r="562" spans="2:10" ht="13">
      <c r="B562" s="93">
        <v>505</v>
      </c>
      <c r="C562" s="93" t="s">
        <v>708</v>
      </c>
      <c r="D562" s="123">
        <f t="shared" si="30"/>
        <v>9339.9734069554652</v>
      </c>
      <c r="E562" s="93" t="s">
        <v>78</v>
      </c>
      <c r="F562" s="93" t="s">
        <v>86</v>
      </c>
      <c r="H562" s="122" t="s">
        <v>708</v>
      </c>
      <c r="J562">
        <v>9339.9734069554652</v>
      </c>
    </row>
    <row r="563" spans="2:10" ht="13">
      <c r="B563" s="94">
        <v>477</v>
      </c>
      <c r="C563" s="94" t="s">
        <v>709</v>
      </c>
      <c r="D563" s="123">
        <f t="shared" si="30"/>
        <v>4871.0679656099355</v>
      </c>
      <c r="E563" s="94" t="s">
        <v>78</v>
      </c>
      <c r="F563" s="94" t="s">
        <v>79</v>
      </c>
      <c r="H563" s="122" t="s">
        <v>709</v>
      </c>
      <c r="J563">
        <v>4871.0679656099355</v>
      </c>
    </row>
    <row r="564" spans="2:10" ht="13">
      <c r="B564" s="93">
        <v>478</v>
      </c>
      <c r="C564" s="93" t="s">
        <v>710</v>
      </c>
      <c r="D564" s="123">
        <f t="shared" si="30"/>
        <v>14715.569419540305</v>
      </c>
      <c r="E564" s="93" t="s">
        <v>78</v>
      </c>
      <c r="F564" s="93" t="s">
        <v>79</v>
      </c>
      <c r="H564" s="122" t="s">
        <v>710</v>
      </c>
      <c r="J564">
        <v>14715.569419540305</v>
      </c>
    </row>
    <row r="565" spans="2:10" ht="13">
      <c r="B565" s="94">
        <v>479</v>
      </c>
      <c r="C565" s="94" t="s">
        <v>711</v>
      </c>
      <c r="D565" s="123">
        <f t="shared" si="30"/>
        <v>5991.2361365715897</v>
      </c>
      <c r="E565" s="94" t="s">
        <v>78</v>
      </c>
      <c r="F565" s="94" t="s">
        <v>79</v>
      </c>
      <c r="H565" s="122" t="s">
        <v>711</v>
      </c>
      <c r="J565">
        <v>5991.2361365715897</v>
      </c>
    </row>
    <row r="566" spans="2:10" ht="13">
      <c r="B566" s="93">
        <v>539</v>
      </c>
      <c r="C566" s="93" t="s">
        <v>712</v>
      </c>
      <c r="D566" s="123">
        <f t="shared" si="30"/>
        <v>9001.0910463498294</v>
      </c>
      <c r="E566" s="93" t="s">
        <v>78</v>
      </c>
      <c r="F566" s="93" t="s">
        <v>79</v>
      </c>
      <c r="H566" s="122" t="s">
        <v>712</v>
      </c>
      <c r="J566">
        <v>9001.0910463498294</v>
      </c>
    </row>
    <row r="567" spans="2:10" ht="13">
      <c r="B567" s="94">
        <v>540</v>
      </c>
      <c r="C567" s="94" t="s">
        <v>713</v>
      </c>
      <c r="D567" s="123">
        <f t="shared" si="30"/>
        <v>12763.143743869849</v>
      </c>
      <c r="E567" s="94" t="s">
        <v>78</v>
      </c>
      <c r="F567" s="94" t="s">
        <v>79</v>
      </c>
      <c r="H567" s="122" t="s">
        <v>713</v>
      </c>
      <c r="J567">
        <v>12763.143743869849</v>
      </c>
    </row>
    <row r="568" spans="2:10" ht="13">
      <c r="B568" s="93">
        <v>541</v>
      </c>
      <c r="C568" s="93" t="s">
        <v>714</v>
      </c>
      <c r="D568" s="123">
        <f t="shared" si="30"/>
        <v>4888.9213948592869</v>
      </c>
      <c r="E568" s="93" t="s">
        <v>78</v>
      </c>
      <c r="F568" s="93" t="s">
        <v>79</v>
      </c>
      <c r="H568" s="122" t="s">
        <v>714</v>
      </c>
      <c r="J568">
        <v>4888.9213948592869</v>
      </c>
    </row>
    <row r="569" spans="2:10" ht="13">
      <c r="B569" s="94">
        <v>557</v>
      </c>
      <c r="C569" s="94" t="s">
        <v>715</v>
      </c>
      <c r="D569" s="123">
        <f t="shared" si="30"/>
        <v>7921.2735615312668</v>
      </c>
      <c r="E569" s="94" t="s">
        <v>78</v>
      </c>
      <c r="F569" s="94" t="s">
        <v>79</v>
      </c>
      <c r="H569" s="122" t="s">
        <v>715</v>
      </c>
      <c r="J569">
        <v>7921.2735615312668</v>
      </c>
    </row>
    <row r="570" spans="2:10" ht="13">
      <c r="B570" s="93">
        <v>558</v>
      </c>
      <c r="C570" s="93" t="s">
        <v>716</v>
      </c>
      <c r="D570" s="123">
        <f t="shared" si="30"/>
        <v>46340.26488214299</v>
      </c>
      <c r="E570" s="93" t="s">
        <v>78</v>
      </c>
      <c r="F570" s="93" t="s">
        <v>79</v>
      </c>
      <c r="H570" s="122" t="s">
        <v>716</v>
      </c>
      <c r="J570">
        <v>46340.26488214299</v>
      </c>
    </row>
    <row r="571" spans="2:10" ht="13">
      <c r="B571" s="94">
        <v>559</v>
      </c>
      <c r="C571" s="94" t="s">
        <v>717</v>
      </c>
      <c r="D571" s="123">
        <f t="shared" si="30"/>
        <v>8814.1283686972693</v>
      </c>
      <c r="E571" s="94" t="s">
        <v>78</v>
      </c>
      <c r="F571" s="94" t="s">
        <v>79</v>
      </c>
      <c r="H571" s="122" t="s">
        <v>717</v>
      </c>
      <c r="J571">
        <v>8814.1283686972693</v>
      </c>
    </row>
    <row r="572" spans="2:10" ht="13">
      <c r="B572" s="93">
        <v>560</v>
      </c>
      <c r="C572" s="93" t="s">
        <v>718</v>
      </c>
      <c r="D572" s="123">
        <f t="shared" si="30"/>
        <v>28444.678142256154</v>
      </c>
      <c r="E572" s="93" t="s">
        <v>78</v>
      </c>
      <c r="F572" s="93" t="s">
        <v>79</v>
      </c>
      <c r="H572" s="122" t="s">
        <v>718</v>
      </c>
      <c r="J572">
        <v>28444.678142256154</v>
      </c>
    </row>
    <row r="573" spans="2:10" ht="13">
      <c r="B573" s="94">
        <v>561</v>
      </c>
      <c r="C573" s="94" t="s">
        <v>719</v>
      </c>
      <c r="D573" s="123">
        <f t="shared" si="30"/>
        <v>16209.012297601035</v>
      </c>
      <c r="E573" s="94" t="s">
        <v>78</v>
      </c>
      <c r="F573" s="94" t="s">
        <v>79</v>
      </c>
      <c r="H573" s="122" t="s">
        <v>719</v>
      </c>
      <c r="J573">
        <v>16209.012297601035</v>
      </c>
    </row>
    <row r="574" spans="2:10" ht="13">
      <c r="B574" s="93">
        <v>564</v>
      </c>
      <c r="C574" s="93" t="s">
        <v>720</v>
      </c>
      <c r="D574" s="123">
        <f t="shared" si="30"/>
        <v>5681.64829750642</v>
      </c>
      <c r="E574" s="93" t="s">
        <v>78</v>
      </c>
      <c r="F574" s="93" t="s">
        <v>79</v>
      </c>
      <c r="H574" s="122" t="s">
        <v>720</v>
      </c>
      <c r="J574">
        <v>5681.64829750642</v>
      </c>
    </row>
    <row r="575" spans="2:10" ht="13">
      <c r="B575" s="94">
        <v>565</v>
      </c>
      <c r="C575" s="94" t="s">
        <v>721</v>
      </c>
      <c r="D575" s="123">
        <f t="shared" si="30"/>
        <v>10656.370193662988</v>
      </c>
      <c r="E575" s="94" t="s">
        <v>78</v>
      </c>
      <c r="F575" s="94" t="s">
        <v>79</v>
      </c>
      <c r="H575" s="122" t="s">
        <v>721</v>
      </c>
      <c r="J575">
        <v>10656.370193662988</v>
      </c>
    </row>
    <row r="576" spans="2:10" ht="13">
      <c r="B576" s="93">
        <v>566</v>
      </c>
      <c r="C576" s="93" t="s">
        <v>722</v>
      </c>
      <c r="D576" s="123">
        <f t="shared" si="30"/>
        <v>5374.8518521901506</v>
      </c>
      <c r="E576" s="93" t="s">
        <v>78</v>
      </c>
      <c r="F576" s="93" t="s">
        <v>79</v>
      </c>
      <c r="H576" s="122" t="s">
        <v>722</v>
      </c>
      <c r="J576">
        <v>5374.8518521901506</v>
      </c>
    </row>
    <row r="577" spans="2:10" ht="13">
      <c r="B577" s="94">
        <v>506</v>
      </c>
      <c r="C577" s="94" t="s">
        <v>723</v>
      </c>
      <c r="D577" s="123">
        <f t="shared" si="30"/>
        <v>2613.2995174238299</v>
      </c>
      <c r="E577" s="94" t="s">
        <v>78</v>
      </c>
      <c r="F577" s="94" t="s">
        <v>84</v>
      </c>
      <c r="H577" s="122" t="s">
        <v>723</v>
      </c>
      <c r="J577">
        <v>2613.2995174238299</v>
      </c>
    </row>
    <row r="578" spans="2:10" ht="13">
      <c r="B578" s="93">
        <v>513</v>
      </c>
      <c r="C578" s="93" t="s">
        <v>724</v>
      </c>
      <c r="D578" s="123">
        <f t="shared" si="30"/>
        <v>6724.4449150894161</v>
      </c>
      <c r="E578" s="93" t="s">
        <v>78</v>
      </c>
      <c r="F578" s="93" t="s">
        <v>84</v>
      </c>
      <c r="H578" s="122" t="s">
        <v>724</v>
      </c>
      <c r="J578">
        <v>6724.4449150894161</v>
      </c>
    </row>
    <row r="579" spans="2:10" ht="13">
      <c r="B579" s="94">
        <v>514</v>
      </c>
      <c r="C579" s="94" t="s">
        <v>725</v>
      </c>
      <c r="D579" s="123">
        <f t="shared" si="30"/>
        <v>6787.8496257287798</v>
      </c>
      <c r="E579" s="94" t="s">
        <v>78</v>
      </c>
      <c r="F579" s="94" t="s">
        <v>84</v>
      </c>
      <c r="H579" s="122" t="s">
        <v>725</v>
      </c>
      <c r="J579">
        <v>6787.8496257287798</v>
      </c>
    </row>
    <row r="580" spans="2:10" ht="13">
      <c r="B580" s="93">
        <v>461</v>
      </c>
      <c r="C580" s="93" t="s">
        <v>726</v>
      </c>
      <c r="D580" s="123">
        <f t="shared" ref="D580:D643" si="31">VLOOKUP(C580,$H$4:$J$761,3,FALSE)</f>
        <v>926.43605651320377</v>
      </c>
      <c r="E580" s="93" t="s">
        <v>78</v>
      </c>
      <c r="F580" s="93" t="s">
        <v>80</v>
      </c>
      <c r="H580" s="122" t="s">
        <v>726</v>
      </c>
      <c r="J580">
        <v>926.43605651320377</v>
      </c>
    </row>
    <row r="581" spans="2:10" ht="13">
      <c r="B581" s="94">
        <v>462</v>
      </c>
      <c r="C581" s="94" t="s">
        <v>727</v>
      </c>
      <c r="D581" s="123">
        <f t="shared" si="31"/>
        <v>33055.228501473306</v>
      </c>
      <c r="E581" s="94" t="s">
        <v>78</v>
      </c>
      <c r="F581" s="94" t="s">
        <v>80</v>
      </c>
      <c r="H581" s="122" t="s">
        <v>727</v>
      </c>
      <c r="J581">
        <v>33055.228501473306</v>
      </c>
    </row>
    <row r="582" spans="2:10" ht="13">
      <c r="B582" s="93">
        <v>466</v>
      </c>
      <c r="C582" s="93" t="s">
        <v>728</v>
      </c>
      <c r="D582" s="123">
        <f t="shared" si="31"/>
        <v>6673.3325972058783</v>
      </c>
      <c r="E582" s="93" t="s">
        <v>78</v>
      </c>
      <c r="F582" s="93" t="s">
        <v>80</v>
      </c>
      <c r="H582" s="122" t="s">
        <v>728</v>
      </c>
      <c r="J582">
        <v>6673.3325972058783</v>
      </c>
    </row>
    <row r="583" spans="2:10" ht="13">
      <c r="B583" s="94">
        <v>467</v>
      </c>
      <c r="C583" s="94" t="s">
        <v>729</v>
      </c>
      <c r="D583" s="123">
        <f t="shared" si="31"/>
        <v>42009.811496261529</v>
      </c>
      <c r="E583" s="94" t="s">
        <v>78</v>
      </c>
      <c r="F583" s="94" t="s">
        <v>80</v>
      </c>
      <c r="H583" s="122" t="s">
        <v>729</v>
      </c>
      <c r="J583">
        <v>42009.811496261529</v>
      </c>
    </row>
    <row r="584" spans="2:10" ht="13">
      <c r="B584" s="93">
        <v>468</v>
      </c>
      <c r="C584" s="93" t="s">
        <v>730</v>
      </c>
      <c r="D584" s="123">
        <f t="shared" si="31"/>
        <v>39244.441171485967</v>
      </c>
      <c r="E584" s="93" t="s">
        <v>78</v>
      </c>
      <c r="F584" s="93" t="s">
        <v>80</v>
      </c>
      <c r="H584" s="122" t="s">
        <v>730</v>
      </c>
      <c r="J584">
        <v>39244.441171485967</v>
      </c>
    </row>
    <row r="585" spans="2:10" ht="13">
      <c r="B585" s="94">
        <v>469</v>
      </c>
      <c r="C585" s="94" t="s">
        <v>731</v>
      </c>
      <c r="D585" s="123">
        <f t="shared" si="31"/>
        <v>38835.948118659151</v>
      </c>
      <c r="E585" s="94" t="s">
        <v>78</v>
      </c>
      <c r="F585" s="94" t="s">
        <v>80</v>
      </c>
      <c r="H585" s="122" t="s">
        <v>731</v>
      </c>
      <c r="J585">
        <v>38835.948118659151</v>
      </c>
    </row>
    <row r="586" spans="2:10" ht="13">
      <c r="B586" s="93">
        <v>470</v>
      </c>
      <c r="C586" s="93" t="s">
        <v>732</v>
      </c>
      <c r="D586" s="123">
        <f t="shared" si="31"/>
        <v>955226.78098044812</v>
      </c>
      <c r="E586" s="93" t="s">
        <v>78</v>
      </c>
      <c r="F586" s="93" t="s">
        <v>80</v>
      </c>
      <c r="H586" s="122" t="s">
        <v>732</v>
      </c>
      <c r="J586">
        <v>955226.78098044812</v>
      </c>
    </row>
    <row r="587" spans="2:10" ht="13">
      <c r="B587" s="94">
        <v>483</v>
      </c>
      <c r="C587" s="94" t="s">
        <v>733</v>
      </c>
      <c r="D587" s="123">
        <f t="shared" si="31"/>
        <v>83288.742907757623</v>
      </c>
      <c r="E587" s="94" t="s">
        <v>78</v>
      </c>
      <c r="F587" s="94" t="s">
        <v>80</v>
      </c>
      <c r="H587" s="122" t="s">
        <v>733</v>
      </c>
      <c r="J587">
        <v>83288.742907757623</v>
      </c>
    </row>
    <row r="588" spans="2:10" ht="13">
      <c r="B588" s="93">
        <v>533</v>
      </c>
      <c r="C588" s="93" t="s">
        <v>734</v>
      </c>
      <c r="D588" s="123">
        <f t="shared" si="31"/>
        <v>1282.1239398186083</v>
      </c>
      <c r="E588" s="93" t="s">
        <v>78</v>
      </c>
      <c r="F588" s="93" t="s">
        <v>82</v>
      </c>
      <c r="H588" s="122" t="s">
        <v>734</v>
      </c>
      <c r="J588">
        <v>1282.1239398186083</v>
      </c>
    </row>
    <row r="589" spans="2:10" ht="13">
      <c r="B589" s="94">
        <v>534</v>
      </c>
      <c r="C589" s="94" t="s">
        <v>735</v>
      </c>
      <c r="D589" s="123">
        <f t="shared" si="31"/>
        <v>7375.921894079137</v>
      </c>
      <c r="E589" s="94" t="s">
        <v>78</v>
      </c>
      <c r="F589" s="94" t="s">
        <v>82</v>
      </c>
      <c r="H589" s="122" t="s">
        <v>735</v>
      </c>
      <c r="J589">
        <v>7375.921894079137</v>
      </c>
    </row>
    <row r="590" spans="2:10" ht="13">
      <c r="B590" s="93">
        <v>535</v>
      </c>
      <c r="C590" s="93" t="s">
        <v>736</v>
      </c>
      <c r="D590" s="123">
        <f t="shared" si="31"/>
        <v>11451.868921332414</v>
      </c>
      <c r="E590" s="93" t="s">
        <v>78</v>
      </c>
      <c r="F590" s="93" t="s">
        <v>82</v>
      </c>
      <c r="H590" s="122" t="s">
        <v>736</v>
      </c>
      <c r="J590">
        <v>11451.868921332414</v>
      </c>
    </row>
    <row r="591" spans="2:10" ht="13">
      <c r="B591" s="94">
        <v>536</v>
      </c>
      <c r="C591" s="94" t="s">
        <v>737</v>
      </c>
      <c r="D591" s="123">
        <f t="shared" si="31"/>
        <v>46141.078006582742</v>
      </c>
      <c r="E591" s="94" t="s">
        <v>78</v>
      </c>
      <c r="F591" s="94" t="s">
        <v>82</v>
      </c>
      <c r="H591" s="122" t="s">
        <v>737</v>
      </c>
      <c r="J591">
        <v>46141.078006582742</v>
      </c>
    </row>
    <row r="592" spans="2:10" ht="13">
      <c r="B592" s="93">
        <v>537</v>
      </c>
      <c r="C592" s="93" t="s">
        <v>738</v>
      </c>
      <c r="D592" s="123">
        <f t="shared" si="31"/>
        <v>1375.1210124185361</v>
      </c>
      <c r="E592" s="93" t="s">
        <v>78</v>
      </c>
      <c r="F592" s="93" t="s">
        <v>82</v>
      </c>
      <c r="H592" s="122" t="s">
        <v>738</v>
      </c>
      <c r="J592">
        <v>1375.1210124185361</v>
      </c>
    </row>
    <row r="593" spans="2:10" ht="13">
      <c r="B593" s="94">
        <v>538</v>
      </c>
      <c r="C593" s="94" t="s">
        <v>739</v>
      </c>
      <c r="D593" s="123">
        <f t="shared" si="31"/>
        <v>1248.2402841102451</v>
      </c>
      <c r="E593" s="94" t="s">
        <v>78</v>
      </c>
      <c r="F593" s="94" t="s">
        <v>82</v>
      </c>
      <c r="H593" s="122" t="s">
        <v>739</v>
      </c>
      <c r="J593">
        <v>1248.2402841102451</v>
      </c>
    </row>
    <row r="594" spans="2:10" ht="13">
      <c r="B594" s="93">
        <v>562</v>
      </c>
      <c r="C594" s="93" t="s">
        <v>740</v>
      </c>
      <c r="D594" s="123">
        <f t="shared" si="31"/>
        <v>9417.8584399262982</v>
      </c>
      <c r="E594" s="93" t="s">
        <v>78</v>
      </c>
      <c r="F594" s="93" t="s">
        <v>82</v>
      </c>
      <c r="H594" s="122" t="s">
        <v>740</v>
      </c>
      <c r="J594">
        <v>9417.8584399262982</v>
      </c>
    </row>
    <row r="595" spans="2:10" ht="13">
      <c r="B595" s="94">
        <v>563</v>
      </c>
      <c r="C595" s="94" t="s">
        <v>741</v>
      </c>
      <c r="D595" s="123">
        <f t="shared" si="31"/>
        <v>62257.535175818361</v>
      </c>
      <c r="E595" s="94" t="s">
        <v>78</v>
      </c>
      <c r="F595" s="94" t="s">
        <v>82</v>
      </c>
      <c r="H595" s="122" t="s">
        <v>741</v>
      </c>
      <c r="J595">
        <v>62257.535175818361</v>
      </c>
    </row>
    <row r="596" spans="2:10" ht="13">
      <c r="B596" s="93">
        <v>463</v>
      </c>
      <c r="C596" s="93" t="s">
        <v>742</v>
      </c>
      <c r="D596" s="123">
        <f t="shared" si="31"/>
        <v>13113.004912705572</v>
      </c>
      <c r="E596" s="93" t="s">
        <v>78</v>
      </c>
      <c r="F596" s="93" t="s">
        <v>83</v>
      </c>
      <c r="H596" s="122" t="s">
        <v>742</v>
      </c>
      <c r="J596">
        <v>13113.004912705572</v>
      </c>
    </row>
    <row r="597" spans="2:10" ht="13">
      <c r="B597" s="94">
        <v>464</v>
      </c>
      <c r="C597" s="94" t="s">
        <v>743</v>
      </c>
      <c r="D597" s="123">
        <f t="shared" si="31"/>
        <v>22708.142646360411</v>
      </c>
      <c r="E597" s="94" t="s">
        <v>78</v>
      </c>
      <c r="F597" s="94" t="s">
        <v>83</v>
      </c>
      <c r="H597" s="122" t="s">
        <v>743</v>
      </c>
      <c r="J597">
        <v>22708.142646360411</v>
      </c>
    </row>
    <row r="598" spans="2:10" ht="13">
      <c r="B598" s="93">
        <v>465</v>
      </c>
      <c r="C598" s="93" t="s">
        <v>744</v>
      </c>
      <c r="D598" s="123">
        <f t="shared" si="31"/>
        <v>8883.5674421949097</v>
      </c>
      <c r="E598" s="93" t="s">
        <v>78</v>
      </c>
      <c r="F598" s="93" t="s">
        <v>83</v>
      </c>
      <c r="H598" s="122" t="s">
        <v>744</v>
      </c>
      <c r="J598">
        <v>8883.5674421949097</v>
      </c>
    </row>
    <row r="599" spans="2:10" ht="13">
      <c r="B599" s="94">
        <v>474</v>
      </c>
      <c r="C599" s="94" t="s">
        <v>745</v>
      </c>
      <c r="D599" s="123">
        <f t="shared" si="31"/>
        <v>5262.7798635690888</v>
      </c>
      <c r="E599" s="94" t="s">
        <v>78</v>
      </c>
      <c r="F599" s="94" t="s">
        <v>83</v>
      </c>
      <c r="H599" s="122" t="s">
        <v>745</v>
      </c>
      <c r="J599">
        <v>5262.7798635690888</v>
      </c>
    </row>
    <row r="600" spans="2:10" ht="13">
      <c r="B600" s="93">
        <v>475</v>
      </c>
      <c r="C600" s="93" t="s">
        <v>746</v>
      </c>
      <c r="D600" s="123">
        <f t="shared" si="31"/>
        <v>8478.3344309322929</v>
      </c>
      <c r="E600" s="93" t="s">
        <v>78</v>
      </c>
      <c r="F600" s="93" t="s">
        <v>83</v>
      </c>
      <c r="H600" s="122" t="s">
        <v>746</v>
      </c>
      <c r="J600">
        <v>8478.3344309322929</v>
      </c>
    </row>
    <row r="601" spans="2:10" ht="13">
      <c r="B601" s="94">
        <v>476</v>
      </c>
      <c r="C601" s="94" t="s">
        <v>747</v>
      </c>
      <c r="D601" s="123">
        <f t="shared" si="31"/>
        <v>3122.7302916937865</v>
      </c>
      <c r="E601" s="94" t="s">
        <v>78</v>
      </c>
      <c r="F601" s="94" t="s">
        <v>83</v>
      </c>
      <c r="H601" s="122" t="s">
        <v>747</v>
      </c>
      <c r="J601">
        <v>3122.7302916937865</v>
      </c>
    </row>
    <row r="602" spans="2:10" ht="13">
      <c r="B602" s="93">
        <v>515</v>
      </c>
      <c r="C602" s="93" t="s">
        <v>748</v>
      </c>
      <c r="D602" s="123">
        <f t="shared" si="31"/>
        <v>8726.008008718065</v>
      </c>
      <c r="E602" s="93" t="s">
        <v>78</v>
      </c>
      <c r="F602" s="93" t="s">
        <v>83</v>
      </c>
      <c r="H602" s="122" t="s">
        <v>748</v>
      </c>
      <c r="J602">
        <v>8726.008008718065</v>
      </c>
    </row>
    <row r="603" spans="2:10" ht="13">
      <c r="B603" s="94">
        <v>516</v>
      </c>
      <c r="C603" s="94" t="s">
        <v>749</v>
      </c>
      <c r="D603" s="123">
        <f t="shared" si="31"/>
        <v>23046.577085522349</v>
      </c>
      <c r="E603" s="94" t="s">
        <v>78</v>
      </c>
      <c r="F603" s="94" t="s">
        <v>83</v>
      </c>
      <c r="H603" s="122" t="s">
        <v>749</v>
      </c>
      <c r="J603">
        <v>23046.577085522349</v>
      </c>
    </row>
    <row r="604" spans="2:10" ht="13">
      <c r="B604" s="93">
        <v>517</v>
      </c>
      <c r="C604" s="93" t="s">
        <v>750</v>
      </c>
      <c r="D604" s="123">
        <f t="shared" si="31"/>
        <v>22365.436047138763</v>
      </c>
      <c r="E604" s="93" t="s">
        <v>78</v>
      </c>
      <c r="F604" s="93" t="s">
        <v>83</v>
      </c>
      <c r="H604" s="122" t="s">
        <v>750</v>
      </c>
      <c r="J604">
        <v>22365.436047138763</v>
      </c>
    </row>
    <row r="605" spans="2:10" ht="13">
      <c r="B605" s="94">
        <v>485</v>
      </c>
      <c r="C605" s="94" t="s">
        <v>751</v>
      </c>
      <c r="D605" s="123">
        <f t="shared" si="31"/>
        <v>2193.7166535659958</v>
      </c>
      <c r="E605" s="94" t="s">
        <v>78</v>
      </c>
      <c r="F605" s="94" t="s">
        <v>85</v>
      </c>
      <c r="H605" s="122" t="s">
        <v>751</v>
      </c>
      <c r="J605">
        <v>2193.7166535659958</v>
      </c>
    </row>
    <row r="606" spans="2:10" ht="13">
      <c r="B606" s="93">
        <v>486</v>
      </c>
      <c r="C606" s="93" t="s">
        <v>752</v>
      </c>
      <c r="D606" s="123">
        <f t="shared" si="31"/>
        <v>6441.6757454406879</v>
      </c>
      <c r="E606" s="93" t="s">
        <v>78</v>
      </c>
      <c r="F606" s="93" t="s">
        <v>85</v>
      </c>
      <c r="H606" s="122" t="s">
        <v>752</v>
      </c>
      <c r="J606">
        <v>6441.6757454406879</v>
      </c>
    </row>
    <row r="607" spans="2:10" ht="13">
      <c r="B607" s="94">
        <v>487</v>
      </c>
      <c r="C607" s="94" t="s">
        <v>753</v>
      </c>
      <c r="D607" s="123">
        <f t="shared" si="31"/>
        <v>4023.3553488165999</v>
      </c>
      <c r="E607" s="94" t="s">
        <v>78</v>
      </c>
      <c r="F607" s="94" t="s">
        <v>85</v>
      </c>
      <c r="H607" s="122" t="s">
        <v>753</v>
      </c>
      <c r="J607">
        <v>4023.3553488165999</v>
      </c>
    </row>
    <row r="608" spans="2:10" ht="13">
      <c r="B608" s="93">
        <v>488</v>
      </c>
      <c r="C608" s="93" t="s">
        <v>754</v>
      </c>
      <c r="D608" s="123">
        <f t="shared" si="31"/>
        <v>9048.3301239504235</v>
      </c>
      <c r="E608" s="93" t="s">
        <v>78</v>
      </c>
      <c r="F608" s="93" t="s">
        <v>85</v>
      </c>
      <c r="H608" s="122" t="s">
        <v>754</v>
      </c>
      <c r="J608">
        <v>9048.3301239504235</v>
      </c>
    </row>
    <row r="609" spans="2:10" ht="13">
      <c r="B609" s="94">
        <v>489</v>
      </c>
      <c r="C609" s="94" t="s">
        <v>755</v>
      </c>
      <c r="D609" s="123">
        <f t="shared" si="31"/>
        <v>14979.652484582271</v>
      </c>
      <c r="E609" s="94" t="s">
        <v>78</v>
      </c>
      <c r="F609" s="94" t="s">
        <v>85</v>
      </c>
      <c r="H609" s="122" t="s">
        <v>755</v>
      </c>
      <c r="J609">
        <v>14979.652484582271</v>
      </c>
    </row>
    <row r="610" spans="2:10" ht="13">
      <c r="B610" s="93">
        <v>500</v>
      </c>
      <c r="C610" s="93" t="s">
        <v>756</v>
      </c>
      <c r="D610" s="123">
        <f t="shared" si="31"/>
        <v>5577.1272704798739</v>
      </c>
      <c r="E610" s="93" t="s">
        <v>78</v>
      </c>
      <c r="F610" s="93" t="s">
        <v>85</v>
      </c>
      <c r="H610" s="122" t="s">
        <v>756</v>
      </c>
      <c r="J610">
        <v>5577.1272704798739</v>
      </c>
    </row>
    <row r="611" spans="2:10" ht="13">
      <c r="B611" s="94">
        <v>501</v>
      </c>
      <c r="C611" s="94" t="s">
        <v>757</v>
      </c>
      <c r="D611" s="123">
        <f t="shared" si="31"/>
        <v>18457.277271008323</v>
      </c>
      <c r="E611" s="94" t="s">
        <v>78</v>
      </c>
      <c r="F611" s="94" t="s">
        <v>85</v>
      </c>
      <c r="H611" s="122" t="s">
        <v>757</v>
      </c>
      <c r="J611">
        <v>18457.277271008323</v>
      </c>
    </row>
    <row r="612" spans="2:10" ht="13">
      <c r="B612" s="93">
        <v>502</v>
      </c>
      <c r="C612" s="93" t="s">
        <v>758</v>
      </c>
      <c r="D612" s="123">
        <f t="shared" si="31"/>
        <v>19269.672391405526</v>
      </c>
      <c r="E612" s="93" t="s">
        <v>78</v>
      </c>
      <c r="F612" s="93" t="s">
        <v>85</v>
      </c>
      <c r="H612" s="122" t="s">
        <v>758</v>
      </c>
      <c r="J612">
        <v>19269.672391405526</v>
      </c>
    </row>
    <row r="613" spans="2:10" ht="13">
      <c r="B613" s="94">
        <v>507</v>
      </c>
      <c r="C613" s="94" t="s">
        <v>759</v>
      </c>
      <c r="D613" s="123">
        <f t="shared" si="31"/>
        <v>1498.2189328029426</v>
      </c>
      <c r="E613" s="94" t="s">
        <v>78</v>
      </c>
      <c r="F613" s="94" t="s">
        <v>85</v>
      </c>
      <c r="H613" s="122" t="s">
        <v>759</v>
      </c>
      <c r="J613">
        <v>1498.2189328029426</v>
      </c>
    </row>
    <row r="614" spans="2:10" ht="13">
      <c r="B614" s="93">
        <v>508</v>
      </c>
      <c r="C614" s="93" t="s">
        <v>760</v>
      </c>
      <c r="D614" s="123">
        <f t="shared" si="31"/>
        <v>1682.1027623005041</v>
      </c>
      <c r="E614" s="93" t="s">
        <v>78</v>
      </c>
      <c r="F614" s="93" t="s">
        <v>85</v>
      </c>
      <c r="H614" s="122" t="s">
        <v>760</v>
      </c>
      <c r="J614">
        <v>1682.1027623005041</v>
      </c>
    </row>
    <row r="615" spans="2:10" ht="13">
      <c r="B615" s="94">
        <v>509</v>
      </c>
      <c r="C615" s="94" t="s">
        <v>761</v>
      </c>
      <c r="D615" s="123">
        <f t="shared" si="31"/>
        <v>563.37196162904252</v>
      </c>
      <c r="E615" s="94" t="s">
        <v>78</v>
      </c>
      <c r="F615" s="94" t="s">
        <v>85</v>
      </c>
      <c r="H615" s="122" t="s">
        <v>761</v>
      </c>
      <c r="J615">
        <v>563.37196162904252</v>
      </c>
    </row>
    <row r="616" spans="2:10" ht="13">
      <c r="B616" s="93">
        <v>510</v>
      </c>
      <c r="C616" s="93" t="s">
        <v>762</v>
      </c>
      <c r="D616" s="123">
        <f t="shared" si="31"/>
        <v>2287.1447012249992</v>
      </c>
      <c r="E616" s="93" t="s">
        <v>78</v>
      </c>
      <c r="F616" s="93" t="s">
        <v>85</v>
      </c>
      <c r="H616" s="122" t="s">
        <v>762</v>
      </c>
      <c r="J616">
        <v>2287.1447012249992</v>
      </c>
    </row>
    <row r="617" spans="2:10" ht="13">
      <c r="B617" s="94">
        <v>511</v>
      </c>
      <c r="C617" s="94" t="s">
        <v>763</v>
      </c>
      <c r="D617" s="123">
        <f t="shared" si="31"/>
        <v>9482.830011338634</v>
      </c>
      <c r="E617" s="94" t="s">
        <v>78</v>
      </c>
      <c r="F617" s="94" t="s">
        <v>85</v>
      </c>
      <c r="H617" s="122" t="s">
        <v>763</v>
      </c>
      <c r="J617">
        <v>9482.830011338634</v>
      </c>
    </row>
    <row r="618" spans="2:10" ht="13">
      <c r="B618" s="93">
        <v>512</v>
      </c>
      <c r="C618" s="93" t="s">
        <v>764</v>
      </c>
      <c r="D618" s="123">
        <f t="shared" si="31"/>
        <v>18935.735057355458</v>
      </c>
      <c r="E618" s="93" t="s">
        <v>78</v>
      </c>
      <c r="F618" s="93" t="s">
        <v>85</v>
      </c>
      <c r="H618" s="122" t="s">
        <v>764</v>
      </c>
      <c r="J618">
        <v>18935.735057355458</v>
      </c>
    </row>
    <row r="619" spans="2:10" ht="13">
      <c r="B619" s="94">
        <v>480</v>
      </c>
      <c r="C619" s="94" t="s">
        <v>765</v>
      </c>
      <c r="D619" s="123">
        <f t="shared" si="31"/>
        <v>39856.148891963901</v>
      </c>
      <c r="E619" s="94" t="s">
        <v>78</v>
      </c>
      <c r="F619" s="94" t="s">
        <v>81</v>
      </c>
      <c r="H619" s="122" t="s">
        <v>765</v>
      </c>
      <c r="J619">
        <v>39856.148891963901</v>
      </c>
    </row>
    <row r="620" spans="2:10" ht="13">
      <c r="B620" s="93">
        <v>481</v>
      </c>
      <c r="C620" s="93" t="s">
        <v>766</v>
      </c>
      <c r="D620" s="123">
        <f t="shared" si="31"/>
        <v>129868.89778510312</v>
      </c>
      <c r="E620" s="93" t="s">
        <v>78</v>
      </c>
      <c r="F620" s="93" t="s">
        <v>81</v>
      </c>
      <c r="H620" s="122" t="s">
        <v>766</v>
      </c>
      <c r="J620">
        <v>129868.89778510312</v>
      </c>
    </row>
    <row r="621" spans="2:10" ht="13">
      <c r="B621" s="94">
        <v>482</v>
      </c>
      <c r="C621" s="94" t="s">
        <v>767</v>
      </c>
      <c r="D621" s="123">
        <f t="shared" si="31"/>
        <v>64532.535999504231</v>
      </c>
      <c r="E621" s="94" t="s">
        <v>78</v>
      </c>
      <c r="F621" s="94" t="s">
        <v>81</v>
      </c>
      <c r="H621" s="122" t="s">
        <v>767</v>
      </c>
      <c r="J621">
        <v>64532.535999504231</v>
      </c>
    </row>
    <row r="622" spans="2:10" ht="13">
      <c r="B622" s="93">
        <v>492</v>
      </c>
      <c r="C622" s="93" t="s">
        <v>768</v>
      </c>
      <c r="D622" s="123">
        <f t="shared" si="31"/>
        <v>12001.787545586385</v>
      </c>
      <c r="E622" s="93" t="s">
        <v>78</v>
      </c>
      <c r="F622" s="93" t="s">
        <v>81</v>
      </c>
      <c r="H622" s="122" t="s">
        <v>768</v>
      </c>
      <c r="J622">
        <v>12001.787545586385</v>
      </c>
    </row>
    <row r="623" spans="2:10" ht="13">
      <c r="B623" s="94">
        <v>493</v>
      </c>
      <c r="C623" s="94" t="s">
        <v>769</v>
      </c>
      <c r="D623" s="123">
        <f t="shared" si="31"/>
        <v>59680.182477245136</v>
      </c>
      <c r="E623" s="94" t="s">
        <v>78</v>
      </c>
      <c r="F623" s="94" t="s">
        <v>81</v>
      </c>
      <c r="H623" s="122" t="s">
        <v>769</v>
      </c>
      <c r="J623">
        <v>59680.182477245136</v>
      </c>
    </row>
    <row r="624" spans="2:10" ht="13">
      <c r="B624" s="93">
        <v>494</v>
      </c>
      <c r="C624" s="93" t="s">
        <v>770</v>
      </c>
      <c r="D624" s="123">
        <f t="shared" si="31"/>
        <v>104420.87498757428</v>
      </c>
      <c r="E624" s="93" t="s">
        <v>78</v>
      </c>
      <c r="F624" s="93" t="s">
        <v>81</v>
      </c>
      <c r="H624" s="122" t="s">
        <v>770</v>
      </c>
      <c r="J624">
        <v>104420.87498757428</v>
      </c>
    </row>
    <row r="625" spans="2:10" ht="13">
      <c r="B625" s="94">
        <v>495</v>
      </c>
      <c r="C625" s="94" t="s">
        <v>771</v>
      </c>
      <c r="D625" s="123">
        <f t="shared" si="31"/>
        <v>3575.0025766064318</v>
      </c>
      <c r="E625" s="94" t="s">
        <v>78</v>
      </c>
      <c r="F625" s="94" t="s">
        <v>81</v>
      </c>
      <c r="H625" s="122" t="s">
        <v>771</v>
      </c>
      <c r="J625">
        <v>3575.0025766064318</v>
      </c>
    </row>
    <row r="626" spans="2:10" ht="13">
      <c r="B626" s="93">
        <v>496</v>
      </c>
      <c r="C626" s="93" t="s">
        <v>772</v>
      </c>
      <c r="D626" s="123">
        <f t="shared" si="31"/>
        <v>15948.400869509294</v>
      </c>
      <c r="E626" s="93" t="s">
        <v>78</v>
      </c>
      <c r="F626" s="93" t="s">
        <v>81</v>
      </c>
      <c r="H626" s="122" t="s">
        <v>772</v>
      </c>
      <c r="J626">
        <v>15948.400869509294</v>
      </c>
    </row>
    <row r="627" spans="2:10" ht="13">
      <c r="B627" s="94">
        <v>497</v>
      </c>
      <c r="C627" s="94" t="s">
        <v>773</v>
      </c>
      <c r="D627" s="123">
        <f t="shared" si="31"/>
        <v>14515.308467408897</v>
      </c>
      <c r="E627" s="94" t="s">
        <v>78</v>
      </c>
      <c r="F627" s="94" t="s">
        <v>81</v>
      </c>
      <c r="H627" s="122" t="s">
        <v>773</v>
      </c>
      <c r="J627">
        <v>14515.308467408897</v>
      </c>
    </row>
    <row r="628" spans="2:10" ht="13">
      <c r="B628" s="93">
        <v>498</v>
      </c>
      <c r="C628" s="93" t="s">
        <v>774</v>
      </c>
      <c r="D628" s="123">
        <f t="shared" si="31"/>
        <v>3250.2713068029775</v>
      </c>
      <c r="E628" s="93" t="s">
        <v>78</v>
      </c>
      <c r="F628" s="93" t="s">
        <v>81</v>
      </c>
      <c r="H628" s="122" t="s">
        <v>774</v>
      </c>
      <c r="J628">
        <v>3250.2713068029775</v>
      </c>
    </row>
    <row r="629" spans="2:10" ht="13">
      <c r="B629" s="94">
        <v>499</v>
      </c>
      <c r="C629" s="94" t="s">
        <v>775</v>
      </c>
      <c r="D629" s="123">
        <f t="shared" si="31"/>
        <v>2073.0143759956877</v>
      </c>
      <c r="E629" s="94" t="s">
        <v>78</v>
      </c>
      <c r="F629" s="94" t="s">
        <v>81</v>
      </c>
      <c r="H629" s="122" t="s">
        <v>775</v>
      </c>
      <c r="J629">
        <v>2073.0143759956877</v>
      </c>
    </row>
    <row r="630" spans="2:10" ht="13">
      <c r="B630" s="93">
        <v>956</v>
      </c>
      <c r="C630" s="93" t="s">
        <v>776</v>
      </c>
      <c r="D630" s="123">
        <f t="shared" si="31"/>
        <v>14549.015450086483</v>
      </c>
      <c r="E630" s="93" t="s">
        <v>78</v>
      </c>
      <c r="F630" s="93" t="s">
        <v>81</v>
      </c>
      <c r="H630" s="122" t="s">
        <v>776</v>
      </c>
      <c r="J630">
        <v>14549.015450086483</v>
      </c>
    </row>
    <row r="631" spans="2:10" ht="13">
      <c r="B631" s="94">
        <v>183</v>
      </c>
      <c r="C631" s="94" t="s">
        <v>777</v>
      </c>
      <c r="D631" s="123">
        <f t="shared" si="31"/>
        <v>8000.0153063814387</v>
      </c>
      <c r="E631" s="94" t="s">
        <v>87</v>
      </c>
      <c r="F631" s="94" t="s">
        <v>88</v>
      </c>
      <c r="H631" s="122" t="s">
        <v>777</v>
      </c>
      <c r="J631">
        <v>8000.0153063814387</v>
      </c>
    </row>
    <row r="632" spans="2:10" ht="13">
      <c r="B632" s="93">
        <v>184</v>
      </c>
      <c r="C632" s="93" t="s">
        <v>778</v>
      </c>
      <c r="D632" s="123">
        <f t="shared" si="31"/>
        <v>19243.868044250277</v>
      </c>
      <c r="E632" s="93" t="s">
        <v>87</v>
      </c>
      <c r="F632" s="93" t="s">
        <v>88</v>
      </c>
      <c r="H632" s="122" t="s">
        <v>778</v>
      </c>
      <c r="J632">
        <v>19243.868044250277</v>
      </c>
    </row>
    <row r="633" spans="2:10" ht="13">
      <c r="B633" s="94">
        <v>185</v>
      </c>
      <c r="C633" s="94" t="s">
        <v>779</v>
      </c>
      <c r="D633" s="123">
        <f t="shared" si="31"/>
        <v>5865.2947164447341</v>
      </c>
      <c r="E633" s="94" t="s">
        <v>87</v>
      </c>
      <c r="F633" s="94" t="s">
        <v>88</v>
      </c>
      <c r="H633" s="122" t="s">
        <v>779</v>
      </c>
      <c r="J633">
        <v>5865.2947164447341</v>
      </c>
    </row>
    <row r="634" spans="2:10" ht="13">
      <c r="B634" s="93">
        <v>604</v>
      </c>
      <c r="C634" s="93" t="s">
        <v>780</v>
      </c>
      <c r="D634" s="123">
        <f t="shared" si="31"/>
        <v>5390.1168961516823</v>
      </c>
      <c r="E634" s="93" t="s">
        <v>87</v>
      </c>
      <c r="F634" s="93" t="s">
        <v>88</v>
      </c>
      <c r="H634" s="122" t="s">
        <v>780</v>
      </c>
      <c r="J634">
        <v>5390.1168961516823</v>
      </c>
    </row>
    <row r="635" spans="2:10" ht="13">
      <c r="B635" s="94">
        <v>605</v>
      </c>
      <c r="C635" s="94" t="s">
        <v>781</v>
      </c>
      <c r="D635" s="123">
        <f t="shared" si="31"/>
        <v>39239.178872332704</v>
      </c>
      <c r="E635" s="94" t="s">
        <v>87</v>
      </c>
      <c r="F635" s="94" t="s">
        <v>88</v>
      </c>
      <c r="H635" s="122" t="s">
        <v>781</v>
      </c>
      <c r="J635">
        <v>39239.178872332704</v>
      </c>
    </row>
    <row r="636" spans="2:10" ht="13">
      <c r="B636" s="93">
        <v>913</v>
      </c>
      <c r="C636" s="93" t="s">
        <v>782</v>
      </c>
      <c r="D636" s="123">
        <f t="shared" si="31"/>
        <v>1887.9734138680874</v>
      </c>
      <c r="E636" s="93" t="s">
        <v>87</v>
      </c>
      <c r="F636" s="93" t="s">
        <v>88</v>
      </c>
      <c r="H636" s="122" t="s">
        <v>782</v>
      </c>
      <c r="J636">
        <v>1887.9734138680874</v>
      </c>
    </row>
    <row r="637" spans="2:10" ht="13">
      <c r="B637" s="94">
        <v>914</v>
      </c>
      <c r="C637" s="94" t="s">
        <v>783</v>
      </c>
      <c r="D637" s="123">
        <f t="shared" si="31"/>
        <v>15448.486534389978</v>
      </c>
      <c r="E637" s="94" t="s">
        <v>87</v>
      </c>
      <c r="F637" s="94" t="s">
        <v>88</v>
      </c>
      <c r="H637" s="122" t="s">
        <v>783</v>
      </c>
      <c r="J637">
        <v>15448.486534389978</v>
      </c>
    </row>
    <row r="638" spans="2:10" ht="13">
      <c r="B638" s="93">
        <v>963</v>
      </c>
      <c r="C638" s="93" t="s">
        <v>784</v>
      </c>
      <c r="D638" s="123">
        <f t="shared" si="31"/>
        <v>10163.736207958984</v>
      </c>
      <c r="E638" s="93" t="s">
        <v>87</v>
      </c>
      <c r="F638" s="93" t="s">
        <v>88</v>
      </c>
      <c r="H638" s="122" t="s">
        <v>784</v>
      </c>
      <c r="J638">
        <v>10163.736207958984</v>
      </c>
    </row>
    <row r="639" spans="2:10" ht="13">
      <c r="B639" s="94">
        <v>964</v>
      </c>
      <c r="C639" s="94" t="s">
        <v>785</v>
      </c>
      <c r="D639" s="123">
        <f t="shared" si="31"/>
        <v>16092.151292381799</v>
      </c>
      <c r="E639" s="94" t="s">
        <v>87</v>
      </c>
      <c r="F639" s="94" t="s">
        <v>88</v>
      </c>
      <c r="H639" s="122" t="s">
        <v>785</v>
      </c>
      <c r="J639">
        <v>16092.151292381799</v>
      </c>
    </row>
    <row r="640" spans="2:10" ht="13">
      <c r="B640" s="93">
        <v>965</v>
      </c>
      <c r="C640" s="93" t="s">
        <v>786</v>
      </c>
      <c r="D640" s="123">
        <f t="shared" si="31"/>
        <v>5639.1965605107926</v>
      </c>
      <c r="E640" s="93" t="s">
        <v>87</v>
      </c>
      <c r="F640" s="93" t="s">
        <v>88</v>
      </c>
      <c r="H640" s="122" t="s">
        <v>786</v>
      </c>
      <c r="J640">
        <v>5639.1965605107926</v>
      </c>
    </row>
    <row r="641" spans="2:10" ht="13">
      <c r="B641" s="94">
        <v>927</v>
      </c>
      <c r="C641" s="94" t="s">
        <v>787</v>
      </c>
      <c r="D641" s="123">
        <f t="shared" si="31"/>
        <v>1047.5649970925801</v>
      </c>
      <c r="E641" s="94" t="s">
        <v>87</v>
      </c>
      <c r="F641" s="94" t="s">
        <v>89</v>
      </c>
      <c r="H641" s="122" t="s">
        <v>787</v>
      </c>
      <c r="J641">
        <v>1047.5649970925801</v>
      </c>
    </row>
    <row r="642" spans="2:10" ht="13">
      <c r="B642" s="93">
        <v>928</v>
      </c>
      <c r="C642" s="93" t="s">
        <v>788</v>
      </c>
      <c r="D642" s="123">
        <f t="shared" si="31"/>
        <v>4310.294344869897</v>
      </c>
      <c r="E642" s="93" t="s">
        <v>87</v>
      </c>
      <c r="F642" s="93" t="s">
        <v>89</v>
      </c>
      <c r="H642" s="122" t="s">
        <v>788</v>
      </c>
      <c r="J642">
        <v>4310.294344869897</v>
      </c>
    </row>
    <row r="643" spans="2:10" ht="13">
      <c r="B643" s="94">
        <v>929</v>
      </c>
      <c r="C643" s="94" t="s">
        <v>789</v>
      </c>
      <c r="D643" s="123">
        <f t="shared" si="31"/>
        <v>3241.8685132816231</v>
      </c>
      <c r="E643" s="94" t="s">
        <v>87</v>
      </c>
      <c r="F643" s="94" t="s">
        <v>89</v>
      </c>
      <c r="H643" s="122" t="s">
        <v>789</v>
      </c>
      <c r="J643">
        <v>3241.8685132816231</v>
      </c>
    </row>
    <row r="644" spans="2:10" ht="13">
      <c r="B644" s="93">
        <v>933</v>
      </c>
      <c r="C644" s="93" t="s">
        <v>790</v>
      </c>
      <c r="D644" s="123">
        <f t="shared" ref="D644:D707" si="32">VLOOKUP(C644,$H$4:$J$761,3,FALSE)</f>
        <v>617.09475866133096</v>
      </c>
      <c r="E644" s="93" t="s">
        <v>87</v>
      </c>
      <c r="F644" s="93" t="s">
        <v>89</v>
      </c>
      <c r="H644" s="122" t="s">
        <v>790</v>
      </c>
      <c r="J644">
        <v>617.09475866133096</v>
      </c>
    </row>
    <row r="645" spans="2:10" ht="13">
      <c r="B645" s="94">
        <v>934</v>
      </c>
      <c r="C645" s="94" t="s">
        <v>791</v>
      </c>
      <c r="D645" s="123">
        <f t="shared" si="32"/>
        <v>2531.1223293077328</v>
      </c>
      <c r="E645" s="94" t="s">
        <v>87</v>
      </c>
      <c r="F645" s="94" t="s">
        <v>89</v>
      </c>
      <c r="H645" s="122" t="s">
        <v>791</v>
      </c>
      <c r="J645">
        <v>2531.1223293077328</v>
      </c>
    </row>
    <row r="646" spans="2:10" ht="13">
      <c r="B646" s="93">
        <v>935</v>
      </c>
      <c r="C646" s="93" t="s">
        <v>792</v>
      </c>
      <c r="D646" s="123">
        <f t="shared" si="32"/>
        <v>16385.448110484333</v>
      </c>
      <c r="E646" s="93" t="s">
        <v>87</v>
      </c>
      <c r="F646" s="93" t="s">
        <v>89</v>
      </c>
      <c r="H646" s="122" t="s">
        <v>792</v>
      </c>
      <c r="J646">
        <v>16385.448110484333</v>
      </c>
    </row>
    <row r="647" spans="2:10" ht="13">
      <c r="B647" s="94">
        <v>82</v>
      </c>
      <c r="C647" s="94" t="s">
        <v>793</v>
      </c>
      <c r="D647" s="123">
        <f t="shared" si="32"/>
        <v>8889.5464235815361</v>
      </c>
      <c r="E647" s="94" t="s">
        <v>87</v>
      </c>
      <c r="F647" s="94" t="s">
        <v>90</v>
      </c>
      <c r="H647" s="122" t="s">
        <v>793</v>
      </c>
      <c r="J647">
        <v>8889.5464235815361</v>
      </c>
    </row>
    <row r="648" spans="2:10" ht="13">
      <c r="B648" s="93">
        <v>83</v>
      </c>
      <c r="C648" s="93" t="s">
        <v>794</v>
      </c>
      <c r="D648" s="123">
        <f t="shared" si="32"/>
        <v>7777.121314771015</v>
      </c>
      <c r="E648" s="93" t="s">
        <v>87</v>
      </c>
      <c r="F648" s="93" t="s">
        <v>90</v>
      </c>
      <c r="H648" s="122" t="s">
        <v>794</v>
      </c>
      <c r="J648">
        <v>7777.121314771015</v>
      </c>
    </row>
    <row r="649" spans="2:10" ht="13">
      <c r="B649" s="94">
        <v>84</v>
      </c>
      <c r="C649" s="94" t="s">
        <v>795</v>
      </c>
      <c r="D649" s="123">
        <f t="shared" si="32"/>
        <v>10857.778131818504</v>
      </c>
      <c r="E649" s="94" t="s">
        <v>87</v>
      </c>
      <c r="F649" s="94" t="s">
        <v>90</v>
      </c>
      <c r="H649" s="122" t="s">
        <v>795</v>
      </c>
      <c r="J649">
        <v>10857.778131818504</v>
      </c>
    </row>
    <row r="650" spans="2:10" ht="13">
      <c r="B650" s="93">
        <v>85</v>
      </c>
      <c r="C650" s="93" t="s">
        <v>796</v>
      </c>
      <c r="D650" s="123">
        <f t="shared" si="32"/>
        <v>21161.104165425011</v>
      </c>
      <c r="E650" s="93" t="s">
        <v>87</v>
      </c>
      <c r="F650" s="93" t="s">
        <v>90</v>
      </c>
      <c r="H650" s="122" t="s">
        <v>796</v>
      </c>
      <c r="J650">
        <v>21161.104165425011</v>
      </c>
    </row>
    <row r="651" spans="2:10" ht="13">
      <c r="B651" s="94">
        <v>86</v>
      </c>
      <c r="C651" s="94" t="s">
        <v>797</v>
      </c>
      <c r="D651" s="123">
        <f t="shared" si="32"/>
        <v>30524.809912809105</v>
      </c>
      <c r="E651" s="94" t="s">
        <v>87</v>
      </c>
      <c r="F651" s="94" t="s">
        <v>90</v>
      </c>
      <c r="H651" s="122" t="s">
        <v>797</v>
      </c>
      <c r="J651">
        <v>30524.809912809105</v>
      </c>
    </row>
    <row r="652" spans="2:10" ht="13">
      <c r="B652" s="93">
        <v>87</v>
      </c>
      <c r="C652" s="93" t="s">
        <v>798</v>
      </c>
      <c r="D652" s="123">
        <f t="shared" si="32"/>
        <v>41013.657632816044</v>
      </c>
      <c r="E652" s="93" t="s">
        <v>87</v>
      </c>
      <c r="F652" s="93" t="s">
        <v>90</v>
      </c>
      <c r="H652" s="122" t="s">
        <v>798</v>
      </c>
      <c r="J652">
        <v>41013.657632816044</v>
      </c>
    </row>
    <row r="653" spans="2:10" ht="13">
      <c r="B653" s="94">
        <v>88</v>
      </c>
      <c r="C653" s="94" t="s">
        <v>799</v>
      </c>
      <c r="D653" s="123">
        <f t="shared" si="32"/>
        <v>3204.0652362923911</v>
      </c>
      <c r="E653" s="94" t="s">
        <v>87</v>
      </c>
      <c r="F653" s="94" t="s">
        <v>90</v>
      </c>
      <c r="H653" s="122" t="s">
        <v>799</v>
      </c>
      <c r="J653">
        <v>3204.0652362923911</v>
      </c>
    </row>
    <row r="654" spans="2:10" ht="13">
      <c r="B654" s="93">
        <v>89</v>
      </c>
      <c r="C654" s="93" t="s">
        <v>800</v>
      </c>
      <c r="D654" s="123">
        <f t="shared" si="32"/>
        <v>8846.5779714484343</v>
      </c>
      <c r="E654" s="93" t="s">
        <v>87</v>
      </c>
      <c r="F654" s="93" t="s">
        <v>90</v>
      </c>
      <c r="H654" s="122" t="s">
        <v>800</v>
      </c>
      <c r="J654">
        <v>8846.5779714484343</v>
      </c>
    </row>
    <row r="655" spans="2:10" ht="13">
      <c r="B655" s="94">
        <v>90</v>
      </c>
      <c r="C655" s="94" t="s">
        <v>801</v>
      </c>
      <c r="D655" s="123">
        <f t="shared" si="32"/>
        <v>11244.796684692676</v>
      </c>
      <c r="E655" s="94" t="s">
        <v>87</v>
      </c>
      <c r="F655" s="94" t="s">
        <v>90</v>
      </c>
      <c r="H655" s="122" t="s">
        <v>801</v>
      </c>
      <c r="J655">
        <v>11244.796684692676</v>
      </c>
    </row>
    <row r="656" spans="2:10" ht="13">
      <c r="B656" s="93">
        <v>945</v>
      </c>
      <c r="C656" s="93" t="s">
        <v>802</v>
      </c>
      <c r="D656" s="123">
        <f t="shared" si="32"/>
        <v>310359.80509209825</v>
      </c>
      <c r="E656" s="93" t="s">
        <v>153</v>
      </c>
      <c r="F656" s="93" t="s">
        <v>153</v>
      </c>
      <c r="H656" s="122" t="s">
        <v>802</v>
      </c>
      <c r="J656">
        <v>310359.80509209825</v>
      </c>
    </row>
    <row r="657" spans="2:10" ht="13">
      <c r="B657" s="94">
        <v>946</v>
      </c>
      <c r="C657" s="94" t="s">
        <v>803</v>
      </c>
      <c r="D657" s="123">
        <f t="shared" si="32"/>
        <v>76575.848622995283</v>
      </c>
      <c r="E657" s="94" t="s">
        <v>153</v>
      </c>
      <c r="F657" s="94" t="s">
        <v>153</v>
      </c>
      <c r="H657" s="122" t="s">
        <v>803</v>
      </c>
      <c r="J657">
        <v>76575.848622995283</v>
      </c>
    </row>
    <row r="658" spans="2:10" ht="13">
      <c r="B658" s="93">
        <v>453</v>
      </c>
      <c r="C658" s="93" t="s">
        <v>804</v>
      </c>
      <c r="D658" s="123">
        <f t="shared" si="32"/>
        <v>3559.635174168709</v>
      </c>
      <c r="E658" s="93" t="s">
        <v>92</v>
      </c>
      <c r="F658" s="93" t="s">
        <v>95</v>
      </c>
      <c r="H658" s="122" t="s">
        <v>804</v>
      </c>
      <c r="J658">
        <v>3559.635174168709</v>
      </c>
    </row>
    <row r="659" spans="2:10" ht="13">
      <c r="B659" s="94">
        <v>454</v>
      </c>
      <c r="C659" s="94" t="s">
        <v>805</v>
      </c>
      <c r="D659" s="123">
        <f t="shared" si="32"/>
        <v>13762.806493497672</v>
      </c>
      <c r="E659" s="94" t="s">
        <v>92</v>
      </c>
      <c r="F659" s="94" t="s">
        <v>95</v>
      </c>
      <c r="H659" s="122" t="s">
        <v>805</v>
      </c>
      <c r="J659">
        <v>13762.806493497672</v>
      </c>
    </row>
    <row r="660" spans="2:10" ht="13">
      <c r="B660" s="93">
        <v>455</v>
      </c>
      <c r="C660" s="93" t="s">
        <v>806</v>
      </c>
      <c r="D660" s="123">
        <f t="shared" si="32"/>
        <v>17050.950909874595</v>
      </c>
      <c r="E660" s="93" t="s">
        <v>92</v>
      </c>
      <c r="F660" s="93" t="s">
        <v>95</v>
      </c>
      <c r="H660" s="122" t="s">
        <v>806</v>
      </c>
      <c r="J660">
        <v>17050.950909874595</v>
      </c>
    </row>
    <row r="661" spans="2:10" ht="13">
      <c r="B661" s="94">
        <v>456</v>
      </c>
      <c r="C661" s="94" t="s">
        <v>807</v>
      </c>
      <c r="D661" s="123">
        <f t="shared" si="32"/>
        <v>4314.5506289740715</v>
      </c>
      <c r="E661" s="94" t="s">
        <v>92</v>
      </c>
      <c r="F661" s="94" t="s">
        <v>95</v>
      </c>
      <c r="H661" s="122" t="s">
        <v>807</v>
      </c>
      <c r="J661">
        <v>4314.5506289740715</v>
      </c>
    </row>
    <row r="662" spans="2:10" ht="13">
      <c r="B662" s="93">
        <v>457</v>
      </c>
      <c r="C662" s="93" t="s">
        <v>808</v>
      </c>
      <c r="D662" s="123">
        <f t="shared" si="32"/>
        <v>11923.660538262809</v>
      </c>
      <c r="E662" s="93" t="s">
        <v>92</v>
      </c>
      <c r="F662" s="93" t="s">
        <v>95</v>
      </c>
      <c r="H662" s="122" t="s">
        <v>808</v>
      </c>
      <c r="J662">
        <v>11923.660538262809</v>
      </c>
    </row>
    <row r="663" spans="2:10" ht="13">
      <c r="B663" s="94">
        <v>458</v>
      </c>
      <c r="C663" s="94" t="s">
        <v>809</v>
      </c>
      <c r="D663" s="123">
        <f t="shared" si="32"/>
        <v>9929.5235189737359</v>
      </c>
      <c r="E663" s="94" t="s">
        <v>92</v>
      </c>
      <c r="F663" s="94" t="s">
        <v>95</v>
      </c>
      <c r="H663" s="122" t="s">
        <v>809</v>
      </c>
      <c r="J663">
        <v>9929.5235189737359</v>
      </c>
    </row>
    <row r="664" spans="2:10" ht="13">
      <c r="B664" s="93">
        <v>459</v>
      </c>
      <c r="C664" s="93" t="s">
        <v>810</v>
      </c>
      <c r="D664" s="123">
        <f t="shared" si="32"/>
        <v>9238.9058000482291</v>
      </c>
      <c r="E664" s="93" t="s">
        <v>92</v>
      </c>
      <c r="F664" s="93" t="s">
        <v>95</v>
      </c>
      <c r="H664" s="122" t="s">
        <v>810</v>
      </c>
      <c r="J664">
        <v>9238.9058000482291</v>
      </c>
    </row>
    <row r="665" spans="2:10" ht="13">
      <c r="B665" s="94">
        <v>460</v>
      </c>
      <c r="C665" s="94" t="s">
        <v>811</v>
      </c>
      <c r="D665" s="123">
        <f t="shared" si="32"/>
        <v>200408.18257963294</v>
      </c>
      <c r="E665" s="94" t="s">
        <v>92</v>
      </c>
      <c r="F665" s="94" t="s">
        <v>95</v>
      </c>
      <c r="H665" s="122" t="s">
        <v>811</v>
      </c>
      <c r="J665">
        <v>200408.18257963294</v>
      </c>
    </row>
    <row r="666" spans="2:10" ht="13">
      <c r="B666" s="93">
        <v>471</v>
      </c>
      <c r="C666" s="93" t="s">
        <v>812</v>
      </c>
      <c r="D666" s="123">
        <f t="shared" si="32"/>
        <v>7349.2260495351775</v>
      </c>
      <c r="E666" s="93" t="s">
        <v>92</v>
      </c>
      <c r="F666" s="93" t="s">
        <v>95</v>
      </c>
      <c r="H666" s="122" t="s">
        <v>812</v>
      </c>
      <c r="J666">
        <v>7349.2260495351775</v>
      </c>
    </row>
    <row r="667" spans="2:10" ht="13">
      <c r="B667" s="94">
        <v>472</v>
      </c>
      <c r="C667" s="94" t="s">
        <v>813</v>
      </c>
      <c r="D667" s="123">
        <f t="shared" si="32"/>
        <v>33422.384161824353</v>
      </c>
      <c r="E667" s="94" t="s">
        <v>92</v>
      </c>
      <c r="F667" s="94" t="s">
        <v>95</v>
      </c>
      <c r="H667" s="122" t="s">
        <v>813</v>
      </c>
      <c r="J667">
        <v>33422.384161824353</v>
      </c>
    </row>
    <row r="668" spans="2:10" ht="13">
      <c r="B668" s="93">
        <v>473</v>
      </c>
      <c r="C668" s="93" t="s">
        <v>814</v>
      </c>
      <c r="D668" s="123">
        <f t="shared" si="32"/>
        <v>111256.46476199254</v>
      </c>
      <c r="E668" s="93" t="s">
        <v>92</v>
      </c>
      <c r="F668" s="93" t="s">
        <v>95</v>
      </c>
      <c r="H668" s="122" t="s">
        <v>814</v>
      </c>
      <c r="J668">
        <v>111256.46476199254</v>
      </c>
    </row>
    <row r="669" spans="2:10" ht="13">
      <c r="B669" s="94">
        <v>52</v>
      </c>
      <c r="C669" s="94" t="s">
        <v>815</v>
      </c>
      <c r="D669" s="123">
        <f t="shared" si="32"/>
        <v>4212.5860546882977</v>
      </c>
      <c r="E669" s="94" t="s">
        <v>92</v>
      </c>
      <c r="F669" s="94" t="s">
        <v>93</v>
      </c>
      <c r="H669" s="122" t="s">
        <v>815</v>
      </c>
      <c r="J669">
        <v>4212.5860546882977</v>
      </c>
    </row>
    <row r="670" spans="2:10" ht="13">
      <c r="B670" s="93">
        <v>53</v>
      </c>
      <c r="C670" s="93" t="s">
        <v>816</v>
      </c>
      <c r="D670" s="123">
        <f t="shared" si="32"/>
        <v>1703.3099764135413</v>
      </c>
      <c r="E670" s="93" t="s">
        <v>92</v>
      </c>
      <c r="F670" s="93" t="s">
        <v>93</v>
      </c>
      <c r="H670" s="122" t="s">
        <v>816</v>
      </c>
      <c r="J670">
        <v>1703.3099764135413</v>
      </c>
    </row>
    <row r="671" spans="2:10" ht="13">
      <c r="B671" s="94">
        <v>551</v>
      </c>
      <c r="C671" s="94" t="s">
        <v>817</v>
      </c>
      <c r="D671" s="123">
        <f t="shared" si="32"/>
        <v>20728.220564490621</v>
      </c>
      <c r="E671" s="94" t="s">
        <v>92</v>
      </c>
      <c r="F671" s="94" t="s">
        <v>93</v>
      </c>
      <c r="H671" s="122" t="s">
        <v>817</v>
      </c>
      <c r="J671">
        <v>20728.220564490621</v>
      </c>
    </row>
    <row r="672" spans="2:10" ht="13">
      <c r="B672" s="93">
        <v>552</v>
      </c>
      <c r="C672" s="93" t="s">
        <v>818</v>
      </c>
      <c r="D672" s="123">
        <f t="shared" si="32"/>
        <v>133486.99056753109</v>
      </c>
      <c r="E672" s="93" t="s">
        <v>92</v>
      </c>
      <c r="F672" s="93" t="s">
        <v>93</v>
      </c>
      <c r="H672" s="122" t="s">
        <v>818</v>
      </c>
      <c r="J672">
        <v>133486.99056753109</v>
      </c>
    </row>
    <row r="673" spans="2:10" ht="13">
      <c r="B673" s="94">
        <v>28</v>
      </c>
      <c r="C673" s="94" t="s">
        <v>819</v>
      </c>
      <c r="D673" s="123">
        <f t="shared" si="32"/>
        <v>6602.2573385437281</v>
      </c>
      <c r="E673" s="94" t="s">
        <v>92</v>
      </c>
      <c r="F673" s="94" t="s">
        <v>94</v>
      </c>
      <c r="H673" s="122" t="s">
        <v>819</v>
      </c>
      <c r="J673">
        <v>6602.2573385437281</v>
      </c>
    </row>
    <row r="674" spans="2:10" ht="13">
      <c r="B674" s="93">
        <v>29</v>
      </c>
      <c r="C674" s="93" t="s">
        <v>820</v>
      </c>
      <c r="D674" s="123">
        <f t="shared" si="32"/>
        <v>15196.007041658906</v>
      </c>
      <c r="E674" s="93" t="s">
        <v>92</v>
      </c>
      <c r="F674" s="93" t="s">
        <v>94</v>
      </c>
      <c r="H674" s="122" t="s">
        <v>820</v>
      </c>
      <c r="J674">
        <v>15196.007041658906</v>
      </c>
    </row>
    <row r="675" spans="2:10" ht="13">
      <c r="B675" s="94">
        <v>30</v>
      </c>
      <c r="C675" s="94" t="s">
        <v>821</v>
      </c>
      <c r="D675" s="123">
        <f t="shared" si="32"/>
        <v>16500.279306025677</v>
      </c>
      <c r="E675" s="94" t="s">
        <v>92</v>
      </c>
      <c r="F675" s="94" t="s">
        <v>94</v>
      </c>
      <c r="H675" s="122" t="s">
        <v>821</v>
      </c>
      <c r="J675">
        <v>16500.279306025677</v>
      </c>
    </row>
    <row r="676" spans="2:10" ht="13">
      <c r="B676" s="93">
        <v>518</v>
      </c>
      <c r="C676" s="93" t="s">
        <v>822</v>
      </c>
      <c r="D676" s="123">
        <f t="shared" si="32"/>
        <v>24664.041930531366</v>
      </c>
      <c r="E676" s="93" t="s">
        <v>92</v>
      </c>
      <c r="F676" s="93" t="s">
        <v>94</v>
      </c>
      <c r="H676" s="122" t="s">
        <v>822</v>
      </c>
      <c r="J676">
        <v>24664.041930531366</v>
      </c>
    </row>
    <row r="677" spans="2:10" ht="13">
      <c r="B677" s="94">
        <v>519</v>
      </c>
      <c r="C677" s="94" t="s">
        <v>823</v>
      </c>
      <c r="D677" s="123">
        <f t="shared" si="32"/>
        <v>103546.64514730772</v>
      </c>
      <c r="E677" s="94" t="s">
        <v>92</v>
      </c>
      <c r="F677" s="94" t="s">
        <v>94</v>
      </c>
      <c r="H677" s="122" t="s">
        <v>823</v>
      </c>
      <c r="J677">
        <v>103546.64514730772</v>
      </c>
    </row>
    <row r="678" spans="2:10" ht="13">
      <c r="B678" s="93">
        <v>520</v>
      </c>
      <c r="C678" s="93" t="s">
        <v>824</v>
      </c>
      <c r="D678" s="123">
        <f t="shared" si="32"/>
        <v>68120.082727777597</v>
      </c>
      <c r="E678" s="93" t="s">
        <v>92</v>
      </c>
      <c r="F678" s="93" t="s">
        <v>94</v>
      </c>
      <c r="H678" s="122" t="s">
        <v>824</v>
      </c>
      <c r="J678">
        <v>68120.082727777597</v>
      </c>
    </row>
    <row r="679" spans="2:10" ht="13">
      <c r="B679" s="94">
        <v>7</v>
      </c>
      <c r="C679" s="94" t="s">
        <v>825</v>
      </c>
      <c r="D679" s="123">
        <f t="shared" si="32"/>
        <v>1649.403003089602</v>
      </c>
      <c r="E679" s="94" t="s">
        <v>96</v>
      </c>
      <c r="F679" s="94" t="s">
        <v>98</v>
      </c>
      <c r="H679" s="122" t="s">
        <v>825</v>
      </c>
      <c r="J679">
        <v>1649.403003089602</v>
      </c>
    </row>
    <row r="680" spans="2:10" ht="13">
      <c r="B680" s="93">
        <v>163</v>
      </c>
      <c r="C680" s="93" t="s">
        <v>826</v>
      </c>
      <c r="D680" s="123">
        <f t="shared" si="32"/>
        <v>30758.27797031212</v>
      </c>
      <c r="E680" s="93" t="s">
        <v>96</v>
      </c>
      <c r="F680" s="93" t="s">
        <v>97</v>
      </c>
      <c r="H680" s="122" t="s">
        <v>826</v>
      </c>
      <c r="J680">
        <v>30758.27797031212</v>
      </c>
    </row>
    <row r="681" spans="2:10" ht="13">
      <c r="B681" s="94">
        <v>164</v>
      </c>
      <c r="C681" s="94" t="s">
        <v>827</v>
      </c>
      <c r="D681" s="123">
        <f t="shared" si="32"/>
        <v>46700.867693170825</v>
      </c>
      <c r="E681" s="94" t="s">
        <v>96</v>
      </c>
      <c r="F681" s="94" t="s">
        <v>97</v>
      </c>
      <c r="H681" s="122" t="s">
        <v>827</v>
      </c>
      <c r="J681">
        <v>46700.867693170825</v>
      </c>
    </row>
    <row r="682" spans="2:10" ht="13">
      <c r="B682" s="93">
        <v>165</v>
      </c>
      <c r="C682" s="93" t="s">
        <v>828</v>
      </c>
      <c r="D682" s="123">
        <f t="shared" si="32"/>
        <v>34417.76976921496</v>
      </c>
      <c r="E682" s="93" t="s">
        <v>96</v>
      </c>
      <c r="F682" s="93" t="s">
        <v>97</v>
      </c>
      <c r="H682" s="122" t="s">
        <v>828</v>
      </c>
      <c r="J682">
        <v>34417.76976921496</v>
      </c>
    </row>
    <row r="683" spans="2:10" ht="13">
      <c r="B683" s="94">
        <v>166</v>
      </c>
      <c r="C683" s="94" t="s">
        <v>829</v>
      </c>
      <c r="D683" s="123">
        <f t="shared" si="32"/>
        <v>37622.397063668875</v>
      </c>
      <c r="E683" s="94" t="s">
        <v>96</v>
      </c>
      <c r="F683" s="94" t="s">
        <v>97</v>
      </c>
      <c r="H683" s="122" t="s">
        <v>829</v>
      </c>
      <c r="J683">
        <v>37622.397063668875</v>
      </c>
    </row>
    <row r="684" spans="2:10" ht="13">
      <c r="B684" s="93">
        <v>167</v>
      </c>
      <c r="C684" s="93" t="s">
        <v>830</v>
      </c>
      <c r="D684" s="123">
        <f t="shared" si="32"/>
        <v>32669.409030164337</v>
      </c>
      <c r="E684" s="93" t="s">
        <v>96</v>
      </c>
      <c r="F684" s="93" t="s">
        <v>97</v>
      </c>
      <c r="H684" s="122" t="s">
        <v>830</v>
      </c>
      <c r="J684">
        <v>32669.409030164337</v>
      </c>
    </row>
    <row r="685" spans="2:10" ht="13">
      <c r="B685" s="94">
        <v>168</v>
      </c>
      <c r="C685" s="94" t="s">
        <v>831</v>
      </c>
      <c r="D685" s="123">
        <f t="shared" si="32"/>
        <v>9146.2945956967123</v>
      </c>
      <c r="E685" s="94" t="s">
        <v>96</v>
      </c>
      <c r="F685" s="94" t="s">
        <v>97</v>
      </c>
      <c r="H685" s="122" t="s">
        <v>831</v>
      </c>
      <c r="J685">
        <v>9146.2945956967123</v>
      </c>
    </row>
    <row r="686" spans="2:10" ht="13">
      <c r="B686" s="93">
        <v>709</v>
      </c>
      <c r="C686" s="93" t="s">
        <v>832</v>
      </c>
      <c r="D686" s="123">
        <f t="shared" si="32"/>
        <v>1546.3053129792386</v>
      </c>
      <c r="E686" s="93" t="s">
        <v>99</v>
      </c>
      <c r="F686" s="93" t="s">
        <v>101</v>
      </c>
      <c r="H686" s="122" t="s">
        <v>832</v>
      </c>
      <c r="J686">
        <v>1546.3053129792386</v>
      </c>
    </row>
    <row r="687" spans="2:10" ht="13">
      <c r="B687" s="94">
        <v>710</v>
      </c>
      <c r="C687" s="94" t="s">
        <v>833</v>
      </c>
      <c r="D687" s="123">
        <f t="shared" si="32"/>
        <v>2279.1034975732664</v>
      </c>
      <c r="E687" s="94" t="s">
        <v>99</v>
      </c>
      <c r="F687" s="94" t="s">
        <v>101</v>
      </c>
      <c r="H687" s="122" t="s">
        <v>833</v>
      </c>
      <c r="J687">
        <v>2279.1034975732664</v>
      </c>
    </row>
    <row r="688" spans="2:10" ht="13">
      <c r="B688" s="93">
        <v>711</v>
      </c>
      <c r="C688" s="93" t="s">
        <v>834</v>
      </c>
      <c r="D688" s="123">
        <f t="shared" si="32"/>
        <v>1939.3220128167607</v>
      </c>
      <c r="E688" s="93" t="s">
        <v>99</v>
      </c>
      <c r="F688" s="93" t="s">
        <v>101</v>
      </c>
      <c r="H688" s="122" t="s">
        <v>834</v>
      </c>
      <c r="J688">
        <v>1939.3220128167607</v>
      </c>
    </row>
    <row r="689" spans="2:10" ht="13">
      <c r="B689" s="94">
        <v>712</v>
      </c>
      <c r="C689" s="94" t="s">
        <v>835</v>
      </c>
      <c r="D689" s="123">
        <f t="shared" si="32"/>
        <v>2309.7021013724097</v>
      </c>
      <c r="E689" s="94" t="s">
        <v>99</v>
      </c>
      <c r="F689" s="94" t="s">
        <v>101</v>
      </c>
      <c r="H689" s="122" t="s">
        <v>835</v>
      </c>
      <c r="J689">
        <v>2309.7021013724097</v>
      </c>
    </row>
    <row r="690" spans="2:10" ht="13">
      <c r="B690" s="93">
        <v>715</v>
      </c>
      <c r="C690" s="93" t="s">
        <v>836</v>
      </c>
      <c r="D690" s="123">
        <f t="shared" si="32"/>
        <v>858.06224088978263</v>
      </c>
      <c r="E690" s="93" t="s">
        <v>99</v>
      </c>
      <c r="F690" s="93" t="s">
        <v>101</v>
      </c>
      <c r="H690" s="122" t="s">
        <v>836</v>
      </c>
      <c r="J690">
        <v>858.06224088978263</v>
      </c>
    </row>
    <row r="691" spans="2:10" ht="13">
      <c r="B691" s="94">
        <v>716</v>
      </c>
      <c r="C691" s="94" t="s">
        <v>837</v>
      </c>
      <c r="D691" s="123">
        <f t="shared" si="32"/>
        <v>514.15477823172182</v>
      </c>
      <c r="E691" s="94" t="s">
        <v>99</v>
      </c>
      <c r="F691" s="94" t="s">
        <v>101</v>
      </c>
      <c r="H691" s="122" t="s">
        <v>837</v>
      </c>
      <c r="J691">
        <v>514.15477823172182</v>
      </c>
    </row>
    <row r="692" spans="2:10" ht="13">
      <c r="B692" s="93">
        <v>717</v>
      </c>
      <c r="C692" s="93" t="s">
        <v>838</v>
      </c>
      <c r="D692" s="123">
        <f t="shared" si="32"/>
        <v>1458.7423989271024</v>
      </c>
      <c r="E692" s="93" t="s">
        <v>99</v>
      </c>
      <c r="F692" s="93" t="s">
        <v>101</v>
      </c>
      <c r="H692" s="122" t="s">
        <v>838</v>
      </c>
      <c r="J692">
        <v>1458.7423989271024</v>
      </c>
    </row>
    <row r="693" spans="2:10" ht="13">
      <c r="B693" s="94">
        <v>718</v>
      </c>
      <c r="C693" s="94" t="s">
        <v>839</v>
      </c>
      <c r="D693" s="123">
        <f t="shared" si="32"/>
        <v>518.40709376821951</v>
      </c>
      <c r="E693" s="94" t="s">
        <v>99</v>
      </c>
      <c r="F693" s="94" t="s">
        <v>101</v>
      </c>
      <c r="H693" s="122" t="s">
        <v>839</v>
      </c>
      <c r="J693">
        <v>518.40709376821951</v>
      </c>
    </row>
    <row r="694" spans="2:10" ht="13">
      <c r="B694" s="93">
        <v>727</v>
      </c>
      <c r="C694" s="93" t="s">
        <v>840</v>
      </c>
      <c r="D694" s="123">
        <f t="shared" si="32"/>
        <v>2955.513222364807</v>
      </c>
      <c r="E694" s="93" t="s">
        <v>99</v>
      </c>
      <c r="F694" s="93" t="s">
        <v>101</v>
      </c>
      <c r="H694" s="122" t="s">
        <v>840</v>
      </c>
      <c r="J694">
        <v>2955.513222364807</v>
      </c>
    </row>
    <row r="695" spans="2:10" ht="13">
      <c r="B695" s="94">
        <v>728</v>
      </c>
      <c r="C695" s="94" t="s">
        <v>841</v>
      </c>
      <c r="D695" s="123">
        <f t="shared" si="32"/>
        <v>20563.314985594796</v>
      </c>
      <c r="E695" s="94" t="s">
        <v>99</v>
      </c>
      <c r="F695" s="94" t="s">
        <v>101</v>
      </c>
      <c r="H695" s="122" t="s">
        <v>841</v>
      </c>
      <c r="J695">
        <v>20563.314985594796</v>
      </c>
    </row>
    <row r="696" spans="2:10" ht="13">
      <c r="B696" s="93">
        <v>729</v>
      </c>
      <c r="C696" s="93" t="s">
        <v>842</v>
      </c>
      <c r="D696" s="123">
        <f t="shared" si="32"/>
        <v>2309.5660630776106</v>
      </c>
      <c r="E696" s="93" t="s">
        <v>99</v>
      </c>
      <c r="F696" s="93" t="s">
        <v>101</v>
      </c>
      <c r="H696" s="122" t="s">
        <v>842</v>
      </c>
      <c r="J696">
        <v>2309.5660630776106</v>
      </c>
    </row>
    <row r="697" spans="2:10" ht="13">
      <c r="B697" s="94">
        <v>730</v>
      </c>
      <c r="C697" s="94" t="s">
        <v>843</v>
      </c>
      <c r="D697" s="123">
        <f t="shared" si="32"/>
        <v>1238.0198907613146</v>
      </c>
      <c r="E697" s="94" t="s">
        <v>99</v>
      </c>
      <c r="F697" s="94" t="s">
        <v>101</v>
      </c>
      <c r="H697" s="122" t="s">
        <v>843</v>
      </c>
      <c r="J697">
        <v>1238.0198907613146</v>
      </c>
    </row>
    <row r="698" spans="2:10" ht="13">
      <c r="B698" s="93">
        <v>665</v>
      </c>
      <c r="C698" s="93" t="s">
        <v>844</v>
      </c>
      <c r="D698" s="123">
        <f t="shared" si="32"/>
        <v>794.42578502176934</v>
      </c>
      <c r="E698" s="93" t="s">
        <v>99</v>
      </c>
      <c r="F698" s="93" t="s">
        <v>100</v>
      </c>
      <c r="H698" s="122" t="s">
        <v>844</v>
      </c>
      <c r="J698">
        <v>794.42578502176934</v>
      </c>
    </row>
    <row r="699" spans="2:10" ht="13">
      <c r="B699" s="94">
        <v>666</v>
      </c>
      <c r="C699" s="94" t="s">
        <v>845</v>
      </c>
      <c r="D699" s="123">
        <f t="shared" si="32"/>
        <v>2343.8846961240379</v>
      </c>
      <c r="E699" s="94" t="s">
        <v>99</v>
      </c>
      <c r="F699" s="94" t="s">
        <v>100</v>
      </c>
      <c r="H699" s="122" t="s">
        <v>845</v>
      </c>
      <c r="J699">
        <v>2343.8846961240379</v>
      </c>
    </row>
    <row r="700" spans="2:10" ht="13">
      <c r="B700" s="93">
        <v>667</v>
      </c>
      <c r="C700" s="93" t="s">
        <v>846</v>
      </c>
      <c r="D700" s="123">
        <f t="shared" si="32"/>
        <v>1828.973399881198</v>
      </c>
      <c r="E700" s="93" t="s">
        <v>99</v>
      </c>
      <c r="F700" s="93" t="s">
        <v>100</v>
      </c>
      <c r="H700" s="122" t="s">
        <v>846</v>
      </c>
      <c r="J700">
        <v>1828.973399881198</v>
      </c>
    </row>
    <row r="701" spans="2:10" ht="13">
      <c r="B701" s="94">
        <v>707</v>
      </c>
      <c r="C701" s="94" t="s">
        <v>847</v>
      </c>
      <c r="D701" s="123">
        <f t="shared" si="32"/>
        <v>11617.076360025812</v>
      </c>
      <c r="E701" s="94" t="s">
        <v>99</v>
      </c>
      <c r="F701" s="94" t="s">
        <v>100</v>
      </c>
      <c r="H701" s="122" t="s">
        <v>847</v>
      </c>
      <c r="J701">
        <v>11617.076360025812</v>
      </c>
    </row>
    <row r="702" spans="2:10" ht="13">
      <c r="B702" s="93">
        <v>708</v>
      </c>
      <c r="C702" s="93" t="s">
        <v>848</v>
      </c>
      <c r="D702" s="123">
        <f t="shared" si="32"/>
        <v>49067.834534209578</v>
      </c>
      <c r="E702" s="93" t="s">
        <v>99</v>
      </c>
      <c r="F702" s="93" t="s">
        <v>100</v>
      </c>
      <c r="H702" s="122" t="s">
        <v>848</v>
      </c>
      <c r="J702">
        <v>49067.834534209578</v>
      </c>
    </row>
    <row r="703" spans="2:10" ht="13">
      <c r="B703" s="94">
        <v>713</v>
      </c>
      <c r="C703" s="94" t="s">
        <v>849</v>
      </c>
      <c r="D703" s="123">
        <f t="shared" si="32"/>
        <v>8295.5186849618422</v>
      </c>
      <c r="E703" s="94" t="s">
        <v>99</v>
      </c>
      <c r="F703" s="94" t="s">
        <v>100</v>
      </c>
      <c r="H703" s="122" t="s">
        <v>849</v>
      </c>
      <c r="J703">
        <v>8295.5186849618422</v>
      </c>
    </row>
    <row r="704" spans="2:10" ht="13">
      <c r="B704" s="93">
        <v>714</v>
      </c>
      <c r="C704" s="93" t="s">
        <v>850</v>
      </c>
      <c r="D704" s="123">
        <f t="shared" si="32"/>
        <v>7374.9391986118681</v>
      </c>
      <c r="E704" s="93" t="s">
        <v>99</v>
      </c>
      <c r="F704" s="93" t="s">
        <v>100</v>
      </c>
      <c r="H704" s="122" t="s">
        <v>850</v>
      </c>
      <c r="J704">
        <v>7374.9391986118681</v>
      </c>
    </row>
    <row r="705" spans="2:10" ht="13">
      <c r="B705" s="94">
        <v>725</v>
      </c>
      <c r="C705" s="94" t="s">
        <v>851</v>
      </c>
      <c r="D705" s="123">
        <f t="shared" si="32"/>
        <v>818.84872264970352</v>
      </c>
      <c r="E705" s="94" t="s">
        <v>99</v>
      </c>
      <c r="F705" s="94" t="s">
        <v>100</v>
      </c>
      <c r="H705" s="122" t="s">
        <v>851</v>
      </c>
      <c r="J705">
        <v>818.84872264970352</v>
      </c>
    </row>
    <row r="706" spans="2:10" ht="13">
      <c r="B706" s="93">
        <v>726</v>
      </c>
      <c r="C706" s="93" t="s">
        <v>852</v>
      </c>
      <c r="D706" s="123">
        <f t="shared" si="32"/>
        <v>5694.1784521743484</v>
      </c>
      <c r="E706" s="93" t="s">
        <v>99</v>
      </c>
      <c r="F706" s="93" t="s">
        <v>100</v>
      </c>
      <c r="H706" s="122" t="s">
        <v>852</v>
      </c>
      <c r="J706">
        <v>5694.1784521743484</v>
      </c>
    </row>
    <row r="707" spans="2:10" ht="13">
      <c r="B707" s="94">
        <v>984</v>
      </c>
      <c r="C707" s="94" t="s">
        <v>853</v>
      </c>
      <c r="D707" s="123">
        <f t="shared" si="32"/>
        <v>479.98354424557988</v>
      </c>
      <c r="E707" s="94" t="s">
        <v>99</v>
      </c>
      <c r="F707" s="94" t="s">
        <v>100</v>
      </c>
      <c r="H707" s="122" t="s">
        <v>853</v>
      </c>
      <c r="J707">
        <v>479.98354424557988</v>
      </c>
    </row>
    <row r="708" spans="2:10" ht="13">
      <c r="B708" s="93">
        <v>985</v>
      </c>
      <c r="C708" s="93" t="s">
        <v>854</v>
      </c>
      <c r="D708" s="123">
        <f t="shared" ref="D708:D741" si="33">VLOOKUP(C708,$H$4:$J$761,3,FALSE)</f>
        <v>1088.9054375350236</v>
      </c>
      <c r="E708" s="93" t="s">
        <v>99</v>
      </c>
      <c r="F708" s="93" t="s">
        <v>100</v>
      </c>
      <c r="H708" s="122" t="s">
        <v>854</v>
      </c>
      <c r="J708">
        <v>1088.9054375350236</v>
      </c>
    </row>
    <row r="709" spans="2:10" ht="13">
      <c r="B709" s="94">
        <v>986</v>
      </c>
      <c r="C709" s="94" t="s">
        <v>855</v>
      </c>
      <c r="D709" s="123">
        <f t="shared" si="33"/>
        <v>272.75830576450016</v>
      </c>
      <c r="E709" s="94" t="s">
        <v>99</v>
      </c>
      <c r="F709" s="94" t="s">
        <v>100</v>
      </c>
      <c r="H709" s="122" t="s">
        <v>855</v>
      </c>
      <c r="J709">
        <v>272.75830576450016</v>
      </c>
    </row>
    <row r="710" spans="2:10" ht="13">
      <c r="B710" s="93">
        <v>653</v>
      </c>
      <c r="C710" s="93" t="s">
        <v>856</v>
      </c>
      <c r="D710" s="123">
        <f t="shared" si="33"/>
        <v>3471.6714696371237</v>
      </c>
      <c r="E710" s="93" t="s">
        <v>99</v>
      </c>
      <c r="F710" s="93" t="s">
        <v>102</v>
      </c>
      <c r="H710" s="122" t="s">
        <v>856</v>
      </c>
      <c r="J710">
        <v>3471.6714696371237</v>
      </c>
    </row>
    <row r="711" spans="2:10" ht="13">
      <c r="B711" s="94">
        <v>654</v>
      </c>
      <c r="C711" s="94" t="s">
        <v>857</v>
      </c>
      <c r="D711" s="123">
        <f t="shared" si="33"/>
        <v>9308.642526384243</v>
      </c>
      <c r="E711" s="94" t="s">
        <v>99</v>
      </c>
      <c r="F711" s="94" t="s">
        <v>102</v>
      </c>
      <c r="H711" s="122" t="s">
        <v>857</v>
      </c>
      <c r="J711">
        <v>9308.642526384243</v>
      </c>
    </row>
    <row r="712" spans="2:10" ht="13">
      <c r="B712" s="93">
        <v>655</v>
      </c>
      <c r="C712" s="93" t="s">
        <v>858</v>
      </c>
      <c r="D712" s="123">
        <f t="shared" si="33"/>
        <v>3824.8295408837175</v>
      </c>
      <c r="E712" s="93" t="s">
        <v>99</v>
      </c>
      <c r="F712" s="93" t="s">
        <v>102</v>
      </c>
      <c r="H712" s="122" t="s">
        <v>858</v>
      </c>
      <c r="J712">
        <v>3824.8295408837175</v>
      </c>
    </row>
    <row r="713" spans="2:10" ht="13">
      <c r="B713" s="94">
        <v>656</v>
      </c>
      <c r="C713" s="94" t="s">
        <v>859</v>
      </c>
      <c r="D713" s="123">
        <f t="shared" si="33"/>
        <v>6247.0335251137894</v>
      </c>
      <c r="E713" s="94" t="s">
        <v>99</v>
      </c>
      <c r="F713" s="94" t="s">
        <v>102</v>
      </c>
      <c r="H713" s="122" t="s">
        <v>859</v>
      </c>
      <c r="J713">
        <v>6247.0335251137894</v>
      </c>
    </row>
    <row r="714" spans="2:10" ht="13">
      <c r="B714" s="93">
        <v>657</v>
      </c>
      <c r="C714" s="93" t="s">
        <v>860</v>
      </c>
      <c r="D714" s="123">
        <f t="shared" si="33"/>
        <v>21460.916562635855</v>
      </c>
      <c r="E714" s="93" t="s">
        <v>99</v>
      </c>
      <c r="F714" s="93" t="s">
        <v>102</v>
      </c>
      <c r="H714" s="122" t="s">
        <v>860</v>
      </c>
      <c r="J714">
        <v>21460.916562635855</v>
      </c>
    </row>
    <row r="715" spans="2:10" ht="13">
      <c r="B715" s="94">
        <v>658</v>
      </c>
      <c r="C715" s="94" t="s">
        <v>861</v>
      </c>
      <c r="D715" s="123">
        <f t="shared" si="33"/>
        <v>23867.856998577518</v>
      </c>
      <c r="E715" s="94" t="s">
        <v>99</v>
      </c>
      <c r="F715" s="94" t="s">
        <v>102</v>
      </c>
      <c r="H715" s="122" t="s">
        <v>861</v>
      </c>
      <c r="J715">
        <v>23867.856998577518</v>
      </c>
    </row>
    <row r="716" spans="2:10" ht="13">
      <c r="B716" s="93">
        <v>659</v>
      </c>
      <c r="C716" s="93" t="s">
        <v>862</v>
      </c>
      <c r="D716" s="123">
        <f t="shared" si="33"/>
        <v>8465.5146110299411</v>
      </c>
      <c r="E716" s="93" t="s">
        <v>99</v>
      </c>
      <c r="F716" s="93" t="s">
        <v>102</v>
      </c>
      <c r="H716" s="122" t="s">
        <v>862</v>
      </c>
      <c r="J716">
        <v>8465.5146110299411</v>
      </c>
    </row>
    <row r="717" spans="2:10" ht="13">
      <c r="B717" s="94">
        <v>660</v>
      </c>
      <c r="C717" s="94" t="s">
        <v>863</v>
      </c>
      <c r="D717" s="123">
        <f t="shared" si="33"/>
        <v>29897.208952881825</v>
      </c>
      <c r="E717" s="94" t="s">
        <v>99</v>
      </c>
      <c r="F717" s="94" t="s">
        <v>102</v>
      </c>
      <c r="H717" s="122" t="s">
        <v>863</v>
      </c>
      <c r="J717">
        <v>29897.208952881825</v>
      </c>
    </row>
    <row r="718" spans="2:10" ht="13">
      <c r="B718" s="93">
        <v>661</v>
      </c>
      <c r="C718" s="93" t="s">
        <v>864</v>
      </c>
      <c r="D718" s="123">
        <f t="shared" si="33"/>
        <v>25174.426302725395</v>
      </c>
      <c r="E718" s="93" t="s">
        <v>99</v>
      </c>
      <c r="F718" s="93" t="s">
        <v>102</v>
      </c>
      <c r="H718" s="122" t="s">
        <v>864</v>
      </c>
      <c r="J718">
        <v>25174.426302725395</v>
      </c>
    </row>
    <row r="719" spans="2:10" ht="13">
      <c r="B719" s="94">
        <v>662</v>
      </c>
      <c r="C719" s="94" t="s">
        <v>865</v>
      </c>
      <c r="D719" s="123">
        <f t="shared" si="33"/>
        <v>1443.1331414472916</v>
      </c>
      <c r="E719" s="94" t="s">
        <v>99</v>
      </c>
      <c r="F719" s="94" t="s">
        <v>102</v>
      </c>
      <c r="H719" s="122" t="s">
        <v>865</v>
      </c>
      <c r="J719">
        <v>1443.1331414472916</v>
      </c>
    </row>
    <row r="720" spans="2:10" ht="13">
      <c r="B720" s="93">
        <v>663</v>
      </c>
      <c r="C720" s="93" t="s">
        <v>866</v>
      </c>
      <c r="D720" s="123">
        <f t="shared" si="33"/>
        <v>3209.7194520712824</v>
      </c>
      <c r="E720" s="93" t="s">
        <v>99</v>
      </c>
      <c r="F720" s="93" t="s">
        <v>102</v>
      </c>
      <c r="H720" s="122" t="s">
        <v>866</v>
      </c>
      <c r="J720">
        <v>3209.7194520712824</v>
      </c>
    </row>
    <row r="721" spans="2:10" ht="13">
      <c r="B721" s="94">
        <v>664</v>
      </c>
      <c r="C721" s="94" t="s">
        <v>867</v>
      </c>
      <c r="D721" s="123">
        <f t="shared" si="33"/>
        <v>3230.4965852761106</v>
      </c>
      <c r="E721" s="94" t="s">
        <v>99</v>
      </c>
      <c r="F721" s="94" t="s">
        <v>102</v>
      </c>
      <c r="H721" s="122" t="s">
        <v>867</v>
      </c>
      <c r="J721">
        <v>3230.4965852761106</v>
      </c>
    </row>
    <row r="722" spans="2:10" ht="13">
      <c r="B722" s="93">
        <v>668</v>
      </c>
      <c r="C722" s="93" t="s">
        <v>868</v>
      </c>
      <c r="D722" s="123">
        <f t="shared" si="33"/>
        <v>5519.4737500956981</v>
      </c>
      <c r="E722" s="93" t="s">
        <v>99</v>
      </c>
      <c r="F722" s="93" t="s">
        <v>102</v>
      </c>
      <c r="H722" s="122" t="s">
        <v>868</v>
      </c>
      <c r="J722">
        <v>5519.4737500956981</v>
      </c>
    </row>
    <row r="723" spans="2:10" ht="13">
      <c r="B723" s="94">
        <v>669</v>
      </c>
      <c r="C723" s="94" t="s">
        <v>869</v>
      </c>
      <c r="D723" s="123">
        <f t="shared" si="33"/>
        <v>42890.824203603283</v>
      </c>
      <c r="E723" s="94" t="s">
        <v>99</v>
      </c>
      <c r="F723" s="94" t="s">
        <v>102</v>
      </c>
      <c r="H723" s="122" t="s">
        <v>869</v>
      </c>
      <c r="J723">
        <v>42890.824203603283</v>
      </c>
    </row>
    <row r="724" spans="2:10" ht="13">
      <c r="B724" s="93">
        <v>670</v>
      </c>
      <c r="C724" s="93" t="s">
        <v>870</v>
      </c>
      <c r="D724" s="123">
        <f t="shared" si="33"/>
        <v>12015.524623452668</v>
      </c>
      <c r="E724" s="93" t="s">
        <v>99</v>
      </c>
      <c r="F724" s="93" t="s">
        <v>102</v>
      </c>
      <c r="H724" s="122" t="s">
        <v>870</v>
      </c>
      <c r="J724">
        <v>12015.524623452668</v>
      </c>
    </row>
    <row r="725" spans="2:10" ht="13">
      <c r="B725" s="94">
        <v>671</v>
      </c>
      <c r="C725" s="94" t="s">
        <v>871</v>
      </c>
      <c r="D725" s="123">
        <f t="shared" si="33"/>
        <v>1372.7734457045021</v>
      </c>
      <c r="E725" s="94" t="s">
        <v>99</v>
      </c>
      <c r="F725" s="94" t="s">
        <v>102</v>
      </c>
      <c r="H725" s="122" t="s">
        <v>871</v>
      </c>
      <c r="J725">
        <v>1372.7734457045021</v>
      </c>
    </row>
    <row r="726" spans="2:10" ht="13">
      <c r="B726" s="93">
        <v>672</v>
      </c>
      <c r="C726" s="93" t="s">
        <v>872</v>
      </c>
      <c r="D726" s="123">
        <f t="shared" si="33"/>
        <v>1724.2613434310126</v>
      </c>
      <c r="E726" s="93" t="s">
        <v>99</v>
      </c>
      <c r="F726" s="93" t="s">
        <v>102</v>
      </c>
      <c r="H726" s="122" t="s">
        <v>872</v>
      </c>
      <c r="J726">
        <v>1724.2613434310126</v>
      </c>
    </row>
    <row r="727" spans="2:10" ht="13">
      <c r="B727" s="94">
        <v>673</v>
      </c>
      <c r="C727" s="94" t="s">
        <v>873</v>
      </c>
      <c r="D727" s="123">
        <f t="shared" si="33"/>
        <v>19915.744018874804</v>
      </c>
      <c r="E727" s="94" t="s">
        <v>99</v>
      </c>
      <c r="F727" s="94" t="s">
        <v>102</v>
      </c>
      <c r="H727" s="122" t="s">
        <v>873</v>
      </c>
      <c r="J727">
        <v>19915.744018874804</v>
      </c>
    </row>
    <row r="728" spans="2:10" ht="13">
      <c r="B728" s="93">
        <v>674</v>
      </c>
      <c r="C728" s="93" t="s">
        <v>874</v>
      </c>
      <c r="D728" s="123">
        <f t="shared" si="33"/>
        <v>14847.643111219801</v>
      </c>
      <c r="E728" s="93" t="s">
        <v>99</v>
      </c>
      <c r="F728" s="93" t="s">
        <v>102</v>
      </c>
      <c r="H728" s="122" t="s">
        <v>874</v>
      </c>
      <c r="J728">
        <v>14847.643111219801</v>
      </c>
    </row>
    <row r="729" spans="2:10" ht="13">
      <c r="B729" s="94">
        <v>675</v>
      </c>
      <c r="C729" s="94" t="s">
        <v>875</v>
      </c>
      <c r="D729" s="123">
        <f t="shared" si="33"/>
        <v>2546.6973932965889</v>
      </c>
      <c r="E729" s="94" t="s">
        <v>99</v>
      </c>
      <c r="F729" s="94" t="s">
        <v>102</v>
      </c>
      <c r="H729" s="122" t="s">
        <v>875</v>
      </c>
      <c r="J729">
        <v>2546.6973932965889</v>
      </c>
    </row>
    <row r="730" spans="2:10" ht="13">
      <c r="B730" s="93">
        <v>691</v>
      </c>
      <c r="C730" s="93" t="s">
        <v>876</v>
      </c>
      <c r="D730" s="123">
        <f t="shared" si="33"/>
        <v>3882.5206016491593</v>
      </c>
      <c r="E730" s="93" t="s">
        <v>99</v>
      </c>
      <c r="F730" s="93" t="s">
        <v>102</v>
      </c>
      <c r="H730" s="122" t="s">
        <v>876</v>
      </c>
      <c r="J730">
        <v>3882.5206016491593</v>
      </c>
    </row>
    <row r="731" spans="2:10" ht="13">
      <c r="B731" s="94">
        <v>692</v>
      </c>
      <c r="C731" s="94" t="s">
        <v>877</v>
      </c>
      <c r="D731" s="123">
        <f t="shared" si="33"/>
        <v>721.73813379078069</v>
      </c>
      <c r="E731" s="94" t="s">
        <v>99</v>
      </c>
      <c r="F731" s="94" t="s">
        <v>102</v>
      </c>
      <c r="H731" s="122" t="s">
        <v>877</v>
      </c>
      <c r="J731">
        <v>721.73813379078069</v>
      </c>
    </row>
    <row r="732" spans="2:10" ht="13">
      <c r="B732" s="93">
        <v>693</v>
      </c>
      <c r="C732" s="93" t="s">
        <v>878</v>
      </c>
      <c r="D732" s="123">
        <f t="shared" si="33"/>
        <v>6815.0294498792146</v>
      </c>
      <c r="E732" s="93" t="s">
        <v>99</v>
      </c>
      <c r="F732" s="93" t="s">
        <v>102</v>
      </c>
      <c r="H732" s="122" t="s">
        <v>878</v>
      </c>
      <c r="J732">
        <v>6815.0294498792146</v>
      </c>
    </row>
    <row r="733" spans="2:10" ht="13">
      <c r="B733" s="94">
        <v>694</v>
      </c>
      <c r="C733" s="94" t="s">
        <v>879</v>
      </c>
      <c r="D733" s="123">
        <f t="shared" si="33"/>
        <v>72943.916922320204</v>
      </c>
      <c r="E733" s="94" t="s">
        <v>99</v>
      </c>
      <c r="F733" s="94" t="s">
        <v>102</v>
      </c>
      <c r="H733" s="122" t="s">
        <v>879</v>
      </c>
      <c r="J733">
        <v>72943.916922320204</v>
      </c>
    </row>
    <row r="734" spans="2:10" ht="13">
      <c r="B734" s="93">
        <v>697</v>
      </c>
      <c r="C734" s="93" t="s">
        <v>880</v>
      </c>
      <c r="D734" s="123">
        <f t="shared" si="33"/>
        <v>1049.7958780643437</v>
      </c>
      <c r="E734" s="93" t="s">
        <v>99</v>
      </c>
      <c r="F734" s="93" t="s">
        <v>102</v>
      </c>
      <c r="H734" s="122" t="s">
        <v>880</v>
      </c>
      <c r="J734">
        <v>1049.7958780643437</v>
      </c>
    </row>
    <row r="735" spans="2:10" ht="13">
      <c r="B735" s="94">
        <v>239</v>
      </c>
      <c r="C735" s="94" t="s">
        <v>881</v>
      </c>
      <c r="D735" s="123">
        <f t="shared" si="33"/>
        <v>13141.665979597799</v>
      </c>
      <c r="E735" s="94" t="s">
        <v>103</v>
      </c>
      <c r="F735" s="94" t="s">
        <v>106</v>
      </c>
      <c r="H735" s="122" t="s">
        <v>881</v>
      </c>
      <c r="J735">
        <v>13141.665979597799</v>
      </c>
    </row>
    <row r="736" spans="2:10" ht="13">
      <c r="B736" s="93">
        <v>240</v>
      </c>
      <c r="C736" s="93" t="s">
        <v>882</v>
      </c>
      <c r="D736" s="123">
        <f t="shared" si="33"/>
        <v>16097.788012175981</v>
      </c>
      <c r="E736" s="93" t="s">
        <v>103</v>
      </c>
      <c r="F736" s="93" t="s">
        <v>106</v>
      </c>
      <c r="H736" s="122" t="s">
        <v>882</v>
      </c>
      <c r="J736">
        <v>16097.788012175981</v>
      </c>
    </row>
    <row r="737" spans="2:10" ht="13">
      <c r="B737" s="94">
        <v>241</v>
      </c>
      <c r="C737" s="94" t="s">
        <v>883</v>
      </c>
      <c r="D737" s="123">
        <f t="shared" si="33"/>
        <v>2008.2231053082412</v>
      </c>
      <c r="E737" s="94" t="s">
        <v>103</v>
      </c>
      <c r="F737" s="94" t="s">
        <v>106</v>
      </c>
      <c r="H737" s="122" t="s">
        <v>883</v>
      </c>
      <c r="J737">
        <v>2008.2231053082412</v>
      </c>
    </row>
    <row r="738" spans="2:10" ht="13">
      <c r="B738" s="93">
        <v>255</v>
      </c>
      <c r="C738" s="93" t="s">
        <v>884</v>
      </c>
      <c r="D738" s="123">
        <f t="shared" si="33"/>
        <v>3307.418772080709</v>
      </c>
      <c r="E738" s="93" t="s">
        <v>103</v>
      </c>
      <c r="F738" s="93" t="s">
        <v>106</v>
      </c>
      <c r="H738" s="122" t="s">
        <v>884</v>
      </c>
      <c r="J738">
        <v>3307.418772080709</v>
      </c>
    </row>
    <row r="739" spans="2:10" ht="13">
      <c r="B739" s="94">
        <v>256</v>
      </c>
      <c r="C739" s="94" t="s">
        <v>885</v>
      </c>
      <c r="D739" s="123">
        <f t="shared" si="33"/>
        <v>6507.2519480975197</v>
      </c>
      <c r="E739" s="94" t="s">
        <v>103</v>
      </c>
      <c r="F739" s="94" t="s">
        <v>106</v>
      </c>
      <c r="H739" s="122" t="s">
        <v>885</v>
      </c>
      <c r="J739">
        <v>6507.2519480975197</v>
      </c>
    </row>
    <row r="740" spans="2:10" ht="13">
      <c r="B740" s="93">
        <v>257</v>
      </c>
      <c r="C740" s="93" t="s">
        <v>886</v>
      </c>
      <c r="D740" s="123">
        <f t="shared" si="33"/>
        <v>592.24477534030177</v>
      </c>
      <c r="E740" s="93" t="s">
        <v>103</v>
      </c>
      <c r="F740" s="93" t="s">
        <v>106</v>
      </c>
      <c r="H740" s="122" t="s">
        <v>886</v>
      </c>
      <c r="J740">
        <v>592.24477534030177</v>
      </c>
    </row>
    <row r="741" spans="2:10" ht="13">
      <c r="B741" s="94">
        <v>34</v>
      </c>
      <c r="C741" s="94" t="s">
        <v>887</v>
      </c>
      <c r="D741" s="123">
        <f t="shared" si="33"/>
        <v>1480.2600016382394</v>
      </c>
      <c r="E741" s="94" t="s">
        <v>103</v>
      </c>
      <c r="F741" s="94" t="s">
        <v>107</v>
      </c>
      <c r="H741" s="122" t="s">
        <v>887</v>
      </c>
      <c r="J741">
        <v>1480.2600016382394</v>
      </c>
    </row>
    <row r="742" spans="2:10" ht="13">
      <c r="B742" s="93">
        <v>35</v>
      </c>
      <c r="C742" s="93" t="s">
        <v>888</v>
      </c>
      <c r="D742" s="123">
        <f>VLOOKUP(C742,$H$4:$J$761,3,FALSE)</f>
        <v>3520.4392623299404</v>
      </c>
      <c r="E742" s="93" t="s">
        <v>103</v>
      </c>
      <c r="F742" s="93" t="s">
        <v>107</v>
      </c>
      <c r="H742" s="122" t="s">
        <v>888</v>
      </c>
      <c r="J742">
        <v>3520.4392623299404</v>
      </c>
    </row>
    <row r="743" spans="2:10" ht="13">
      <c r="B743" s="94">
        <v>36</v>
      </c>
      <c r="C743" s="94" t="s">
        <v>889</v>
      </c>
      <c r="D743" s="123">
        <f>VLOOKUP(C743,$H$4:$J$761,3,FALSE)</f>
        <v>7964.2746960605909</v>
      </c>
      <c r="E743" s="94" t="s">
        <v>103</v>
      </c>
      <c r="F743" s="94" t="s">
        <v>107</v>
      </c>
      <c r="H743" s="122" t="s">
        <v>889</v>
      </c>
      <c r="J743">
        <v>7964.2746960605909</v>
      </c>
    </row>
    <row r="744" spans="2:10" ht="13">
      <c r="B744">
        <v>37</v>
      </c>
      <c r="C744" t="s">
        <v>890</v>
      </c>
      <c r="D744" s="123">
        <f t="shared" ref="D744:D761" si="34">VLOOKUP(C744,$H$4:$J$761,3,FALSE)</f>
        <v>7161.4226485604086</v>
      </c>
      <c r="E744" t="s">
        <v>103</v>
      </c>
      <c r="F744" t="s">
        <v>107</v>
      </c>
      <c r="H744" s="122" t="s">
        <v>890</v>
      </c>
      <c r="J744">
        <v>7161.4226485604086</v>
      </c>
    </row>
    <row r="745" spans="2:10" ht="13">
      <c r="B745">
        <v>38</v>
      </c>
      <c r="C745" t="s">
        <v>891</v>
      </c>
      <c r="D745" s="123">
        <f t="shared" si="34"/>
        <v>21291.393795060896</v>
      </c>
      <c r="E745" t="s">
        <v>103</v>
      </c>
      <c r="F745" t="s">
        <v>107</v>
      </c>
      <c r="H745" s="122" t="s">
        <v>891</v>
      </c>
      <c r="J745">
        <v>21291.393795060896</v>
      </c>
    </row>
    <row r="746" spans="2:10" ht="13">
      <c r="B746">
        <v>39</v>
      </c>
      <c r="C746" t="s">
        <v>892</v>
      </c>
      <c r="D746" s="123">
        <f t="shared" si="34"/>
        <v>51725.069243556776</v>
      </c>
      <c r="E746" t="s">
        <v>103</v>
      </c>
      <c r="F746" t="s">
        <v>107</v>
      </c>
      <c r="H746" s="122" t="s">
        <v>892</v>
      </c>
      <c r="J746">
        <v>51725.069243556776</v>
      </c>
    </row>
    <row r="747" spans="2:10" ht="13">
      <c r="B747">
        <v>252</v>
      </c>
      <c r="C747" t="s">
        <v>893</v>
      </c>
      <c r="D747" s="123">
        <f t="shared" si="34"/>
        <v>52011.076040420179</v>
      </c>
      <c r="E747" t="s">
        <v>103</v>
      </c>
      <c r="F747" t="s">
        <v>107</v>
      </c>
      <c r="H747" s="122" t="s">
        <v>893</v>
      </c>
      <c r="J747">
        <v>52011.076040420179</v>
      </c>
    </row>
    <row r="748" spans="2:10" ht="13">
      <c r="B748">
        <v>253</v>
      </c>
      <c r="C748" t="s">
        <v>894</v>
      </c>
      <c r="D748" s="123">
        <f t="shared" si="34"/>
        <v>71933.139415941041</v>
      </c>
      <c r="E748" t="s">
        <v>103</v>
      </c>
      <c r="F748" t="s">
        <v>107</v>
      </c>
      <c r="H748" s="122" t="s">
        <v>894</v>
      </c>
      <c r="J748">
        <v>71933.139415941041</v>
      </c>
    </row>
    <row r="749" spans="2:10" ht="13">
      <c r="B749">
        <v>254</v>
      </c>
      <c r="C749" t="s">
        <v>895</v>
      </c>
      <c r="D749" s="123">
        <f t="shared" si="34"/>
        <v>25768.683937127345</v>
      </c>
      <c r="E749" t="s">
        <v>103</v>
      </c>
      <c r="F749" t="s">
        <v>107</v>
      </c>
      <c r="H749" s="122" t="s">
        <v>895</v>
      </c>
      <c r="J749">
        <v>25768.683937127345</v>
      </c>
    </row>
    <row r="750" spans="2:10" ht="13">
      <c r="B750">
        <v>268</v>
      </c>
      <c r="C750" t="s">
        <v>896</v>
      </c>
      <c r="D750" s="123">
        <f t="shared" si="34"/>
        <v>8442.2536443639983</v>
      </c>
      <c r="E750" t="s">
        <v>103</v>
      </c>
      <c r="F750" t="s">
        <v>107</v>
      </c>
      <c r="H750" s="122" t="s">
        <v>896</v>
      </c>
      <c r="J750">
        <v>8442.2536443639983</v>
      </c>
    </row>
    <row r="751" spans="2:10" ht="13">
      <c r="B751">
        <v>269</v>
      </c>
      <c r="C751" t="s">
        <v>897</v>
      </c>
      <c r="D751" s="123">
        <f t="shared" si="34"/>
        <v>38376.739489832071</v>
      </c>
      <c r="E751" t="s">
        <v>103</v>
      </c>
      <c r="F751" t="s">
        <v>107</v>
      </c>
      <c r="H751" s="122" t="s">
        <v>897</v>
      </c>
      <c r="J751">
        <v>38376.739489832071</v>
      </c>
    </row>
    <row r="752" spans="2:10" ht="13">
      <c r="B752">
        <v>270</v>
      </c>
      <c r="C752" t="s">
        <v>898</v>
      </c>
      <c r="D752" s="123">
        <f t="shared" si="34"/>
        <v>34763.683639323135</v>
      </c>
      <c r="E752" t="s">
        <v>103</v>
      </c>
      <c r="F752" t="s">
        <v>107</v>
      </c>
      <c r="H752" s="122" t="s">
        <v>898</v>
      </c>
      <c r="J752">
        <v>34763.683639323135</v>
      </c>
    </row>
    <row r="753" spans="2:10" ht="13">
      <c r="B753">
        <v>271</v>
      </c>
      <c r="C753" t="s">
        <v>899</v>
      </c>
      <c r="D753" s="123">
        <f t="shared" si="34"/>
        <v>22088.673484888728</v>
      </c>
      <c r="E753" t="s">
        <v>103</v>
      </c>
      <c r="F753" t="s">
        <v>107</v>
      </c>
      <c r="H753" s="122" t="s">
        <v>899</v>
      </c>
      <c r="J753">
        <v>22088.673484888728</v>
      </c>
    </row>
    <row r="754" spans="2:10" ht="13">
      <c r="B754">
        <v>272</v>
      </c>
      <c r="C754" t="s">
        <v>900</v>
      </c>
      <c r="D754" s="123">
        <f t="shared" si="34"/>
        <v>9459.3602816992043</v>
      </c>
      <c r="E754" t="s">
        <v>103</v>
      </c>
      <c r="F754" t="s">
        <v>107</v>
      </c>
      <c r="H754" s="122" t="s">
        <v>900</v>
      </c>
      <c r="J754">
        <v>9459.3602816992043</v>
      </c>
    </row>
    <row r="755" spans="2:10" ht="13">
      <c r="B755">
        <v>264</v>
      </c>
      <c r="C755" t="s">
        <v>901</v>
      </c>
      <c r="D755" s="123">
        <f t="shared" si="34"/>
        <v>27911.513838071431</v>
      </c>
      <c r="E755" t="s">
        <v>103</v>
      </c>
      <c r="F755" t="s">
        <v>104</v>
      </c>
      <c r="H755" s="122" t="s">
        <v>901</v>
      </c>
      <c r="J755">
        <v>27911.513838071431</v>
      </c>
    </row>
    <row r="756" spans="2:10" ht="13">
      <c r="B756">
        <v>299</v>
      </c>
      <c r="C756" t="s">
        <v>902</v>
      </c>
      <c r="D756" s="123">
        <f t="shared" si="34"/>
        <v>39195.038502458083</v>
      </c>
      <c r="E756" t="s">
        <v>103</v>
      </c>
      <c r="F756" t="s">
        <v>104</v>
      </c>
      <c r="H756" s="122" t="s">
        <v>902</v>
      </c>
      <c r="J756">
        <v>39195.038502458083</v>
      </c>
    </row>
    <row r="757" spans="2:10" ht="13">
      <c r="B757">
        <v>300</v>
      </c>
      <c r="C757" t="s">
        <v>903</v>
      </c>
      <c r="D757" s="123">
        <f t="shared" si="34"/>
        <v>80776.097250740349</v>
      </c>
      <c r="E757" t="s">
        <v>103</v>
      </c>
      <c r="F757" t="s">
        <v>104</v>
      </c>
      <c r="H757" s="122" t="s">
        <v>903</v>
      </c>
      <c r="J757">
        <v>80776.097250740349</v>
      </c>
    </row>
    <row r="758" spans="2:10" ht="13">
      <c r="B758">
        <v>301</v>
      </c>
      <c r="C758" t="s">
        <v>904</v>
      </c>
      <c r="D758" s="123">
        <f t="shared" si="34"/>
        <v>49007.656611478531</v>
      </c>
      <c r="E758" t="s">
        <v>103</v>
      </c>
      <c r="F758" t="s">
        <v>104</v>
      </c>
      <c r="H758" s="122" t="s">
        <v>904</v>
      </c>
      <c r="J758">
        <v>49007.656611478531</v>
      </c>
    </row>
    <row r="759" spans="2:10" ht="13">
      <c r="B759">
        <v>263</v>
      </c>
      <c r="C759" t="s">
        <v>905</v>
      </c>
      <c r="D759" s="123">
        <f t="shared" si="34"/>
        <v>1644.1383552504467</v>
      </c>
      <c r="E759" t="s">
        <v>103</v>
      </c>
      <c r="F759" t="s">
        <v>105</v>
      </c>
      <c r="H759" s="122" t="s">
        <v>905</v>
      </c>
      <c r="J759">
        <v>1644.1383552504467</v>
      </c>
    </row>
    <row r="760" spans="2:10" ht="13">
      <c r="B760">
        <v>294</v>
      </c>
      <c r="C760" t="s">
        <v>906</v>
      </c>
      <c r="D760" s="123">
        <f t="shared" si="34"/>
        <v>1149.5983003607412</v>
      </c>
      <c r="E760" t="s">
        <v>103</v>
      </c>
      <c r="F760" t="s">
        <v>105</v>
      </c>
      <c r="H760" s="122" t="s">
        <v>906</v>
      </c>
      <c r="J760">
        <v>1149.5983003607412</v>
      </c>
    </row>
    <row r="761" spans="2:10" ht="13">
      <c r="B761">
        <v>295</v>
      </c>
      <c r="C761" t="s">
        <v>907</v>
      </c>
      <c r="D761" s="123">
        <f t="shared" si="34"/>
        <v>236.94823654480112</v>
      </c>
      <c r="E761" t="s">
        <v>103</v>
      </c>
      <c r="F761" t="s">
        <v>105</v>
      </c>
      <c r="H761" s="122" t="s">
        <v>907</v>
      </c>
      <c r="J761">
        <v>236.94823654480112</v>
      </c>
    </row>
  </sheetData>
  <sortState ref="S26:Y108">
    <sortCondition ref="S26"/>
  </sortState>
  <conditionalFormatting sqref="C39">
    <cfRule type="expression" dxfId="107" priority="33">
      <formula>#REF!=FALSE</formula>
    </cfRule>
  </conditionalFormatting>
  <conditionalFormatting sqref="C31">
    <cfRule type="expression" dxfId="106" priority="40">
      <formula>#REF!=FALSE</formula>
    </cfRule>
  </conditionalFormatting>
  <conditionalFormatting sqref="C32:C33">
    <cfRule type="expression" dxfId="105" priority="39">
      <formula>#REF!=FALSE</formula>
    </cfRule>
  </conditionalFormatting>
  <conditionalFormatting sqref="C34">
    <cfRule type="expression" dxfId="104" priority="38">
      <formula>#REF!=FALSE</formula>
    </cfRule>
  </conditionalFormatting>
  <conditionalFormatting sqref="C35">
    <cfRule type="expression" dxfId="103" priority="37">
      <formula>#REF!=FALSE</formula>
    </cfRule>
  </conditionalFormatting>
  <conditionalFormatting sqref="C36">
    <cfRule type="expression" dxfId="102" priority="36">
      <formula>#REF!=FALSE</formula>
    </cfRule>
  </conditionalFormatting>
  <conditionalFormatting sqref="C37">
    <cfRule type="expression" dxfId="101" priority="35">
      <formula>#REF!=FALSE</formula>
    </cfRule>
  </conditionalFormatting>
  <conditionalFormatting sqref="C38">
    <cfRule type="expression" dxfId="100" priority="34">
      <formula>#REF!=FALSE</formula>
    </cfRule>
  </conditionalFormatting>
  <conditionalFormatting sqref="M39">
    <cfRule type="expression" dxfId="99" priority="9">
      <formula>#REF!=FALSE</formula>
    </cfRule>
  </conditionalFormatting>
  <conditionalFormatting sqref="M31">
    <cfRule type="expression" dxfId="98" priority="16">
      <formula>#REF!=FALSE</formula>
    </cfRule>
  </conditionalFormatting>
  <conditionalFormatting sqref="M32:M33">
    <cfRule type="expression" dxfId="97" priority="15">
      <formula>#REF!=FALSE</formula>
    </cfRule>
  </conditionalFormatting>
  <conditionalFormatting sqref="M34">
    <cfRule type="expression" dxfId="96" priority="14">
      <formula>#REF!=FALSE</formula>
    </cfRule>
  </conditionalFormatting>
  <conditionalFormatting sqref="M35">
    <cfRule type="expression" dxfId="95" priority="13">
      <formula>#REF!=FALSE</formula>
    </cfRule>
  </conditionalFormatting>
  <conditionalFormatting sqref="M36">
    <cfRule type="expression" dxfId="94" priority="12">
      <formula>#REF!=FALSE</formula>
    </cfRule>
  </conditionalFormatting>
  <conditionalFormatting sqref="M37">
    <cfRule type="expression" dxfId="93" priority="11">
      <formula>#REF!=FALSE</formula>
    </cfRule>
  </conditionalFormatting>
  <conditionalFormatting sqref="M38">
    <cfRule type="expression" dxfId="92" priority="10">
      <formula>#REF!=FALSE</formula>
    </cfRule>
  </conditionalFormatting>
  <conditionalFormatting sqref="T53">
    <cfRule type="expression" dxfId="91" priority="8">
      <formula>#REF!=FALSE</formula>
    </cfRule>
  </conditionalFormatting>
  <conditionalFormatting sqref="T54:T55">
    <cfRule type="expression" dxfId="90" priority="7">
      <formula>#REF!=FALSE</formula>
    </cfRule>
  </conditionalFormatting>
  <conditionalFormatting sqref="T56">
    <cfRule type="expression" dxfId="89" priority="6">
      <formula>#REF!=FALSE</formula>
    </cfRule>
  </conditionalFormatting>
  <conditionalFormatting sqref="T57">
    <cfRule type="expression" dxfId="88" priority="5">
      <formula>#REF!=FALSE</formula>
    </cfRule>
  </conditionalFormatting>
  <conditionalFormatting sqref="T58">
    <cfRule type="expression" dxfId="87" priority="4">
      <formula>#REF!=FALSE</formula>
    </cfRule>
  </conditionalFormatting>
  <conditionalFormatting sqref="T59">
    <cfRule type="expression" dxfId="86" priority="3">
      <formula>#REF!=FALSE</formula>
    </cfRule>
  </conditionalFormatting>
  <conditionalFormatting sqref="T60">
    <cfRule type="expression" dxfId="85" priority="2">
      <formula>#REF!=FALSE</formula>
    </cfRule>
  </conditionalFormatting>
  <conditionalFormatting sqref="T61">
    <cfRule type="expression" dxfId="84" priority="1">
      <formula>#REF!=FALSE</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802"/>
  <sheetViews>
    <sheetView showGridLines="0" showRowColHeaders="0" zoomScaleNormal="100" workbookViewId="0">
      <selection activeCell="A7" sqref="A7:C7"/>
    </sheetView>
  </sheetViews>
  <sheetFormatPr defaultColWidth="8.90625" defaultRowHeight="14"/>
  <cols>
    <col min="1" max="2" width="8.6328125" style="2" customWidth="1"/>
    <col min="3" max="3" width="15.1796875" style="2" customWidth="1"/>
    <col min="4" max="4" width="7.08984375" style="47" customWidth="1"/>
    <col min="5" max="5" width="16.36328125" style="110" customWidth="1"/>
    <col min="6" max="6" width="23.1796875" style="116" customWidth="1"/>
    <col min="7" max="7" width="13.1796875" style="116" customWidth="1"/>
    <col min="8" max="8" width="73.81640625" style="116" customWidth="1"/>
    <col min="9" max="9" width="18.1796875" style="116" bestFit="1" customWidth="1"/>
    <col min="10" max="10" width="14.1796875" style="116" customWidth="1"/>
    <col min="11" max="11" width="19.90625" style="116" bestFit="1" customWidth="1"/>
    <col min="12" max="12" width="16.453125" style="110" bestFit="1" customWidth="1"/>
    <col min="13" max="13" width="17.54296875" style="110" bestFit="1" customWidth="1"/>
    <col min="14" max="14" width="6" style="110" customWidth="1"/>
    <col min="15" max="15" width="8.90625" style="110"/>
    <col min="16" max="16" width="11.6328125" style="110" bestFit="1" customWidth="1"/>
    <col min="17" max="16384" width="8.90625" style="110"/>
  </cols>
  <sheetData>
    <row r="1" spans="1:23" s="47" customFormat="1" ht="12.5">
      <c r="A1" s="84"/>
      <c r="B1" s="2"/>
      <c r="C1" s="2"/>
      <c r="D1" s="21"/>
      <c r="E1" s="15"/>
      <c r="F1" s="20"/>
      <c r="G1" s="20"/>
      <c r="H1" s="20"/>
      <c r="I1" s="20"/>
      <c r="J1" s="20"/>
      <c r="K1" s="20"/>
      <c r="L1" s="15"/>
      <c r="M1" s="15"/>
      <c r="N1" s="15"/>
      <c r="O1" s="3"/>
      <c r="P1" s="1"/>
      <c r="Q1" s="1"/>
      <c r="R1" s="1"/>
      <c r="S1" s="1"/>
      <c r="T1" s="1"/>
      <c r="U1" s="1"/>
      <c r="V1" s="1"/>
      <c r="W1" s="1"/>
    </row>
    <row r="2" spans="1:23" s="47" customFormat="1" ht="12.5">
      <c r="A2" s="2"/>
      <c r="B2" s="2"/>
      <c r="C2" s="2"/>
      <c r="D2" s="17"/>
      <c r="E2" s="3"/>
      <c r="F2" s="19"/>
      <c r="G2" s="19"/>
      <c r="H2" s="19"/>
      <c r="I2" s="19"/>
      <c r="J2" s="19"/>
      <c r="K2" s="19"/>
      <c r="L2" s="3"/>
      <c r="M2" s="3"/>
      <c r="N2" s="3"/>
      <c r="O2" s="3"/>
      <c r="P2" s="1"/>
      <c r="Q2" s="1"/>
      <c r="R2" s="1"/>
      <c r="S2" s="1"/>
      <c r="T2" s="1"/>
      <c r="U2" s="1"/>
      <c r="V2" s="1"/>
      <c r="W2" s="1"/>
    </row>
    <row r="3" spans="1:23" s="47" customFormat="1" ht="12.5">
      <c r="A3" s="2"/>
      <c r="B3" s="2"/>
      <c r="C3" s="2"/>
      <c r="D3" s="17"/>
      <c r="E3" s="3"/>
      <c r="F3" s="19"/>
      <c r="G3" s="19"/>
      <c r="H3" s="19"/>
      <c r="I3" s="19"/>
      <c r="J3" s="19"/>
      <c r="K3" s="19"/>
      <c r="L3" s="3"/>
      <c r="M3" s="3"/>
      <c r="N3" s="3"/>
      <c r="O3" s="3"/>
      <c r="P3" s="1"/>
      <c r="Q3" s="1"/>
      <c r="R3" s="1"/>
      <c r="S3" s="1"/>
      <c r="T3" s="1"/>
      <c r="U3" s="1"/>
      <c r="V3" s="1"/>
      <c r="W3" s="1"/>
    </row>
    <row r="4" spans="1:23" s="47" customFormat="1" ht="24.65" customHeight="1">
      <c r="A4" s="252"/>
      <c r="B4" s="252"/>
      <c r="C4" s="252"/>
      <c r="D4" s="17"/>
      <c r="E4" s="3"/>
      <c r="F4" s="19"/>
      <c r="G4" s="19"/>
      <c r="H4" s="19"/>
      <c r="I4" s="19"/>
      <c r="J4" s="19"/>
      <c r="K4" s="19"/>
      <c r="L4" s="3"/>
      <c r="M4" s="3"/>
      <c r="N4" s="3"/>
      <c r="O4" s="3"/>
      <c r="P4" s="1"/>
      <c r="Q4" s="1"/>
      <c r="R4" s="1"/>
      <c r="S4" s="1"/>
      <c r="T4" s="1"/>
      <c r="U4" s="1"/>
      <c r="V4" s="1"/>
      <c r="W4" s="1"/>
    </row>
    <row r="5" spans="1:23" s="47" customFormat="1" ht="15.5">
      <c r="A5" s="237" t="s">
        <v>0</v>
      </c>
      <c r="B5" s="237"/>
      <c r="C5" s="237"/>
      <c r="D5" s="251" t="s">
        <v>4</v>
      </c>
      <c r="E5" s="251"/>
      <c r="F5" s="251"/>
      <c r="G5" s="251"/>
      <c r="H5" s="251"/>
      <c r="I5" s="251"/>
      <c r="J5" s="251"/>
      <c r="K5" s="251"/>
      <c r="L5" s="251"/>
      <c r="M5" s="251"/>
      <c r="N5" s="117"/>
      <c r="O5" s="32"/>
      <c r="P5" s="32"/>
      <c r="Q5" s="32"/>
      <c r="R5" s="32"/>
      <c r="S5" s="32"/>
      <c r="T5" s="1"/>
      <c r="U5" s="1"/>
      <c r="V5" s="1"/>
      <c r="W5" s="1"/>
    </row>
    <row r="6" spans="1:23" s="1" customFormat="1" ht="13" customHeight="1" thickBot="1">
      <c r="A6" s="144"/>
      <c r="B6" s="144"/>
      <c r="C6" s="144"/>
      <c r="D6" s="18"/>
      <c r="E6" s="11"/>
      <c r="F6" s="14"/>
      <c r="G6" s="14"/>
      <c r="H6" s="14"/>
      <c r="I6" s="14"/>
      <c r="J6" s="14"/>
      <c r="K6" s="14"/>
      <c r="L6" s="11"/>
      <c r="M6" s="11"/>
      <c r="N6" s="11"/>
      <c r="O6" s="11"/>
    </row>
    <row r="7" spans="1:23" s="1" customFormat="1" ht="18.5" thickBot="1">
      <c r="A7" s="258" t="s">
        <v>3</v>
      </c>
      <c r="B7" s="258"/>
      <c r="C7" s="258"/>
      <c r="D7" s="107"/>
      <c r="E7" s="226" t="s">
        <v>119</v>
      </c>
      <c r="F7" s="192" t="s">
        <v>121</v>
      </c>
      <c r="G7" s="118"/>
      <c r="H7" s="118"/>
      <c r="I7" s="66"/>
      <c r="L7" s="69"/>
      <c r="M7" s="69"/>
      <c r="N7" s="69"/>
      <c r="O7" s="11"/>
    </row>
    <row r="8" spans="1:23" s="1" customFormat="1" ht="13" customHeight="1">
      <c r="A8" s="144"/>
      <c r="B8" s="144"/>
      <c r="C8" s="144"/>
      <c r="D8" s="107"/>
      <c r="E8" s="125"/>
      <c r="F8" s="166"/>
      <c r="G8" s="118"/>
      <c r="H8" s="118"/>
      <c r="I8" s="66"/>
      <c r="L8" s="69"/>
      <c r="M8" s="69"/>
      <c r="N8" s="69"/>
      <c r="O8" s="11"/>
    </row>
    <row r="9" spans="1:23" s="1" customFormat="1" ht="18">
      <c r="A9" s="238" t="s">
        <v>4</v>
      </c>
      <c r="B9" s="238"/>
      <c r="C9" s="238"/>
      <c r="D9" s="107"/>
      <c r="E9" s="10"/>
      <c r="F9" s="69" t="s">
        <v>1682</v>
      </c>
      <c r="G9" s="118"/>
      <c r="H9" s="118"/>
      <c r="I9" s="66"/>
      <c r="L9" s="69"/>
      <c r="M9" s="69"/>
      <c r="N9" s="69"/>
      <c r="O9" s="69"/>
      <c r="P9" s="10"/>
      <c r="Q9" s="10"/>
      <c r="R9" s="10"/>
      <c r="S9" s="10"/>
      <c r="T9" s="10"/>
      <c r="U9" s="10"/>
    </row>
    <row r="10" spans="1:23" s="111" customFormat="1" ht="12" customHeight="1">
      <c r="A10" s="144"/>
      <c r="B10" s="144"/>
      <c r="C10" s="144"/>
      <c r="D10" s="107"/>
      <c r="E10" s="125"/>
      <c r="F10" s="69"/>
      <c r="G10" s="118"/>
      <c r="H10" s="125"/>
      <c r="I10" s="66"/>
      <c r="J10" s="1"/>
      <c r="K10" s="1"/>
      <c r="L10" s="69"/>
      <c r="M10" s="69"/>
      <c r="N10" s="69"/>
      <c r="O10" s="109"/>
      <c r="P10" s="110"/>
      <c r="Q10" s="110"/>
      <c r="R10" s="110"/>
      <c r="S10" s="110"/>
      <c r="T10" s="110"/>
      <c r="U10" s="110"/>
    </row>
    <row r="11" spans="1:23" s="111" customFormat="1" ht="18">
      <c r="A11" s="237" t="s">
        <v>109</v>
      </c>
      <c r="B11" s="237"/>
      <c r="C11" s="237"/>
      <c r="D11" s="107"/>
      <c r="E11" s="125"/>
      <c r="F11" s="69" t="s">
        <v>1682</v>
      </c>
      <c r="G11" s="125"/>
      <c r="H11" s="69" t="s">
        <v>1682</v>
      </c>
      <c r="I11" s="66" t="s">
        <v>1682</v>
      </c>
      <c r="J11" s="1"/>
      <c r="K11" s="1"/>
      <c r="L11" s="69"/>
      <c r="M11" s="69"/>
      <c r="N11" s="109"/>
      <c r="O11" s="110"/>
      <c r="P11" s="110"/>
      <c r="Q11" s="110"/>
      <c r="R11" s="110"/>
      <c r="S11" s="110"/>
      <c r="T11" s="110"/>
      <c r="U11" s="110"/>
    </row>
    <row r="12" spans="1:23" s="111" customFormat="1" ht="11.5" customHeight="1">
      <c r="A12" s="145"/>
      <c r="B12" s="145"/>
      <c r="C12" s="145"/>
      <c r="D12" s="107"/>
      <c r="E12" s="65"/>
      <c r="F12" s="66" t="s">
        <v>1682</v>
      </c>
      <c r="G12" s="66" t="s">
        <v>1682</v>
      </c>
      <c r="H12" s="66" t="s">
        <v>1682</v>
      </c>
      <c r="I12" s="66"/>
      <c r="J12" s="66"/>
      <c r="K12" s="66"/>
      <c r="L12" s="69"/>
      <c r="M12" s="69"/>
      <c r="N12" s="112"/>
      <c r="O12" s="110"/>
      <c r="P12" s="110"/>
      <c r="Q12" s="110"/>
      <c r="R12" s="110"/>
      <c r="S12" s="110"/>
      <c r="T12" s="110"/>
      <c r="U12" s="110"/>
    </row>
    <row r="13" spans="1:23" s="113" customFormat="1" ht="17.5" customHeight="1">
      <c r="A13" s="237" t="s">
        <v>148</v>
      </c>
      <c r="B13" s="237"/>
      <c r="C13" s="237"/>
      <c r="D13" s="83"/>
      <c r="E13" s="224" t="s">
        <v>7</v>
      </c>
      <c r="F13" s="167" t="s">
        <v>8</v>
      </c>
      <c r="G13" s="167" t="s">
        <v>9</v>
      </c>
      <c r="H13" s="167" t="s">
        <v>108</v>
      </c>
      <c r="I13" s="168" t="s">
        <v>110</v>
      </c>
      <c r="J13" s="168" t="s">
        <v>111</v>
      </c>
      <c r="K13" s="224" t="s">
        <v>112</v>
      </c>
      <c r="L13" s="224" t="s">
        <v>113</v>
      </c>
      <c r="M13" s="224" t="s">
        <v>114</v>
      </c>
      <c r="N13" s="110"/>
      <c r="O13" s="112"/>
      <c r="P13" s="112"/>
      <c r="Q13" s="110"/>
      <c r="R13" s="110"/>
      <c r="S13" s="110"/>
      <c r="T13" s="110"/>
      <c r="U13" s="110"/>
    </row>
    <row r="14" spans="1:23" s="113" customFormat="1" ht="14.4" customHeight="1">
      <c r="A14" s="145"/>
      <c r="B14" s="145"/>
      <c r="C14" s="145"/>
      <c r="D14" s="83"/>
      <c r="E14" s="209" t="str">
        <f>IFERROR(VLOOKUP(Table2472[[#This Row],[MS-DRG]],'TO HIDE DRG Sum Ref'!$B$2:$M$760,4,FALSE)," ")</f>
        <v xml:space="preserve"> </v>
      </c>
      <c r="F14" s="210" t="str">
        <f>IFERROR(VLOOKUP(Table2472[[#This Row],[MS-DRG]],'TO HIDE DRG Sum Ref'!$B$2:$M$760,5,FALSE)," ")</f>
        <v xml:space="preserve"> </v>
      </c>
      <c r="G14" s="211" t="str">
        <f>IF('Volume Input'!E16&lt;&gt;0,'Volume Input'!E16," ")</f>
        <v xml:space="preserve"> </v>
      </c>
      <c r="H14" s="210" t="str">
        <f>IFERROR(VLOOKUP(Table2472[[#This Row],[MS-DRG]],'TO HIDE DRG Sum Ref'!$B$2:$M$760,2,FALSE)," ")</f>
        <v xml:space="preserve"> </v>
      </c>
      <c r="I14" s="212" t="str">
        <f>_xlfn.IFNA(VLOOKUP(Table2472[[#This Row],[MS-DRG]],'TO HIDE DRG Sum Ref'!$B$2:$F$760,3,FALSE)," ")</f>
        <v xml:space="preserve"> </v>
      </c>
      <c r="J14" s="212" t="str">
        <f>_xlfn.IFNA(VLOOKUP(F14,'TO HIDE DRG Sum Ref'!$L$3:$N$85,3,FALSE)," ")</f>
        <v xml:space="preserve"> </v>
      </c>
      <c r="K14" s="213" t="str">
        <f>IF(J14="Low",0.05,IF(J14="Medium",0.1,IF(J14="High",0.2,IF(J14="No Risk",0,IF(Table2472[[#This Row],[Risk of Shift]]=" "," ")))))</f>
        <v xml:space="preserve"> </v>
      </c>
      <c r="L14" s="213" t="str">
        <f>IF(J14="Low",0.1,IF(J14="Medium",0.15,IF(J14="High",0.25,IF(J14="No Risk",0,IF(Table2472[[#This Row],[Risk of Shift]]=" "," ")))))</f>
        <v xml:space="preserve"> </v>
      </c>
      <c r="M14" s="213" t="str">
        <f>IF(J14="Low",0.15,IF(J14="Medium",0.2,IF(J14="High",0.3,IF(J14="No Risk",0,IF(Table2472[[#This Row],[Risk of Shift]]=" "," ")))))</f>
        <v xml:space="preserve"> </v>
      </c>
      <c r="N14" s="112"/>
      <c r="O14" s="115"/>
      <c r="P14" s="110"/>
      <c r="Q14" s="110"/>
      <c r="R14" s="110"/>
      <c r="S14" s="110"/>
      <c r="T14" s="110"/>
      <c r="U14" s="110"/>
    </row>
    <row r="15" spans="1:23" s="113" customFormat="1" ht="14.4" customHeight="1">
      <c r="A15" s="237" t="s">
        <v>1</v>
      </c>
      <c r="B15" s="237"/>
      <c r="C15" s="237"/>
      <c r="D15" s="108"/>
      <c r="E15" s="209" t="str">
        <f>IFERROR(VLOOKUP(Table2472[[#This Row],[MS-DRG]],'TO HIDE DRG Sum Ref'!$B$2:$M$760,4,FALSE)," ")</f>
        <v xml:space="preserve"> </v>
      </c>
      <c r="F15" s="210" t="str">
        <f>IFERROR(VLOOKUP(Table2472[[#This Row],[MS-DRG]],'TO HIDE DRG Sum Ref'!$B$2:$M$760,5,FALSE)," ")</f>
        <v xml:space="preserve"> </v>
      </c>
      <c r="G15" s="211" t="str">
        <f>IF('Volume Input'!E17&lt;&gt;0,'Volume Input'!E17," ")</f>
        <v xml:space="preserve"> </v>
      </c>
      <c r="H15" s="210" t="str">
        <f>IFERROR(VLOOKUP(Table2472[[#This Row],[MS-DRG]],'TO HIDE DRG Sum Ref'!$B$2:$M$760,2,FALSE)," ")</f>
        <v xml:space="preserve"> </v>
      </c>
      <c r="I15" s="212" t="str">
        <f>_xlfn.IFNA(VLOOKUP(Table2472[[#This Row],[MS-DRG]],'TO HIDE DRG Sum Ref'!$B$2:$F$760,3,FALSE)," ")</f>
        <v xml:space="preserve"> </v>
      </c>
      <c r="J15" s="212" t="str">
        <f>_xlfn.IFNA(VLOOKUP(F15,'TO HIDE DRG Sum Ref'!$L$3:$N$85,3,FALSE)," ")</f>
        <v xml:space="preserve"> </v>
      </c>
      <c r="K15" s="213" t="str">
        <f>IF(J15="Low",0.05,IF(J15="Medium",0.1,IF(J15="High",0.2,IF(J15="No Risk",0,IF(Table2472[[#This Row],[Risk of Shift]]=" "," ")))))</f>
        <v xml:space="preserve"> </v>
      </c>
      <c r="L15" s="213" t="str">
        <f>IF(J15="Low",0.1,IF(J15="Medium",0.15,IF(J15="High",0.25,IF(J15="No Risk",0,IF(Table2472[[#This Row],[Risk of Shift]]=" "," ")))))</f>
        <v xml:space="preserve"> </v>
      </c>
      <c r="M15" s="213" t="str">
        <f>IF(J15="Low",0.15,IF(J15="Medium",0.2,IF(J15="High",0.3,IF(J15="No Risk",0,IF(Table2472[[#This Row],[Risk of Shift]]=" "," ")))))</f>
        <v xml:space="preserve"> </v>
      </c>
      <c r="N15" s="114"/>
      <c r="O15" s="115"/>
      <c r="P15" s="110"/>
      <c r="Q15" s="110"/>
      <c r="R15" s="110"/>
      <c r="S15" s="110"/>
      <c r="T15" s="110"/>
      <c r="U15" s="110"/>
    </row>
    <row r="16" spans="1:23" ht="14.4" customHeight="1">
      <c r="A16" s="51"/>
      <c r="B16" s="51"/>
      <c r="C16" s="51"/>
      <c r="D16" s="62"/>
      <c r="E16" s="209" t="str">
        <f>IFERROR(VLOOKUP(Table2472[[#This Row],[MS-DRG]],'TO HIDE DRG Sum Ref'!$B$2:$M$760,4,FALSE)," ")</f>
        <v xml:space="preserve"> </v>
      </c>
      <c r="F16" s="210" t="str">
        <f>IFERROR(VLOOKUP(Table2472[[#This Row],[MS-DRG]],'TO HIDE DRG Sum Ref'!$B$2:$M$760,5,FALSE)," ")</f>
        <v xml:space="preserve"> </v>
      </c>
      <c r="G16" s="211" t="str">
        <f>IF('Volume Input'!E18&lt;&gt;0,'Volume Input'!E18," ")</f>
        <v xml:space="preserve"> </v>
      </c>
      <c r="H16" s="210" t="str">
        <f>IFERROR(VLOOKUP(Table2472[[#This Row],[MS-DRG]],'TO HIDE DRG Sum Ref'!$B$2:$M$760,2,FALSE)," ")</f>
        <v xml:space="preserve"> </v>
      </c>
      <c r="I16" s="212" t="str">
        <f>_xlfn.IFNA(VLOOKUP(Table2472[[#This Row],[MS-DRG]],'TO HIDE DRG Sum Ref'!$B$2:$F$760,3,FALSE)," ")</f>
        <v xml:space="preserve"> </v>
      </c>
      <c r="J16" s="212" t="str">
        <f>_xlfn.IFNA(VLOOKUP(F16,'TO HIDE DRG Sum Ref'!$L$3:$N$85,3,FALSE)," ")</f>
        <v xml:space="preserve"> </v>
      </c>
      <c r="K16" s="213" t="str">
        <f>IF(J16="Low",0.05,IF(J16="Medium",0.1,IF(J16="High",0.2,IF(J16="No Risk",0,IF(Table2472[[#This Row],[Risk of Shift]]=" "," ")))))</f>
        <v xml:space="preserve"> </v>
      </c>
      <c r="L16" s="213" t="str">
        <f>IF(J16="Low",0.1,IF(J16="Medium",0.15,IF(J16="High",0.25,IF(J16="No Risk",0,IF(Table2472[[#This Row],[Risk of Shift]]=" "," ")))))</f>
        <v xml:space="preserve"> </v>
      </c>
      <c r="M16" s="213" t="str">
        <f>IF(J16="Low",0.15,IF(J16="Medium",0.2,IF(J16="High",0.3,IF(J16="No Risk",0,IF(Table2472[[#This Row],[Risk of Shift]]=" "," ")))))</f>
        <v xml:space="preserve"> </v>
      </c>
      <c r="N16" s="114"/>
      <c r="O16" s="115"/>
    </row>
    <row r="17" spans="1:15" ht="14.4" customHeight="1">
      <c r="A17" s="252"/>
      <c r="B17" s="252"/>
      <c r="C17" s="252"/>
      <c r="D17" s="62"/>
      <c r="E17" s="209" t="str">
        <f>IFERROR(VLOOKUP(Table2472[[#This Row],[MS-DRG]],'TO HIDE DRG Sum Ref'!$B$2:$M$760,4,FALSE)," ")</f>
        <v xml:space="preserve"> </v>
      </c>
      <c r="F17" s="210" t="str">
        <f>IFERROR(VLOOKUP(Table2472[[#This Row],[MS-DRG]],'TO HIDE DRG Sum Ref'!$B$2:$M$760,5,FALSE)," ")</f>
        <v xml:space="preserve"> </v>
      </c>
      <c r="G17" s="211" t="str">
        <f>IF('Volume Input'!E19&lt;&gt;0,'Volume Input'!E19," ")</f>
        <v xml:space="preserve"> </v>
      </c>
      <c r="H17" s="210" t="str">
        <f>IFERROR(VLOOKUP(Table2472[[#This Row],[MS-DRG]],'TO HIDE DRG Sum Ref'!$B$2:$M$760,2,FALSE)," ")</f>
        <v xml:space="preserve"> </v>
      </c>
      <c r="I17" s="212" t="str">
        <f>_xlfn.IFNA(VLOOKUP(Table2472[[#This Row],[MS-DRG]],'TO HIDE DRG Sum Ref'!$B$2:$F$760,3,FALSE)," ")</f>
        <v xml:space="preserve"> </v>
      </c>
      <c r="J17" s="212" t="str">
        <f>_xlfn.IFNA(VLOOKUP(F17,'TO HIDE DRG Sum Ref'!$L$3:$N$85,3,FALSE)," ")</f>
        <v xml:space="preserve"> </v>
      </c>
      <c r="K17" s="213" t="str">
        <f>IF(J17="Low",0.05,IF(J17="Medium",0.1,IF(J17="High",0.2,IF(J17="No Risk",0,IF(Table2472[[#This Row],[Risk of Shift]]=" "," ")))))</f>
        <v xml:space="preserve"> </v>
      </c>
      <c r="L17" s="213" t="str">
        <f>IF(J17="Low",0.1,IF(J17="Medium",0.15,IF(J17="High",0.25,IF(J17="No Risk",0,IF(Table2472[[#This Row],[Risk of Shift]]=" "," ")))))</f>
        <v xml:space="preserve"> </v>
      </c>
      <c r="M17" s="213" t="str">
        <f>IF(J17="Low",0.15,IF(J17="Medium",0.2,IF(J17="High",0.3,IF(J17="No Risk",0,IF(Table2472[[#This Row],[Risk of Shift]]=" "," ")))))</f>
        <v xml:space="preserve"> </v>
      </c>
      <c r="N17" s="114"/>
      <c r="O17" s="115"/>
    </row>
    <row r="18" spans="1:15" ht="14.4" customHeight="1">
      <c r="A18" s="252"/>
      <c r="B18" s="252"/>
      <c r="C18" s="252"/>
      <c r="D18" s="63"/>
      <c r="E18" s="209" t="str">
        <f>IFERROR(VLOOKUP(Table2472[[#This Row],[MS-DRG]],'TO HIDE DRG Sum Ref'!$B$2:$M$760,4,FALSE)," ")</f>
        <v xml:space="preserve"> </v>
      </c>
      <c r="F18" s="210" t="str">
        <f>IFERROR(VLOOKUP(Table2472[[#This Row],[MS-DRG]],'TO HIDE DRG Sum Ref'!$B$2:$M$760,5,FALSE)," ")</f>
        <v xml:space="preserve"> </v>
      </c>
      <c r="G18" s="211" t="str">
        <f>IF('Volume Input'!E20&lt;&gt;0,'Volume Input'!E20," ")</f>
        <v xml:space="preserve"> </v>
      </c>
      <c r="H18" s="210" t="str">
        <f>IFERROR(VLOOKUP(Table2472[[#This Row],[MS-DRG]],'TO HIDE DRG Sum Ref'!$B$2:$M$760,2,FALSE)," ")</f>
        <v xml:space="preserve"> </v>
      </c>
      <c r="I18" s="212" t="str">
        <f>_xlfn.IFNA(VLOOKUP(Table2472[[#This Row],[MS-DRG]],'TO HIDE DRG Sum Ref'!$B$2:$F$760,3,FALSE)," ")</f>
        <v xml:space="preserve"> </v>
      </c>
      <c r="J18" s="212" t="str">
        <f>_xlfn.IFNA(VLOOKUP(F18,'TO HIDE DRG Sum Ref'!$L$3:$N$85,3,FALSE)," ")</f>
        <v xml:space="preserve"> </v>
      </c>
      <c r="K18" s="213" t="str">
        <f>IF(J18="Low",0.05,IF(J18="Medium",0.1,IF(J18="High",0.2,IF(J18="No Risk",0,IF(Table2472[[#This Row],[Risk of Shift]]=" "," ")))))</f>
        <v xml:space="preserve"> </v>
      </c>
      <c r="L18" s="213" t="str">
        <f>IF(J18="Low",0.1,IF(J18="Medium",0.15,IF(J18="High",0.25,IF(J18="No Risk",0,IF(Table2472[[#This Row],[Risk of Shift]]=" "," ")))))</f>
        <v xml:space="preserve"> </v>
      </c>
      <c r="M18" s="213" t="str">
        <f>IF(J18="Low",0.15,IF(J18="Medium",0.2,IF(J18="High",0.3,IF(J18="No Risk",0,IF(Table2472[[#This Row],[Risk of Shift]]=" "," ")))))</f>
        <v xml:space="preserve"> </v>
      </c>
      <c r="N18" s="114"/>
      <c r="O18" s="115"/>
    </row>
    <row r="19" spans="1:15" ht="14.4" customHeight="1">
      <c r="A19" s="81"/>
      <c r="B19" s="81"/>
      <c r="C19" s="81"/>
      <c r="D19" s="63"/>
      <c r="E19" s="209" t="str">
        <f>IFERROR(VLOOKUP(Table2472[[#This Row],[MS-DRG]],'TO HIDE DRG Sum Ref'!$B$2:$M$760,4,FALSE)," ")</f>
        <v xml:space="preserve"> </v>
      </c>
      <c r="F19" s="210" t="str">
        <f>IFERROR(VLOOKUP(Table2472[[#This Row],[MS-DRG]],'TO HIDE DRG Sum Ref'!$B$2:$M$760,5,FALSE)," ")</f>
        <v xml:space="preserve"> </v>
      </c>
      <c r="G19" s="211" t="str">
        <f>IF('Volume Input'!E21&lt;&gt;0,'Volume Input'!E21," ")</f>
        <v xml:space="preserve"> </v>
      </c>
      <c r="H19" s="210" t="str">
        <f>IFERROR(VLOOKUP(Table2472[[#This Row],[MS-DRG]],'TO HIDE DRG Sum Ref'!$B$2:$M$760,2,FALSE)," ")</f>
        <v xml:space="preserve"> </v>
      </c>
      <c r="I19" s="212" t="str">
        <f>_xlfn.IFNA(VLOOKUP(Table2472[[#This Row],[MS-DRG]],'TO HIDE DRG Sum Ref'!$B$2:$F$760,3,FALSE)," ")</f>
        <v xml:space="preserve"> </v>
      </c>
      <c r="J19" s="212" t="str">
        <f>_xlfn.IFNA(VLOOKUP(F19,'TO HIDE DRG Sum Ref'!$L$3:$N$85,3,FALSE)," ")</f>
        <v xml:space="preserve"> </v>
      </c>
      <c r="K19" s="213" t="str">
        <f>IF(J19="Low",0.05,IF(J19="Medium",0.1,IF(J19="High",0.2,IF(J19="No Risk",0,IF(Table2472[[#This Row],[Risk of Shift]]=" "," ")))))</f>
        <v xml:space="preserve"> </v>
      </c>
      <c r="L19" s="213" t="str">
        <f>IF(J19="Low",0.1,IF(J19="Medium",0.15,IF(J19="High",0.25,IF(J19="No Risk",0,IF(Table2472[[#This Row],[Risk of Shift]]=" "," ")))))</f>
        <v xml:space="preserve"> </v>
      </c>
      <c r="M19" s="213" t="str">
        <f>IF(J19="Low",0.15,IF(J19="Medium",0.2,IF(J19="High",0.3,IF(J19="No Risk",0,IF(Table2472[[#This Row],[Risk of Shift]]=" "," ")))))</f>
        <v xml:space="preserve"> </v>
      </c>
      <c r="N19" s="114"/>
    </row>
    <row r="20" spans="1:15" ht="14.4" customHeight="1">
      <c r="A20" s="252"/>
      <c r="B20" s="252"/>
      <c r="C20" s="252"/>
      <c r="D20" s="63"/>
      <c r="E20" s="209" t="str">
        <f>IFERROR(VLOOKUP(Table2472[[#This Row],[MS-DRG]],'TO HIDE DRG Sum Ref'!$B$2:$M$760,4,FALSE)," ")</f>
        <v xml:space="preserve"> </v>
      </c>
      <c r="F20" s="210" t="str">
        <f>IFERROR(VLOOKUP(Table2472[[#This Row],[MS-DRG]],'TO HIDE DRG Sum Ref'!$B$2:$M$760,5,FALSE)," ")</f>
        <v xml:space="preserve"> </v>
      </c>
      <c r="G20" s="211" t="str">
        <f>IF('Volume Input'!E22&lt;&gt;0,'Volume Input'!E22," ")</f>
        <v xml:space="preserve"> </v>
      </c>
      <c r="H20" s="210" t="str">
        <f>IFERROR(VLOOKUP(Table2472[[#This Row],[MS-DRG]],'TO HIDE DRG Sum Ref'!$B$2:$M$760,2,FALSE)," ")</f>
        <v xml:space="preserve"> </v>
      </c>
      <c r="I20" s="212" t="str">
        <f>_xlfn.IFNA(VLOOKUP(Table2472[[#This Row],[MS-DRG]],'TO HIDE DRG Sum Ref'!$B$2:$F$760,3,FALSE)," ")</f>
        <v xml:space="preserve"> </v>
      </c>
      <c r="J20" s="212" t="str">
        <f>_xlfn.IFNA(VLOOKUP(F20,'TO HIDE DRG Sum Ref'!$L$3:$N$85,3,FALSE)," ")</f>
        <v xml:space="preserve"> </v>
      </c>
      <c r="K20" s="213" t="str">
        <f>IF(J20="Low",0.05,IF(J20="Medium",0.1,IF(J20="High",0.2,IF(J20="No Risk",0,IF(Table2472[[#This Row],[Risk of Shift]]=" "," ")))))</f>
        <v xml:space="preserve"> </v>
      </c>
      <c r="L20" s="213" t="str">
        <f>IF(J20="Low",0.1,IF(J20="Medium",0.15,IF(J20="High",0.25,IF(J20="No Risk",0,IF(Table2472[[#This Row],[Risk of Shift]]=" "," ")))))</f>
        <v xml:space="preserve"> </v>
      </c>
      <c r="M20" s="213" t="str">
        <f>IF(J20="Low",0.15,IF(J20="Medium",0.2,IF(J20="High",0.3,IF(J20="No Risk",0,IF(Table2472[[#This Row],[Risk of Shift]]=" "," ")))))</f>
        <v xml:space="preserve"> </v>
      </c>
    </row>
    <row r="21" spans="1:15" ht="16" customHeight="1">
      <c r="A21" s="41"/>
      <c r="B21" s="41"/>
      <c r="C21" s="41"/>
      <c r="D21" s="63"/>
      <c r="E21" s="209" t="str">
        <f>IFERROR(VLOOKUP(Table2472[[#This Row],[MS-DRG]],'TO HIDE DRG Sum Ref'!$B$2:$M$760,4,FALSE)," ")</f>
        <v xml:space="preserve"> </v>
      </c>
      <c r="F21" s="210" t="str">
        <f>IFERROR(VLOOKUP(Table2472[[#This Row],[MS-DRG]],'TO HIDE DRG Sum Ref'!$B$2:$M$760,5,FALSE)," ")</f>
        <v xml:space="preserve"> </v>
      </c>
      <c r="G21" s="211" t="str">
        <f>IF('Volume Input'!E23&lt;&gt;0,'Volume Input'!E23," ")</f>
        <v xml:space="preserve"> </v>
      </c>
      <c r="H21" s="210" t="str">
        <f>IFERROR(VLOOKUP(Table2472[[#This Row],[MS-DRG]],'TO HIDE DRG Sum Ref'!$B$2:$M$760,2,FALSE)," ")</f>
        <v xml:space="preserve"> </v>
      </c>
      <c r="I21" s="212" t="str">
        <f>_xlfn.IFNA(VLOOKUP(Table2472[[#This Row],[MS-DRG]],'TO HIDE DRG Sum Ref'!$B$2:$F$760,3,FALSE)," ")</f>
        <v xml:space="preserve"> </v>
      </c>
      <c r="J21" s="212" t="str">
        <f>_xlfn.IFNA(VLOOKUP(F21,'TO HIDE DRG Sum Ref'!$L$3:$N$85,3,FALSE)," ")</f>
        <v xml:space="preserve"> </v>
      </c>
      <c r="K21" s="213" t="str">
        <f>IF(J21="Low",0.05,IF(J21="Medium",0.1,IF(J21="High",0.2,IF(J21="No Risk",0,IF(Table2472[[#This Row],[Risk of Shift]]=" "," ")))))</f>
        <v xml:space="preserve"> </v>
      </c>
      <c r="L21" s="213" t="str">
        <f>IF(J21="Low",0.1,IF(J21="Medium",0.15,IF(J21="High",0.25,IF(J21="No Risk",0,IF(Table2472[[#This Row],[Risk of Shift]]=" "," ")))))</f>
        <v xml:space="preserve"> </v>
      </c>
      <c r="M21" s="213" t="str">
        <f>IF(J21="Low",0.15,IF(J21="Medium",0.2,IF(J21="High",0.3,IF(J21="No Risk",0,IF(Table2472[[#This Row],[Risk of Shift]]=" "," ")))))</f>
        <v xml:space="preserve"> </v>
      </c>
    </row>
    <row r="22" spans="1:15" ht="15.5">
      <c r="A22" s="252"/>
      <c r="B22" s="252"/>
      <c r="C22" s="252"/>
      <c r="D22" s="63"/>
      <c r="E22" s="209" t="str">
        <f>IFERROR(VLOOKUP(Table2472[[#This Row],[MS-DRG]],'TO HIDE DRG Sum Ref'!$B$2:$M$760,4,FALSE)," ")</f>
        <v xml:space="preserve"> </v>
      </c>
      <c r="F22" s="210" t="str">
        <f>IFERROR(VLOOKUP(Table2472[[#This Row],[MS-DRG]],'TO HIDE DRG Sum Ref'!$B$2:$M$760,5,FALSE)," ")</f>
        <v xml:space="preserve"> </v>
      </c>
      <c r="G22" s="211" t="str">
        <f>IF('Volume Input'!E24&lt;&gt;0,'Volume Input'!E24," ")</f>
        <v xml:space="preserve"> </v>
      </c>
      <c r="H22" s="210" t="str">
        <f>IFERROR(VLOOKUP(Table2472[[#This Row],[MS-DRG]],'TO HIDE DRG Sum Ref'!$B$2:$M$760,2,FALSE)," ")</f>
        <v xml:space="preserve"> </v>
      </c>
      <c r="I22" s="212" t="str">
        <f>_xlfn.IFNA(VLOOKUP(Table2472[[#This Row],[MS-DRG]],'TO HIDE DRG Sum Ref'!$B$2:$F$760,3,FALSE)," ")</f>
        <v xml:space="preserve"> </v>
      </c>
      <c r="J22" s="212" t="str">
        <f>_xlfn.IFNA(VLOOKUP(F22,'TO HIDE DRG Sum Ref'!$L$3:$N$85,3,FALSE)," ")</f>
        <v xml:space="preserve"> </v>
      </c>
      <c r="K22" s="213" t="str">
        <f>IF(J22="Low",0.05,IF(J22="Medium",0.1,IF(J22="High",0.2,IF(J22="No Risk",0,IF(Table2472[[#This Row],[Risk of Shift]]=" "," ")))))</f>
        <v xml:space="preserve"> </v>
      </c>
      <c r="L22" s="213" t="str">
        <f>IF(J22="Low",0.1,IF(J22="Medium",0.15,IF(J22="High",0.25,IF(J22="No Risk",0,IF(Table2472[[#This Row],[Risk of Shift]]=" "," ")))))</f>
        <v xml:space="preserve"> </v>
      </c>
      <c r="M22" s="213" t="str">
        <f>IF(J22="Low",0.15,IF(J22="Medium",0.2,IF(J22="High",0.3,IF(J22="No Risk",0,IF(Table2472[[#This Row],[Risk of Shift]]=" "," ")))))</f>
        <v xml:space="preserve"> </v>
      </c>
    </row>
    <row r="23" spans="1:15">
      <c r="D23" s="63"/>
      <c r="E23" s="209" t="str">
        <f>IFERROR(VLOOKUP(Table2472[[#This Row],[MS-DRG]],'TO HIDE DRG Sum Ref'!$B$2:$M$760,4,FALSE)," ")</f>
        <v xml:space="preserve"> </v>
      </c>
      <c r="F23" s="210" t="str">
        <f>IFERROR(VLOOKUP(Table2472[[#This Row],[MS-DRG]],'TO HIDE DRG Sum Ref'!$B$2:$M$760,5,FALSE)," ")</f>
        <v xml:space="preserve"> </v>
      </c>
      <c r="G23" s="211" t="str">
        <f>IF('Volume Input'!E25&lt;&gt;0,'Volume Input'!E25," ")</f>
        <v xml:space="preserve"> </v>
      </c>
      <c r="H23" s="210" t="str">
        <f>IFERROR(VLOOKUP(Table2472[[#This Row],[MS-DRG]],'TO HIDE DRG Sum Ref'!$B$2:$M$760,2,FALSE)," ")</f>
        <v xml:space="preserve"> </v>
      </c>
      <c r="I23" s="212" t="str">
        <f>_xlfn.IFNA(VLOOKUP(Table2472[[#This Row],[MS-DRG]],'TO HIDE DRG Sum Ref'!$B$2:$F$760,3,FALSE)," ")</f>
        <v xml:space="preserve"> </v>
      </c>
      <c r="J23" s="212" t="str">
        <f>_xlfn.IFNA(VLOOKUP(F23,'TO HIDE DRG Sum Ref'!$L$3:$N$85,3,FALSE)," ")</f>
        <v xml:space="preserve"> </v>
      </c>
      <c r="K23" s="213" t="str">
        <f>IF(J23="Low",0.05,IF(J23="Medium",0.1,IF(J23="High",0.2,IF(J23="No Risk",0,IF(Table2472[[#This Row],[Risk of Shift]]=" "," ")))))</f>
        <v xml:space="preserve"> </v>
      </c>
      <c r="L23" s="213" t="str">
        <f>IF(J23="Low",0.1,IF(J23="Medium",0.15,IF(J23="High",0.25,IF(J23="No Risk",0,IF(Table2472[[#This Row],[Risk of Shift]]=" "," ")))))</f>
        <v xml:space="preserve"> </v>
      </c>
      <c r="M23" s="213" t="str">
        <f>IF(J23="Low",0.15,IF(J23="Medium",0.2,IF(J23="High",0.3,IF(J23="No Risk",0,IF(Table2472[[#This Row],[Risk of Shift]]=" "," ")))))</f>
        <v xml:space="preserve"> </v>
      </c>
    </row>
    <row r="24" spans="1:15">
      <c r="D24" s="63"/>
      <c r="E24" s="209" t="str">
        <f>IFERROR(VLOOKUP(Table2472[[#This Row],[MS-DRG]],'TO HIDE DRG Sum Ref'!$B$2:$M$760,4,FALSE)," ")</f>
        <v xml:space="preserve"> </v>
      </c>
      <c r="F24" s="210" t="str">
        <f>IFERROR(VLOOKUP(Table2472[[#This Row],[MS-DRG]],'TO HIDE DRG Sum Ref'!$B$2:$M$760,5,FALSE)," ")</f>
        <v xml:space="preserve"> </v>
      </c>
      <c r="G24" s="211" t="str">
        <f>IF('Volume Input'!E26&lt;&gt;0,'Volume Input'!E26," ")</f>
        <v xml:space="preserve"> </v>
      </c>
      <c r="H24" s="210" t="str">
        <f>IFERROR(VLOOKUP(Table2472[[#This Row],[MS-DRG]],'TO HIDE DRG Sum Ref'!$B$2:$M$760,2,FALSE)," ")</f>
        <v xml:space="preserve"> </v>
      </c>
      <c r="I24" s="212" t="str">
        <f>_xlfn.IFNA(VLOOKUP(Table2472[[#This Row],[MS-DRG]],'TO HIDE DRG Sum Ref'!$B$2:$F$760,3,FALSE)," ")</f>
        <v xml:space="preserve"> </v>
      </c>
      <c r="J24" s="212" t="str">
        <f>_xlfn.IFNA(VLOOKUP(F24,'TO HIDE DRG Sum Ref'!$L$3:$N$85,3,FALSE)," ")</f>
        <v xml:space="preserve"> </v>
      </c>
      <c r="K24" s="213" t="str">
        <f>IF(J24="Low",0.05,IF(J24="Medium",0.1,IF(J24="High",0.2,IF(J24="No Risk",0,IF(Table2472[[#This Row],[Risk of Shift]]=" "," ")))))</f>
        <v xml:space="preserve"> </v>
      </c>
      <c r="L24" s="213" t="str">
        <f>IF(J24="Low",0.1,IF(J24="Medium",0.15,IF(J24="High",0.25,IF(J24="No Risk",0,IF(Table2472[[#This Row],[Risk of Shift]]=" "," ")))))</f>
        <v xml:space="preserve"> </v>
      </c>
      <c r="M24" s="213" t="str">
        <f>IF(J24="Low",0.15,IF(J24="Medium",0.2,IF(J24="High",0.3,IF(J24="No Risk",0,IF(Table2472[[#This Row],[Risk of Shift]]=" "," ")))))</f>
        <v xml:space="preserve"> </v>
      </c>
    </row>
    <row r="25" spans="1:15">
      <c r="D25" s="63"/>
      <c r="E25" s="209" t="str">
        <f>IFERROR(VLOOKUP(Table2472[[#This Row],[MS-DRG]],'TO HIDE DRG Sum Ref'!$B$2:$M$760,4,FALSE)," ")</f>
        <v xml:space="preserve"> </v>
      </c>
      <c r="F25" s="210" t="str">
        <f>IFERROR(VLOOKUP(Table2472[[#This Row],[MS-DRG]],'TO HIDE DRG Sum Ref'!$B$2:$M$760,5,FALSE)," ")</f>
        <v xml:space="preserve"> </v>
      </c>
      <c r="G25" s="211" t="str">
        <f>IF('Volume Input'!E27&lt;&gt;0,'Volume Input'!E27," ")</f>
        <v xml:space="preserve"> </v>
      </c>
      <c r="H25" s="210" t="str">
        <f>IFERROR(VLOOKUP(Table2472[[#This Row],[MS-DRG]],'TO HIDE DRG Sum Ref'!$B$2:$M$760,2,FALSE)," ")</f>
        <v xml:space="preserve"> </v>
      </c>
      <c r="I25" s="212" t="str">
        <f>_xlfn.IFNA(VLOOKUP(Table2472[[#This Row],[MS-DRG]],'TO HIDE DRG Sum Ref'!$B$2:$F$760,3,FALSE)," ")</f>
        <v xml:space="preserve"> </v>
      </c>
      <c r="J25" s="212" t="str">
        <f>_xlfn.IFNA(VLOOKUP(F25,'TO HIDE DRG Sum Ref'!$L$3:$N$85,3,FALSE)," ")</f>
        <v xml:space="preserve"> </v>
      </c>
      <c r="K25" s="213" t="str">
        <f>IF(J25="Low",0.05,IF(J25="Medium",0.1,IF(J25="High",0.2,IF(J25="No Risk",0,IF(Table2472[[#This Row],[Risk of Shift]]=" "," ")))))</f>
        <v xml:space="preserve"> </v>
      </c>
      <c r="L25" s="213" t="str">
        <f>IF(J25="Low",0.1,IF(J25="Medium",0.15,IF(J25="High",0.25,IF(J25="No Risk",0,IF(Table2472[[#This Row],[Risk of Shift]]=" "," ")))))</f>
        <v xml:space="preserve"> </v>
      </c>
      <c r="M25" s="213" t="str">
        <f>IF(J25="Low",0.15,IF(J25="Medium",0.2,IF(J25="High",0.3,IF(J25="No Risk",0,IF(Table2472[[#This Row],[Risk of Shift]]=" "," ")))))</f>
        <v xml:space="preserve"> </v>
      </c>
    </row>
    <row r="26" spans="1:15" ht="14.4" customHeight="1">
      <c r="D26" s="63"/>
      <c r="E26" s="209" t="str">
        <f>IFERROR(VLOOKUP(Table2472[[#This Row],[MS-DRG]],'TO HIDE DRG Sum Ref'!$B$2:$M$760,4,FALSE)," ")</f>
        <v xml:space="preserve"> </v>
      </c>
      <c r="F26" s="210" t="str">
        <f>IFERROR(VLOOKUP(Table2472[[#This Row],[MS-DRG]],'TO HIDE DRG Sum Ref'!$B$2:$M$760,5,FALSE)," ")</f>
        <v xml:space="preserve"> </v>
      </c>
      <c r="G26" s="211" t="str">
        <f>IF('Volume Input'!E28&lt;&gt;0,'Volume Input'!E28," ")</f>
        <v xml:space="preserve"> </v>
      </c>
      <c r="H26" s="210" t="str">
        <f>IFERROR(VLOOKUP(Table2472[[#This Row],[MS-DRG]],'TO HIDE DRG Sum Ref'!$B$2:$M$760,2,FALSE)," ")</f>
        <v xml:space="preserve"> </v>
      </c>
      <c r="I26" s="212" t="str">
        <f>_xlfn.IFNA(VLOOKUP(Table2472[[#This Row],[MS-DRG]],'TO HIDE DRG Sum Ref'!$B$2:$F$760,3,FALSE)," ")</f>
        <v xml:space="preserve"> </v>
      </c>
      <c r="J26" s="212" t="str">
        <f>_xlfn.IFNA(VLOOKUP(F26,'TO HIDE DRG Sum Ref'!$L$3:$N$85,3,FALSE)," ")</f>
        <v xml:space="preserve"> </v>
      </c>
      <c r="K26" s="213" t="str">
        <f>IF(J26="Low",0.05,IF(J26="Medium",0.1,IF(J26="High",0.2,IF(J26="No Risk",0,IF(Table2472[[#This Row],[Risk of Shift]]=" "," ")))))</f>
        <v xml:space="preserve"> </v>
      </c>
      <c r="L26" s="213" t="str">
        <f>IF(J26="Low",0.1,IF(J26="Medium",0.15,IF(J26="High",0.25,IF(J26="No Risk",0,IF(Table2472[[#This Row],[Risk of Shift]]=" "," ")))))</f>
        <v xml:space="preserve"> </v>
      </c>
      <c r="M26" s="213" t="str">
        <f>IF(J26="Low",0.15,IF(J26="Medium",0.2,IF(J26="High",0.3,IF(J26="No Risk",0,IF(Table2472[[#This Row],[Risk of Shift]]=" "," ")))))</f>
        <v xml:space="preserve"> </v>
      </c>
    </row>
    <row r="27" spans="1:15" ht="14.4" customHeight="1">
      <c r="D27" s="63"/>
      <c r="E27" s="209" t="str">
        <f>IFERROR(VLOOKUP(Table2472[[#This Row],[MS-DRG]],'TO HIDE DRG Sum Ref'!$B$2:$M$760,4,FALSE)," ")</f>
        <v xml:space="preserve"> </v>
      </c>
      <c r="F27" s="210" t="str">
        <f>IFERROR(VLOOKUP(Table2472[[#This Row],[MS-DRG]],'TO HIDE DRG Sum Ref'!$B$2:$M$760,5,FALSE)," ")</f>
        <v xml:space="preserve"> </v>
      </c>
      <c r="G27" s="211" t="str">
        <f>IF('Volume Input'!E29&lt;&gt;0,'Volume Input'!E29," ")</f>
        <v xml:space="preserve"> </v>
      </c>
      <c r="H27" s="210" t="str">
        <f>IFERROR(VLOOKUP(Table2472[[#This Row],[MS-DRG]],'TO HIDE DRG Sum Ref'!$B$2:$M$760,2,FALSE)," ")</f>
        <v xml:space="preserve"> </v>
      </c>
      <c r="I27" s="212" t="str">
        <f>_xlfn.IFNA(VLOOKUP(Table2472[[#This Row],[MS-DRG]],'TO HIDE DRG Sum Ref'!$B$2:$F$760,3,FALSE)," ")</f>
        <v xml:space="preserve"> </v>
      </c>
      <c r="J27" s="212" t="str">
        <f>_xlfn.IFNA(VLOOKUP(F27,'TO HIDE DRG Sum Ref'!$L$3:$N$85,3,FALSE)," ")</f>
        <v xml:space="preserve"> </v>
      </c>
      <c r="K27" s="213" t="str">
        <f>IF(J27="Low",0.05,IF(J27="Medium",0.1,IF(J27="High",0.2,IF(J27="No Risk",0,IF(Table2472[[#This Row],[Risk of Shift]]=" "," ")))))</f>
        <v xml:space="preserve"> </v>
      </c>
      <c r="L27" s="213" t="str">
        <f>IF(J27="Low",0.1,IF(J27="Medium",0.15,IF(J27="High",0.25,IF(J27="No Risk",0,IF(Table2472[[#This Row],[Risk of Shift]]=" "," ")))))</f>
        <v xml:space="preserve"> </v>
      </c>
      <c r="M27" s="213" t="str">
        <f>IF(J27="Low",0.15,IF(J27="Medium",0.2,IF(J27="High",0.3,IF(J27="No Risk",0,IF(Table2472[[#This Row],[Risk of Shift]]=" "," ")))))</f>
        <v xml:space="preserve"> </v>
      </c>
    </row>
    <row r="28" spans="1:15" ht="14.4" customHeight="1">
      <c r="D28" s="63"/>
      <c r="E28" s="209" t="str">
        <f>IFERROR(VLOOKUP(Table2472[[#This Row],[MS-DRG]],'TO HIDE DRG Sum Ref'!$B$2:$M$760,4,FALSE)," ")</f>
        <v xml:space="preserve"> </v>
      </c>
      <c r="F28" s="210" t="str">
        <f>IFERROR(VLOOKUP(Table2472[[#This Row],[MS-DRG]],'TO HIDE DRG Sum Ref'!$B$2:$M$760,5,FALSE)," ")</f>
        <v xml:space="preserve"> </v>
      </c>
      <c r="G28" s="211" t="str">
        <f>IF('Volume Input'!E30&lt;&gt;0,'Volume Input'!E30," ")</f>
        <v xml:space="preserve"> </v>
      </c>
      <c r="H28" s="210" t="str">
        <f>IFERROR(VLOOKUP(Table2472[[#This Row],[MS-DRG]],'TO HIDE DRG Sum Ref'!$B$2:$M$760,2,FALSE)," ")</f>
        <v xml:space="preserve"> </v>
      </c>
      <c r="I28" s="212" t="str">
        <f>_xlfn.IFNA(VLOOKUP(Table2472[[#This Row],[MS-DRG]],'TO HIDE DRG Sum Ref'!$B$2:$F$760,3,FALSE)," ")</f>
        <v xml:space="preserve"> </v>
      </c>
      <c r="J28" s="212" t="str">
        <f>_xlfn.IFNA(VLOOKUP(F28,'TO HIDE DRG Sum Ref'!$L$3:$N$85,3,FALSE)," ")</f>
        <v xml:space="preserve"> </v>
      </c>
      <c r="K28" s="213" t="str">
        <f>IF(J28="Low",0.05,IF(J28="Medium",0.1,IF(J28="High",0.2,IF(J28="No Risk",0,IF(Table2472[[#This Row],[Risk of Shift]]=" "," ")))))</f>
        <v xml:space="preserve"> </v>
      </c>
      <c r="L28" s="213" t="str">
        <f>IF(J28="Low",0.1,IF(J28="Medium",0.15,IF(J28="High",0.25,IF(J28="No Risk",0,IF(Table2472[[#This Row],[Risk of Shift]]=" "," ")))))</f>
        <v xml:space="preserve"> </v>
      </c>
      <c r="M28" s="213" t="str">
        <f>IF(J28="Low",0.15,IF(J28="Medium",0.2,IF(J28="High",0.3,IF(J28="No Risk",0,IF(Table2472[[#This Row],[Risk of Shift]]=" "," ")))))</f>
        <v xml:space="preserve"> </v>
      </c>
    </row>
    <row r="29" spans="1:15" ht="14.4" customHeight="1">
      <c r="D29" s="63"/>
      <c r="E29" s="209" t="str">
        <f>IFERROR(VLOOKUP(Table2472[[#This Row],[MS-DRG]],'TO HIDE DRG Sum Ref'!$B$2:$M$760,4,FALSE)," ")</f>
        <v xml:space="preserve"> </v>
      </c>
      <c r="F29" s="210" t="str">
        <f>IFERROR(VLOOKUP(Table2472[[#This Row],[MS-DRG]],'TO HIDE DRG Sum Ref'!$B$2:$M$760,5,FALSE)," ")</f>
        <v xml:space="preserve"> </v>
      </c>
      <c r="G29" s="211" t="str">
        <f>IF('Volume Input'!E31&lt;&gt;0,'Volume Input'!E31," ")</f>
        <v xml:space="preserve"> </v>
      </c>
      <c r="H29" s="210" t="str">
        <f>IFERROR(VLOOKUP(Table2472[[#This Row],[MS-DRG]],'TO HIDE DRG Sum Ref'!$B$2:$M$760,2,FALSE)," ")</f>
        <v xml:space="preserve"> </v>
      </c>
      <c r="I29" s="212" t="str">
        <f>_xlfn.IFNA(VLOOKUP(Table2472[[#This Row],[MS-DRG]],'TO HIDE DRG Sum Ref'!$B$2:$F$760,3,FALSE)," ")</f>
        <v xml:space="preserve"> </v>
      </c>
      <c r="J29" s="212" t="str">
        <f>_xlfn.IFNA(VLOOKUP(F29,'TO HIDE DRG Sum Ref'!$L$3:$N$85,3,FALSE)," ")</f>
        <v xml:space="preserve"> </v>
      </c>
      <c r="K29" s="213" t="str">
        <f>IF(J29="Low",0.05,IF(J29="Medium",0.1,IF(J29="High",0.2,IF(J29="No Risk",0,IF(Table2472[[#This Row],[Risk of Shift]]=" "," ")))))</f>
        <v xml:space="preserve"> </v>
      </c>
      <c r="L29" s="213" t="str">
        <f>IF(J29="Low",0.1,IF(J29="Medium",0.15,IF(J29="High",0.25,IF(J29="No Risk",0,IF(Table2472[[#This Row],[Risk of Shift]]=" "," ")))))</f>
        <v xml:space="preserve"> </v>
      </c>
      <c r="M29" s="213" t="str">
        <f>IF(J29="Low",0.15,IF(J29="Medium",0.2,IF(J29="High",0.3,IF(J29="No Risk",0,IF(Table2472[[#This Row],[Risk of Shift]]=" "," ")))))</f>
        <v xml:space="preserve"> </v>
      </c>
    </row>
    <row r="30" spans="1:15" ht="14.4" customHeight="1">
      <c r="D30" s="63"/>
      <c r="E30" s="209" t="str">
        <f>IFERROR(VLOOKUP(Table2472[[#This Row],[MS-DRG]],'TO HIDE DRG Sum Ref'!$B$2:$M$760,4,FALSE)," ")</f>
        <v xml:space="preserve"> </v>
      </c>
      <c r="F30" s="210" t="str">
        <f>IFERROR(VLOOKUP(Table2472[[#This Row],[MS-DRG]],'TO HIDE DRG Sum Ref'!$B$2:$M$760,5,FALSE)," ")</f>
        <v xml:space="preserve"> </v>
      </c>
      <c r="G30" s="211" t="str">
        <f>IF('Volume Input'!E32&lt;&gt;0,'Volume Input'!E32," ")</f>
        <v xml:space="preserve"> </v>
      </c>
      <c r="H30" s="210" t="str">
        <f>IFERROR(VLOOKUP(Table2472[[#This Row],[MS-DRG]],'TO HIDE DRG Sum Ref'!$B$2:$M$760,2,FALSE)," ")</f>
        <v xml:space="preserve"> </v>
      </c>
      <c r="I30" s="212" t="str">
        <f>_xlfn.IFNA(VLOOKUP(Table2472[[#This Row],[MS-DRG]],'TO HIDE DRG Sum Ref'!$B$2:$F$760,3,FALSE)," ")</f>
        <v xml:space="preserve"> </v>
      </c>
      <c r="J30" s="212" t="str">
        <f>_xlfn.IFNA(VLOOKUP(F30,'TO HIDE DRG Sum Ref'!$L$3:$N$85,3,FALSE)," ")</f>
        <v xml:space="preserve"> </v>
      </c>
      <c r="K30" s="213" t="str">
        <f>IF(J30="Low",0.05,IF(J30="Medium",0.1,IF(J30="High",0.2,IF(J30="No Risk",0,IF(Table2472[[#This Row],[Risk of Shift]]=" "," ")))))</f>
        <v xml:space="preserve"> </v>
      </c>
      <c r="L30" s="213" t="str">
        <f>IF(J30="Low",0.1,IF(J30="Medium",0.15,IF(J30="High",0.25,IF(J30="No Risk",0,IF(Table2472[[#This Row],[Risk of Shift]]=" "," ")))))</f>
        <v xml:space="preserve"> </v>
      </c>
      <c r="M30" s="213" t="str">
        <f>IF(J30="Low",0.15,IF(J30="Medium",0.2,IF(J30="High",0.3,IF(J30="No Risk",0,IF(Table2472[[#This Row],[Risk of Shift]]=" "," ")))))</f>
        <v xml:space="preserve"> </v>
      </c>
    </row>
    <row r="31" spans="1:15" ht="14.4" customHeight="1">
      <c r="D31" s="63"/>
      <c r="E31" s="209" t="str">
        <f>IFERROR(VLOOKUP(Table2472[[#This Row],[MS-DRG]],'TO HIDE DRG Sum Ref'!$B$2:$M$760,4,FALSE)," ")</f>
        <v xml:space="preserve"> </v>
      </c>
      <c r="F31" s="210" t="str">
        <f>IFERROR(VLOOKUP(Table2472[[#This Row],[MS-DRG]],'TO HIDE DRG Sum Ref'!$B$2:$M$760,5,FALSE)," ")</f>
        <v xml:space="preserve"> </v>
      </c>
      <c r="G31" s="211" t="str">
        <f>IF('Volume Input'!E33&lt;&gt;0,'Volume Input'!E33," ")</f>
        <v xml:space="preserve"> </v>
      </c>
      <c r="H31" s="210" t="str">
        <f>IFERROR(VLOOKUP(Table2472[[#This Row],[MS-DRG]],'TO HIDE DRG Sum Ref'!$B$2:$M$760,2,FALSE)," ")</f>
        <v xml:space="preserve"> </v>
      </c>
      <c r="I31" s="212" t="str">
        <f>_xlfn.IFNA(VLOOKUP(Table2472[[#This Row],[MS-DRG]],'TO HIDE DRG Sum Ref'!$B$2:$F$760,3,FALSE)," ")</f>
        <v xml:space="preserve"> </v>
      </c>
      <c r="J31" s="212" t="str">
        <f>_xlfn.IFNA(VLOOKUP(F31,'TO HIDE DRG Sum Ref'!$L$3:$N$85,3,FALSE)," ")</f>
        <v xml:space="preserve"> </v>
      </c>
      <c r="K31" s="213" t="str">
        <f>IF(J31="Low",0.05,IF(J31="Medium",0.1,IF(J31="High",0.2,IF(J31="No Risk",0,IF(Table2472[[#This Row],[Risk of Shift]]=" "," ")))))</f>
        <v xml:space="preserve"> </v>
      </c>
      <c r="L31" s="213" t="str">
        <f>IF(J31="Low",0.1,IF(J31="Medium",0.15,IF(J31="High",0.25,IF(J31="No Risk",0,IF(Table2472[[#This Row],[Risk of Shift]]=" "," ")))))</f>
        <v xml:space="preserve"> </v>
      </c>
      <c r="M31" s="213" t="str">
        <f>IF(J31="Low",0.15,IF(J31="Medium",0.2,IF(J31="High",0.3,IF(J31="No Risk",0,IF(Table2472[[#This Row],[Risk of Shift]]=" "," ")))))</f>
        <v xml:space="preserve"> </v>
      </c>
    </row>
    <row r="32" spans="1:15" ht="14.4" customHeight="1">
      <c r="D32" s="63"/>
      <c r="E32" s="209" t="str">
        <f>IFERROR(VLOOKUP(Table2472[[#This Row],[MS-DRG]],'TO HIDE DRG Sum Ref'!$B$2:$M$760,4,FALSE)," ")</f>
        <v xml:space="preserve"> </v>
      </c>
      <c r="F32" s="210" t="str">
        <f>IFERROR(VLOOKUP(Table2472[[#This Row],[MS-DRG]],'TO HIDE DRG Sum Ref'!$B$2:$M$760,5,FALSE)," ")</f>
        <v xml:space="preserve"> </v>
      </c>
      <c r="G32" s="211" t="str">
        <f>IF('Volume Input'!E34&lt;&gt;0,'Volume Input'!E34," ")</f>
        <v xml:space="preserve"> </v>
      </c>
      <c r="H32" s="210" t="str">
        <f>IFERROR(VLOOKUP(Table2472[[#This Row],[MS-DRG]],'TO HIDE DRG Sum Ref'!$B$2:$M$760,2,FALSE)," ")</f>
        <v xml:space="preserve"> </v>
      </c>
      <c r="I32" s="212" t="str">
        <f>_xlfn.IFNA(VLOOKUP(Table2472[[#This Row],[MS-DRG]],'TO HIDE DRG Sum Ref'!$B$2:$F$760,3,FALSE)," ")</f>
        <v xml:space="preserve"> </v>
      </c>
      <c r="J32" s="212" t="str">
        <f>_xlfn.IFNA(VLOOKUP(F32,'TO HIDE DRG Sum Ref'!$L$3:$N$85,3,FALSE)," ")</f>
        <v xml:space="preserve"> </v>
      </c>
      <c r="K32" s="213" t="str">
        <f>IF(J32="Low",0.05,IF(J32="Medium",0.1,IF(J32="High",0.2,IF(J32="No Risk",0,IF(Table2472[[#This Row],[Risk of Shift]]=" "," ")))))</f>
        <v xml:space="preserve"> </v>
      </c>
      <c r="L32" s="213" t="str">
        <f>IF(J32="Low",0.1,IF(J32="Medium",0.15,IF(J32="High",0.25,IF(J32="No Risk",0,IF(Table2472[[#This Row],[Risk of Shift]]=" "," ")))))</f>
        <v xml:space="preserve"> </v>
      </c>
      <c r="M32" s="213" t="str">
        <f>IF(J32="Low",0.15,IF(J32="Medium",0.2,IF(J32="High",0.3,IF(J32="No Risk",0,IF(Table2472[[#This Row],[Risk of Shift]]=" "," ")))))</f>
        <v xml:space="preserve"> </v>
      </c>
    </row>
    <row r="33" spans="4:14" ht="14.4" customHeight="1">
      <c r="D33" s="63"/>
      <c r="E33" s="209" t="str">
        <f>IFERROR(VLOOKUP(Table2472[[#This Row],[MS-DRG]],'TO HIDE DRG Sum Ref'!$B$2:$M$760,4,FALSE)," ")</f>
        <v xml:space="preserve"> </v>
      </c>
      <c r="F33" s="210" t="str">
        <f>IFERROR(VLOOKUP(Table2472[[#This Row],[MS-DRG]],'TO HIDE DRG Sum Ref'!$B$2:$M$760,5,FALSE)," ")</f>
        <v xml:space="preserve"> </v>
      </c>
      <c r="G33" s="211" t="str">
        <f>IF('Volume Input'!E35&lt;&gt;0,'Volume Input'!E35," ")</f>
        <v xml:space="preserve"> </v>
      </c>
      <c r="H33" s="210" t="str">
        <f>IFERROR(VLOOKUP(Table2472[[#This Row],[MS-DRG]],'TO HIDE DRG Sum Ref'!$B$2:$M$760,2,FALSE)," ")</f>
        <v xml:space="preserve"> </v>
      </c>
      <c r="I33" s="212" t="str">
        <f>_xlfn.IFNA(VLOOKUP(Table2472[[#This Row],[MS-DRG]],'TO HIDE DRG Sum Ref'!$B$2:$F$760,3,FALSE)," ")</f>
        <v xml:space="preserve"> </v>
      </c>
      <c r="J33" s="212" t="str">
        <f>_xlfn.IFNA(VLOOKUP(F33,'TO HIDE DRG Sum Ref'!$L$3:$N$85,3,FALSE)," ")</f>
        <v xml:space="preserve"> </v>
      </c>
      <c r="K33" s="213" t="str">
        <f>IF(J33="Low",0.05,IF(J33="Medium",0.1,IF(J33="High",0.2,IF(J33="No Risk",0,IF(Table2472[[#This Row],[Risk of Shift]]=" "," ")))))</f>
        <v xml:space="preserve"> </v>
      </c>
      <c r="L33" s="213" t="str">
        <f>IF(J33="Low",0.1,IF(J33="Medium",0.15,IF(J33="High",0.25,IF(J33="No Risk",0,IF(Table2472[[#This Row],[Risk of Shift]]=" "," ")))))</f>
        <v xml:space="preserve"> </v>
      </c>
      <c r="M33" s="213" t="str">
        <f>IF(J33="Low",0.15,IF(J33="Medium",0.2,IF(J33="High",0.3,IF(J33="No Risk",0,IF(Table2472[[#This Row],[Risk of Shift]]=" "," ")))))</f>
        <v xml:space="preserve"> </v>
      </c>
    </row>
    <row r="34" spans="4:14">
      <c r="D34" s="63"/>
      <c r="E34" s="209" t="str">
        <f>IFERROR(VLOOKUP(Table2472[[#This Row],[MS-DRG]],'TO HIDE DRG Sum Ref'!$B$2:$M$760,4,FALSE)," ")</f>
        <v xml:space="preserve"> </v>
      </c>
      <c r="F34" s="210" t="str">
        <f>IFERROR(VLOOKUP(Table2472[[#This Row],[MS-DRG]],'TO HIDE DRG Sum Ref'!$B$2:$M$760,5,FALSE)," ")</f>
        <v xml:space="preserve"> </v>
      </c>
      <c r="G34" s="211" t="str">
        <f>IF('Volume Input'!E36&lt;&gt;0,'Volume Input'!E36," ")</f>
        <v xml:space="preserve"> </v>
      </c>
      <c r="H34" s="210" t="str">
        <f>IFERROR(VLOOKUP(Table2472[[#This Row],[MS-DRG]],'TO HIDE DRG Sum Ref'!$B$2:$M$760,2,FALSE)," ")</f>
        <v xml:space="preserve"> </v>
      </c>
      <c r="I34" s="212" t="str">
        <f>_xlfn.IFNA(VLOOKUP(Table2472[[#This Row],[MS-DRG]],'TO HIDE DRG Sum Ref'!$B$2:$F$760,3,FALSE)," ")</f>
        <v xml:space="preserve"> </v>
      </c>
      <c r="J34" s="212" t="str">
        <f>_xlfn.IFNA(VLOOKUP(F34,'TO HIDE DRG Sum Ref'!$L$3:$N$85,3,FALSE)," ")</f>
        <v xml:space="preserve"> </v>
      </c>
      <c r="K34" s="213" t="str">
        <f>IF(J34="Low",0.05,IF(J34="Medium",0.1,IF(J34="High",0.2,IF(J34="No Risk",0,IF(Table2472[[#This Row],[Risk of Shift]]=" "," ")))))</f>
        <v xml:space="preserve"> </v>
      </c>
      <c r="L34" s="213" t="str">
        <f>IF(J34="Low",0.1,IF(J34="Medium",0.15,IF(J34="High",0.25,IF(J34="No Risk",0,IF(Table2472[[#This Row],[Risk of Shift]]=" "," ")))))</f>
        <v xml:space="preserve"> </v>
      </c>
      <c r="M34" s="213" t="str">
        <f>IF(J34="Low",0.15,IF(J34="Medium",0.2,IF(J34="High",0.3,IF(J34="No Risk",0,IF(Table2472[[#This Row],[Risk of Shift]]=" "," ")))))</f>
        <v xml:space="preserve"> </v>
      </c>
    </row>
    <row r="35" spans="4:14">
      <c r="D35" s="63"/>
      <c r="E35" s="209" t="str">
        <f>IFERROR(VLOOKUP(Table2472[[#This Row],[MS-DRG]],'TO HIDE DRG Sum Ref'!$B$2:$M$760,4,FALSE)," ")</f>
        <v xml:space="preserve"> </v>
      </c>
      <c r="F35" s="210" t="str">
        <f>IFERROR(VLOOKUP(Table2472[[#This Row],[MS-DRG]],'TO HIDE DRG Sum Ref'!$B$2:$M$760,5,FALSE)," ")</f>
        <v xml:space="preserve"> </v>
      </c>
      <c r="G35" s="211" t="str">
        <f>IF('Volume Input'!E37&lt;&gt;0,'Volume Input'!E37," ")</f>
        <v xml:space="preserve"> </v>
      </c>
      <c r="H35" s="210" t="str">
        <f>IFERROR(VLOOKUP(Table2472[[#This Row],[MS-DRG]],'TO HIDE DRG Sum Ref'!$B$2:$M$760,2,FALSE)," ")</f>
        <v xml:space="preserve"> </v>
      </c>
      <c r="I35" s="212" t="str">
        <f>_xlfn.IFNA(VLOOKUP(Table2472[[#This Row],[MS-DRG]],'TO HIDE DRG Sum Ref'!$B$2:$F$760,3,FALSE)," ")</f>
        <v xml:space="preserve"> </v>
      </c>
      <c r="J35" s="212" t="str">
        <f>_xlfn.IFNA(VLOOKUP(F35,'TO HIDE DRG Sum Ref'!$L$3:$N$85,3,FALSE)," ")</f>
        <v xml:space="preserve"> </v>
      </c>
      <c r="K35" s="213" t="str">
        <f>IF(J35="Low",0.05,IF(J35="Medium",0.1,IF(J35="High",0.2,IF(J35="No Risk",0,IF(Table2472[[#This Row],[Risk of Shift]]=" "," ")))))</f>
        <v xml:space="preserve"> </v>
      </c>
      <c r="L35" s="213" t="str">
        <f>IF(J35="Low",0.1,IF(J35="Medium",0.15,IF(J35="High",0.25,IF(J35="No Risk",0,IF(Table2472[[#This Row],[Risk of Shift]]=" "," ")))))</f>
        <v xml:space="preserve"> </v>
      </c>
      <c r="M35" s="213" t="str">
        <f>IF(J35="Low",0.15,IF(J35="Medium",0.2,IF(J35="High",0.3,IF(J35="No Risk",0,IF(Table2472[[#This Row],[Risk of Shift]]=" "," ")))))</f>
        <v xml:space="preserve"> </v>
      </c>
      <c r="N35" s="112"/>
    </row>
    <row r="36" spans="4:14">
      <c r="D36" s="63"/>
      <c r="E36" s="209" t="str">
        <f>IFERROR(VLOOKUP(Table2472[[#This Row],[MS-DRG]],'TO HIDE DRG Sum Ref'!$B$2:$M$760,4,FALSE)," ")</f>
        <v xml:space="preserve"> </v>
      </c>
      <c r="F36" s="210" t="str">
        <f>IFERROR(VLOOKUP(Table2472[[#This Row],[MS-DRG]],'TO HIDE DRG Sum Ref'!$B$2:$M$760,5,FALSE)," ")</f>
        <v xml:space="preserve"> </v>
      </c>
      <c r="G36" s="211" t="str">
        <f>IF('Volume Input'!E38&lt;&gt;0,'Volume Input'!E38," ")</f>
        <v xml:space="preserve"> </v>
      </c>
      <c r="H36" s="210" t="str">
        <f>IFERROR(VLOOKUP(Table2472[[#This Row],[MS-DRG]],'TO HIDE DRG Sum Ref'!$B$2:$M$760,2,FALSE)," ")</f>
        <v xml:space="preserve"> </v>
      </c>
      <c r="I36" s="212" t="str">
        <f>_xlfn.IFNA(VLOOKUP(Table2472[[#This Row],[MS-DRG]],'TO HIDE DRG Sum Ref'!$B$2:$F$760,3,FALSE)," ")</f>
        <v xml:space="preserve"> </v>
      </c>
      <c r="J36" s="212" t="str">
        <f>_xlfn.IFNA(VLOOKUP(F36,'TO HIDE DRG Sum Ref'!$L$3:$N$85,3,FALSE)," ")</f>
        <v xml:space="preserve"> </v>
      </c>
      <c r="K36" s="213" t="str">
        <f>IF(J36="Low",0.05,IF(J36="Medium",0.1,IF(J36="High",0.2,IF(J36="No Risk",0,IF(Table2472[[#This Row],[Risk of Shift]]=" "," ")))))</f>
        <v xml:space="preserve"> </v>
      </c>
      <c r="L36" s="213" t="str">
        <f>IF(J36="Low",0.1,IF(J36="Medium",0.15,IF(J36="High",0.25,IF(J36="No Risk",0,IF(Table2472[[#This Row],[Risk of Shift]]=" "," ")))))</f>
        <v xml:space="preserve"> </v>
      </c>
      <c r="M36" s="213" t="str">
        <f>IF(J36="Low",0.15,IF(J36="Medium",0.2,IF(J36="High",0.3,IF(J36="No Risk",0,IF(Table2472[[#This Row],[Risk of Shift]]=" "," ")))))</f>
        <v xml:space="preserve"> </v>
      </c>
      <c r="N36" s="112"/>
    </row>
    <row r="37" spans="4:14">
      <c r="D37" s="63"/>
      <c r="E37" s="209" t="str">
        <f>IFERROR(VLOOKUP(Table2472[[#This Row],[MS-DRG]],'TO HIDE DRG Sum Ref'!$B$2:$M$760,4,FALSE)," ")</f>
        <v xml:space="preserve"> </v>
      </c>
      <c r="F37" s="210" t="str">
        <f>IFERROR(VLOOKUP(Table2472[[#This Row],[MS-DRG]],'TO HIDE DRG Sum Ref'!$B$2:$M$760,5,FALSE)," ")</f>
        <v xml:space="preserve"> </v>
      </c>
      <c r="G37" s="211" t="str">
        <f>IF('Volume Input'!E39&lt;&gt;0,'Volume Input'!E39," ")</f>
        <v xml:space="preserve"> </v>
      </c>
      <c r="H37" s="210" t="str">
        <f>IFERROR(VLOOKUP(Table2472[[#This Row],[MS-DRG]],'TO HIDE DRG Sum Ref'!$B$2:$M$760,2,FALSE)," ")</f>
        <v xml:space="preserve"> </v>
      </c>
      <c r="I37" s="212" t="str">
        <f>_xlfn.IFNA(VLOOKUP(Table2472[[#This Row],[MS-DRG]],'TO HIDE DRG Sum Ref'!$B$2:$F$760,3,FALSE)," ")</f>
        <v xml:space="preserve"> </v>
      </c>
      <c r="J37" s="212" t="str">
        <f>_xlfn.IFNA(VLOOKUP(F37,'TO HIDE DRG Sum Ref'!$L$3:$N$85,3,FALSE)," ")</f>
        <v xml:space="preserve"> </v>
      </c>
      <c r="K37" s="213" t="str">
        <f>IF(J37="Low",0.05,IF(J37="Medium",0.1,IF(J37="High",0.2,IF(J37="No Risk",0,IF(Table2472[[#This Row],[Risk of Shift]]=" "," ")))))</f>
        <v xml:space="preserve"> </v>
      </c>
      <c r="L37" s="213" t="str">
        <f>IF(J37="Low",0.1,IF(J37="Medium",0.15,IF(J37="High",0.25,IF(J37="No Risk",0,IF(Table2472[[#This Row],[Risk of Shift]]=" "," ")))))</f>
        <v xml:space="preserve"> </v>
      </c>
      <c r="M37" s="213" t="str">
        <f>IF(J37="Low",0.15,IF(J37="Medium",0.2,IF(J37="High",0.3,IF(J37="No Risk",0,IF(Table2472[[#This Row],[Risk of Shift]]=" "," ")))))</f>
        <v xml:space="preserve"> </v>
      </c>
      <c r="N37" s="112"/>
    </row>
    <row r="38" spans="4:14">
      <c r="D38" s="63"/>
      <c r="E38" s="209" t="str">
        <f>IFERROR(VLOOKUP(Table2472[[#This Row],[MS-DRG]],'TO HIDE DRG Sum Ref'!$B$2:$M$760,4,FALSE)," ")</f>
        <v xml:space="preserve"> </v>
      </c>
      <c r="F38" s="210" t="str">
        <f>IFERROR(VLOOKUP(Table2472[[#This Row],[MS-DRG]],'TO HIDE DRG Sum Ref'!$B$2:$M$760,5,FALSE)," ")</f>
        <v xml:space="preserve"> </v>
      </c>
      <c r="G38" s="211" t="str">
        <f>IF('Volume Input'!E40&lt;&gt;0,'Volume Input'!E40," ")</f>
        <v xml:space="preserve"> </v>
      </c>
      <c r="H38" s="210" t="str">
        <f>IFERROR(VLOOKUP(Table2472[[#This Row],[MS-DRG]],'TO HIDE DRG Sum Ref'!$B$2:$M$760,2,FALSE)," ")</f>
        <v xml:space="preserve"> </v>
      </c>
      <c r="I38" s="212" t="str">
        <f>_xlfn.IFNA(VLOOKUP(Table2472[[#This Row],[MS-DRG]],'TO HIDE DRG Sum Ref'!$B$2:$F$760,3,FALSE)," ")</f>
        <v xml:space="preserve"> </v>
      </c>
      <c r="J38" s="212" t="str">
        <f>_xlfn.IFNA(VLOOKUP(F38,'TO HIDE DRG Sum Ref'!$L$3:$N$85,3,FALSE)," ")</f>
        <v xml:space="preserve"> </v>
      </c>
      <c r="K38" s="213" t="str">
        <f>IF(J38="Low",0.05,IF(J38="Medium",0.1,IF(J38="High",0.2,IF(J38="No Risk",0,IF(Table2472[[#This Row],[Risk of Shift]]=" "," ")))))</f>
        <v xml:space="preserve"> </v>
      </c>
      <c r="L38" s="213" t="str">
        <f>IF(J38="Low",0.1,IF(J38="Medium",0.15,IF(J38="High",0.25,IF(J38="No Risk",0,IF(Table2472[[#This Row],[Risk of Shift]]=" "," ")))))</f>
        <v xml:space="preserve"> </v>
      </c>
      <c r="M38" s="213" t="str">
        <f>IF(J38="Low",0.15,IF(J38="Medium",0.2,IF(J38="High",0.3,IF(J38="No Risk",0,IF(Table2472[[#This Row],[Risk of Shift]]=" "," ")))))</f>
        <v xml:space="preserve"> </v>
      </c>
      <c r="N38" s="112"/>
    </row>
    <row r="39" spans="4:14">
      <c r="D39" s="63"/>
      <c r="E39" s="209" t="str">
        <f>IFERROR(VLOOKUP(Table2472[[#This Row],[MS-DRG]],'TO HIDE DRG Sum Ref'!$B$2:$M$760,4,FALSE)," ")</f>
        <v xml:space="preserve"> </v>
      </c>
      <c r="F39" s="210" t="str">
        <f>IFERROR(VLOOKUP(Table2472[[#This Row],[MS-DRG]],'TO HIDE DRG Sum Ref'!$B$2:$M$760,5,FALSE)," ")</f>
        <v xml:space="preserve"> </v>
      </c>
      <c r="G39" s="211" t="str">
        <f>IF('Volume Input'!E41&lt;&gt;0,'Volume Input'!E41," ")</f>
        <v xml:space="preserve"> </v>
      </c>
      <c r="H39" s="210" t="str">
        <f>IFERROR(VLOOKUP(Table2472[[#This Row],[MS-DRG]],'TO HIDE DRG Sum Ref'!$B$2:$M$760,2,FALSE)," ")</f>
        <v xml:space="preserve"> </v>
      </c>
      <c r="I39" s="212" t="str">
        <f>_xlfn.IFNA(VLOOKUP(Table2472[[#This Row],[MS-DRG]],'TO HIDE DRG Sum Ref'!$B$2:$F$760,3,FALSE)," ")</f>
        <v xml:space="preserve"> </v>
      </c>
      <c r="J39" s="212" t="str">
        <f>_xlfn.IFNA(VLOOKUP(F39,'TO HIDE DRG Sum Ref'!$L$3:$N$85,3,FALSE)," ")</f>
        <v xml:space="preserve"> </v>
      </c>
      <c r="K39" s="213" t="str">
        <f>IF(J39="Low",0.05,IF(J39="Medium",0.1,IF(J39="High",0.2,IF(J39="No Risk",0,IF(Table2472[[#This Row],[Risk of Shift]]=" "," ")))))</f>
        <v xml:space="preserve"> </v>
      </c>
      <c r="L39" s="213" t="str">
        <f>IF(J39="Low",0.1,IF(J39="Medium",0.15,IF(J39="High",0.25,IF(J39="No Risk",0,IF(Table2472[[#This Row],[Risk of Shift]]=" "," ")))))</f>
        <v xml:space="preserve"> </v>
      </c>
      <c r="M39" s="213" t="str">
        <f>IF(J39="Low",0.15,IF(J39="Medium",0.2,IF(J39="High",0.3,IF(J39="No Risk",0,IF(Table2472[[#This Row],[Risk of Shift]]=" "," ")))))</f>
        <v xml:space="preserve"> </v>
      </c>
    </row>
    <row r="40" spans="4:14">
      <c r="D40" s="63"/>
      <c r="E40" s="209" t="str">
        <f>IFERROR(VLOOKUP(Table2472[[#This Row],[MS-DRG]],'TO HIDE DRG Sum Ref'!$B$2:$M$760,4,FALSE)," ")</f>
        <v xml:space="preserve"> </v>
      </c>
      <c r="F40" s="210" t="str">
        <f>IFERROR(VLOOKUP(Table2472[[#This Row],[MS-DRG]],'TO HIDE DRG Sum Ref'!$B$2:$M$760,5,FALSE)," ")</f>
        <v xml:space="preserve"> </v>
      </c>
      <c r="G40" s="211" t="str">
        <f>IF('Volume Input'!E42&lt;&gt;0,'Volume Input'!E42," ")</f>
        <v xml:space="preserve"> </v>
      </c>
      <c r="H40" s="210" t="str">
        <f>IFERROR(VLOOKUP(Table2472[[#This Row],[MS-DRG]],'TO HIDE DRG Sum Ref'!$B$2:$M$760,2,FALSE)," ")</f>
        <v xml:space="preserve"> </v>
      </c>
      <c r="I40" s="212" t="str">
        <f>_xlfn.IFNA(VLOOKUP(Table2472[[#This Row],[MS-DRG]],'TO HIDE DRG Sum Ref'!$B$2:$F$760,3,FALSE)," ")</f>
        <v xml:space="preserve"> </v>
      </c>
      <c r="J40" s="212" t="str">
        <f>_xlfn.IFNA(VLOOKUP(F40,'TO HIDE DRG Sum Ref'!$L$3:$N$85,3,FALSE)," ")</f>
        <v xml:space="preserve"> </v>
      </c>
      <c r="K40" s="213" t="str">
        <f>IF(J40="Low",0.05,IF(J40="Medium",0.1,IF(J40="High",0.2,IF(J40="No Risk",0,IF(Table2472[[#This Row],[Risk of Shift]]=" "," ")))))</f>
        <v xml:space="preserve"> </v>
      </c>
      <c r="L40" s="213" t="str">
        <f>IF(J40="Low",0.1,IF(J40="Medium",0.15,IF(J40="High",0.25,IF(J40="No Risk",0,IF(Table2472[[#This Row],[Risk of Shift]]=" "," ")))))</f>
        <v xml:space="preserve"> </v>
      </c>
      <c r="M40" s="213" t="str">
        <f>IF(J40="Low",0.15,IF(J40="Medium",0.2,IF(J40="High",0.3,IF(J40="No Risk",0,IF(Table2472[[#This Row],[Risk of Shift]]=" "," ")))))</f>
        <v xml:space="preserve"> </v>
      </c>
    </row>
    <row r="41" spans="4:14" ht="14.4" customHeight="1">
      <c r="D41" s="63"/>
      <c r="E41" s="209" t="str">
        <f>IFERROR(VLOOKUP(Table2472[[#This Row],[MS-DRG]],'TO HIDE DRG Sum Ref'!$B$2:$M$760,4,FALSE)," ")</f>
        <v xml:space="preserve"> </v>
      </c>
      <c r="F41" s="210" t="str">
        <f>IFERROR(VLOOKUP(Table2472[[#This Row],[MS-DRG]],'TO HIDE DRG Sum Ref'!$B$2:$M$760,5,FALSE)," ")</f>
        <v xml:space="preserve"> </v>
      </c>
      <c r="G41" s="211" t="str">
        <f>IF('Volume Input'!E43&lt;&gt;0,'Volume Input'!E43," ")</f>
        <v xml:space="preserve"> </v>
      </c>
      <c r="H41" s="210" t="str">
        <f>IFERROR(VLOOKUP(Table2472[[#This Row],[MS-DRG]],'TO HIDE DRG Sum Ref'!$B$2:$M$760,2,FALSE)," ")</f>
        <v xml:space="preserve"> </v>
      </c>
      <c r="I41" s="212" t="str">
        <f>_xlfn.IFNA(VLOOKUP(Table2472[[#This Row],[MS-DRG]],'TO HIDE DRG Sum Ref'!$B$2:$F$760,3,FALSE)," ")</f>
        <v xml:space="preserve"> </v>
      </c>
      <c r="J41" s="212" t="str">
        <f>_xlfn.IFNA(VLOOKUP(F41,'TO HIDE DRG Sum Ref'!$L$3:$N$85,3,FALSE)," ")</f>
        <v xml:space="preserve"> </v>
      </c>
      <c r="K41" s="213" t="str">
        <f>IF(J41="Low",0.05,IF(J41="Medium",0.1,IF(J41="High",0.2,IF(J41="No Risk",0,IF(Table2472[[#This Row],[Risk of Shift]]=" "," ")))))</f>
        <v xml:space="preserve"> </v>
      </c>
      <c r="L41" s="213" t="str">
        <f>IF(J41="Low",0.1,IF(J41="Medium",0.15,IF(J41="High",0.25,IF(J41="No Risk",0,IF(Table2472[[#This Row],[Risk of Shift]]=" "," ")))))</f>
        <v xml:space="preserve"> </v>
      </c>
      <c r="M41" s="213" t="str">
        <f>IF(J41="Low",0.15,IF(J41="Medium",0.2,IF(J41="High",0.3,IF(J41="No Risk",0,IF(Table2472[[#This Row],[Risk of Shift]]=" "," ")))))</f>
        <v xml:space="preserve"> </v>
      </c>
    </row>
    <row r="42" spans="4:14" ht="14.4" customHeight="1">
      <c r="D42" s="63"/>
      <c r="E42" s="209" t="str">
        <f>IFERROR(VLOOKUP(Table2472[[#This Row],[MS-DRG]],'TO HIDE DRG Sum Ref'!$B$2:$M$760,4,FALSE)," ")</f>
        <v xml:space="preserve"> </v>
      </c>
      <c r="F42" s="210" t="str">
        <f>IFERROR(VLOOKUP(Table2472[[#This Row],[MS-DRG]],'TO HIDE DRG Sum Ref'!$B$2:$M$760,5,FALSE)," ")</f>
        <v xml:space="preserve"> </v>
      </c>
      <c r="G42" s="211" t="str">
        <f>IF('Volume Input'!E44&lt;&gt;0,'Volume Input'!E44," ")</f>
        <v xml:space="preserve"> </v>
      </c>
      <c r="H42" s="210" t="str">
        <f>IFERROR(VLOOKUP(Table2472[[#This Row],[MS-DRG]],'TO HIDE DRG Sum Ref'!$B$2:$M$760,2,FALSE)," ")</f>
        <v xml:space="preserve"> </v>
      </c>
      <c r="I42" s="212" t="str">
        <f>_xlfn.IFNA(VLOOKUP(Table2472[[#This Row],[MS-DRG]],'TO HIDE DRG Sum Ref'!$B$2:$F$760,3,FALSE)," ")</f>
        <v xml:space="preserve"> </v>
      </c>
      <c r="J42" s="212" t="str">
        <f>_xlfn.IFNA(VLOOKUP(F42,'TO HIDE DRG Sum Ref'!$L$3:$N$85,3,FALSE)," ")</f>
        <v xml:space="preserve"> </v>
      </c>
      <c r="K42" s="213" t="str">
        <f>IF(J42="Low",0.05,IF(J42="Medium",0.1,IF(J42="High",0.2,IF(J42="No Risk",0,IF(Table2472[[#This Row],[Risk of Shift]]=" "," ")))))</f>
        <v xml:space="preserve"> </v>
      </c>
      <c r="L42" s="213" t="str">
        <f>IF(J42="Low",0.1,IF(J42="Medium",0.15,IF(J42="High",0.25,IF(J42="No Risk",0,IF(Table2472[[#This Row],[Risk of Shift]]=" "," ")))))</f>
        <v xml:space="preserve"> </v>
      </c>
      <c r="M42" s="213" t="str">
        <f>IF(J42="Low",0.15,IF(J42="Medium",0.2,IF(J42="High",0.3,IF(J42="No Risk",0,IF(Table2472[[#This Row],[Risk of Shift]]=" "," ")))))</f>
        <v xml:space="preserve"> </v>
      </c>
    </row>
    <row r="43" spans="4:14" ht="14" customHeight="1">
      <c r="D43" s="63"/>
      <c r="E43" s="209" t="str">
        <f>IFERROR(VLOOKUP(Table2472[[#This Row],[MS-DRG]],'TO HIDE DRG Sum Ref'!$B$2:$M$760,4,FALSE)," ")</f>
        <v xml:space="preserve"> </v>
      </c>
      <c r="F43" s="210" t="str">
        <f>IFERROR(VLOOKUP(Table2472[[#This Row],[MS-DRG]],'TO HIDE DRG Sum Ref'!$B$2:$M$760,5,FALSE)," ")</f>
        <v xml:space="preserve"> </v>
      </c>
      <c r="G43" s="211" t="str">
        <f>IF('Volume Input'!E45&lt;&gt;0,'Volume Input'!E45," ")</f>
        <v xml:space="preserve"> </v>
      </c>
      <c r="H43" s="210" t="str">
        <f>IFERROR(VLOOKUP(Table2472[[#This Row],[MS-DRG]],'TO HIDE DRG Sum Ref'!$B$2:$M$760,2,FALSE)," ")</f>
        <v xml:space="preserve"> </v>
      </c>
      <c r="I43" s="212" t="str">
        <f>_xlfn.IFNA(VLOOKUP(Table2472[[#This Row],[MS-DRG]],'TO HIDE DRG Sum Ref'!$B$2:$F$760,3,FALSE)," ")</f>
        <v xml:space="preserve"> </v>
      </c>
      <c r="J43" s="212" t="str">
        <f>_xlfn.IFNA(VLOOKUP(F43,'TO HIDE DRG Sum Ref'!$L$3:$N$85,3,FALSE)," ")</f>
        <v xml:space="preserve"> </v>
      </c>
      <c r="K43" s="213" t="str">
        <f>IF(J43="Low",0.05,IF(J43="Medium",0.1,IF(J43="High",0.2,IF(J43="No Risk",0,IF(Table2472[[#This Row],[Risk of Shift]]=" "," ")))))</f>
        <v xml:space="preserve"> </v>
      </c>
      <c r="L43" s="213" t="str">
        <f>IF(J43="Low",0.1,IF(J43="Medium",0.15,IF(J43="High",0.25,IF(J43="No Risk",0,IF(Table2472[[#This Row],[Risk of Shift]]=" "," ")))))</f>
        <v xml:space="preserve"> </v>
      </c>
      <c r="M43" s="213" t="str">
        <f>IF(J43="Low",0.15,IF(J43="Medium",0.2,IF(J43="High",0.3,IF(J43="No Risk",0,IF(Table2472[[#This Row],[Risk of Shift]]=" "," ")))))</f>
        <v xml:space="preserve"> </v>
      </c>
    </row>
    <row r="44" spans="4:14" ht="14" customHeight="1">
      <c r="D44" s="63"/>
      <c r="E44" s="209" t="str">
        <f>IFERROR(VLOOKUP(Table2472[[#This Row],[MS-DRG]],'TO HIDE DRG Sum Ref'!$B$2:$M$760,4,FALSE)," ")</f>
        <v xml:space="preserve"> </v>
      </c>
      <c r="F44" s="210" t="str">
        <f>IFERROR(VLOOKUP(Table2472[[#This Row],[MS-DRG]],'TO HIDE DRG Sum Ref'!$B$2:$M$760,5,FALSE)," ")</f>
        <v xml:space="preserve"> </v>
      </c>
      <c r="G44" s="211" t="str">
        <f>IF('Volume Input'!E46&lt;&gt;0,'Volume Input'!E46," ")</f>
        <v xml:space="preserve"> </v>
      </c>
      <c r="H44" s="210" t="str">
        <f>IFERROR(VLOOKUP(Table2472[[#This Row],[MS-DRG]],'TO HIDE DRG Sum Ref'!$B$2:$M$760,2,FALSE)," ")</f>
        <v xml:space="preserve"> </v>
      </c>
      <c r="I44" s="212" t="str">
        <f>_xlfn.IFNA(VLOOKUP(Table2472[[#This Row],[MS-DRG]],'TO HIDE DRG Sum Ref'!$B$2:$F$760,3,FALSE)," ")</f>
        <v xml:space="preserve"> </v>
      </c>
      <c r="J44" s="212" t="str">
        <f>_xlfn.IFNA(VLOOKUP(F44,'TO HIDE DRG Sum Ref'!$L$3:$N$85,3,FALSE)," ")</f>
        <v xml:space="preserve"> </v>
      </c>
      <c r="K44" s="213" t="str">
        <f>IF(J44="Low",0.05,IF(J44="Medium",0.1,IF(J44="High",0.2,IF(J44="No Risk",0,IF(Table2472[[#This Row],[Risk of Shift]]=" "," ")))))</f>
        <v xml:space="preserve"> </v>
      </c>
      <c r="L44" s="213" t="str">
        <f>IF(J44="Low",0.1,IF(J44="Medium",0.15,IF(J44="High",0.25,IF(J44="No Risk",0,IF(Table2472[[#This Row],[Risk of Shift]]=" "," ")))))</f>
        <v xml:space="preserve"> </v>
      </c>
      <c r="M44" s="213" t="str">
        <f>IF(J44="Low",0.15,IF(J44="Medium",0.2,IF(J44="High",0.3,IF(J44="No Risk",0,IF(Table2472[[#This Row],[Risk of Shift]]=" "," ")))))</f>
        <v xml:space="preserve"> </v>
      </c>
    </row>
    <row r="45" spans="4:14" ht="14" customHeight="1">
      <c r="D45" s="63"/>
      <c r="E45" s="209" t="str">
        <f>IFERROR(VLOOKUP(Table2472[[#This Row],[MS-DRG]],'TO HIDE DRG Sum Ref'!$B$2:$M$760,4,FALSE)," ")</f>
        <v xml:space="preserve"> </v>
      </c>
      <c r="F45" s="210" t="str">
        <f>IFERROR(VLOOKUP(Table2472[[#This Row],[MS-DRG]],'TO HIDE DRG Sum Ref'!$B$2:$M$760,5,FALSE)," ")</f>
        <v xml:space="preserve"> </v>
      </c>
      <c r="G45" s="211" t="str">
        <f>IF('Volume Input'!E47&lt;&gt;0,'Volume Input'!E47," ")</f>
        <v xml:space="preserve"> </v>
      </c>
      <c r="H45" s="210" t="str">
        <f>IFERROR(VLOOKUP(Table2472[[#This Row],[MS-DRG]],'TO HIDE DRG Sum Ref'!$B$2:$M$760,2,FALSE)," ")</f>
        <v xml:space="preserve"> </v>
      </c>
      <c r="I45" s="212" t="str">
        <f>_xlfn.IFNA(VLOOKUP(Table2472[[#This Row],[MS-DRG]],'TO HIDE DRG Sum Ref'!$B$2:$F$760,3,FALSE)," ")</f>
        <v xml:space="preserve"> </v>
      </c>
      <c r="J45" s="212" t="str">
        <f>_xlfn.IFNA(VLOOKUP(F45,'TO HIDE DRG Sum Ref'!$L$3:$N$85,3,FALSE)," ")</f>
        <v xml:space="preserve"> </v>
      </c>
      <c r="K45" s="213" t="str">
        <f>IF(J45="Low",0.05,IF(J45="Medium",0.1,IF(J45="High",0.2,IF(J45="No Risk",0,IF(Table2472[[#This Row],[Risk of Shift]]=" "," ")))))</f>
        <v xml:space="preserve"> </v>
      </c>
      <c r="L45" s="213" t="str">
        <f>IF(J45="Low",0.1,IF(J45="Medium",0.15,IF(J45="High",0.25,IF(J45="No Risk",0,IF(Table2472[[#This Row],[Risk of Shift]]=" "," ")))))</f>
        <v xml:space="preserve"> </v>
      </c>
      <c r="M45" s="213" t="str">
        <f>IF(J45="Low",0.15,IF(J45="Medium",0.2,IF(J45="High",0.3,IF(J45="No Risk",0,IF(Table2472[[#This Row],[Risk of Shift]]=" "," ")))))</f>
        <v xml:space="preserve"> </v>
      </c>
    </row>
    <row r="46" spans="4:14" ht="14" customHeight="1">
      <c r="D46" s="63"/>
      <c r="E46" s="209" t="str">
        <f>IFERROR(VLOOKUP(Table2472[[#This Row],[MS-DRG]],'TO HIDE DRG Sum Ref'!$B$2:$M$760,4,FALSE)," ")</f>
        <v xml:space="preserve"> </v>
      </c>
      <c r="F46" s="210" t="str">
        <f>IFERROR(VLOOKUP(Table2472[[#This Row],[MS-DRG]],'TO HIDE DRG Sum Ref'!$B$2:$M$760,5,FALSE)," ")</f>
        <v xml:space="preserve"> </v>
      </c>
      <c r="G46" s="211" t="str">
        <f>IF('Volume Input'!E48&lt;&gt;0,'Volume Input'!E48," ")</f>
        <v xml:space="preserve"> </v>
      </c>
      <c r="H46" s="210" t="str">
        <f>IFERROR(VLOOKUP(Table2472[[#This Row],[MS-DRG]],'TO HIDE DRG Sum Ref'!$B$2:$M$760,2,FALSE)," ")</f>
        <v xml:space="preserve"> </v>
      </c>
      <c r="I46" s="212" t="str">
        <f>_xlfn.IFNA(VLOOKUP(Table2472[[#This Row],[MS-DRG]],'TO HIDE DRG Sum Ref'!$B$2:$F$760,3,FALSE)," ")</f>
        <v xml:space="preserve"> </v>
      </c>
      <c r="J46" s="212" t="str">
        <f>_xlfn.IFNA(VLOOKUP(F46,'TO HIDE DRG Sum Ref'!$L$3:$N$85,3,FALSE)," ")</f>
        <v xml:space="preserve"> </v>
      </c>
      <c r="K46" s="213" t="str">
        <f>IF(J46="Low",0.05,IF(J46="Medium",0.1,IF(J46="High",0.2,IF(J46="No Risk",0,IF(Table2472[[#This Row],[Risk of Shift]]=" "," ")))))</f>
        <v xml:space="preserve"> </v>
      </c>
      <c r="L46" s="213" t="str">
        <f>IF(J46="Low",0.1,IF(J46="Medium",0.15,IF(J46="High",0.25,IF(J46="No Risk",0,IF(Table2472[[#This Row],[Risk of Shift]]=" "," ")))))</f>
        <v xml:space="preserve"> </v>
      </c>
      <c r="M46" s="213" t="str">
        <f>IF(J46="Low",0.15,IF(J46="Medium",0.2,IF(J46="High",0.3,IF(J46="No Risk",0,IF(Table2472[[#This Row],[Risk of Shift]]=" "," ")))))</f>
        <v xml:space="preserve"> </v>
      </c>
    </row>
    <row r="47" spans="4:14" ht="14" customHeight="1">
      <c r="D47" s="63"/>
      <c r="E47" s="209" t="str">
        <f>IFERROR(VLOOKUP(Table2472[[#This Row],[MS-DRG]],'TO HIDE DRG Sum Ref'!$B$2:$M$760,4,FALSE)," ")</f>
        <v xml:space="preserve"> </v>
      </c>
      <c r="F47" s="210" t="str">
        <f>IFERROR(VLOOKUP(Table2472[[#This Row],[MS-DRG]],'TO HIDE DRG Sum Ref'!$B$2:$M$760,5,FALSE)," ")</f>
        <v xml:space="preserve"> </v>
      </c>
      <c r="G47" s="211" t="str">
        <f>IF('Volume Input'!E49&lt;&gt;0,'Volume Input'!E49," ")</f>
        <v xml:space="preserve"> </v>
      </c>
      <c r="H47" s="210" t="str">
        <f>IFERROR(VLOOKUP(Table2472[[#This Row],[MS-DRG]],'TO HIDE DRG Sum Ref'!$B$2:$M$760,2,FALSE)," ")</f>
        <v xml:space="preserve"> </v>
      </c>
      <c r="I47" s="212" t="str">
        <f>_xlfn.IFNA(VLOOKUP(Table2472[[#This Row],[MS-DRG]],'TO HIDE DRG Sum Ref'!$B$2:$F$760,3,FALSE)," ")</f>
        <v xml:space="preserve"> </v>
      </c>
      <c r="J47" s="212" t="str">
        <f>_xlfn.IFNA(VLOOKUP(F47,'TO HIDE DRG Sum Ref'!$L$3:$N$85,3,FALSE)," ")</f>
        <v xml:space="preserve"> </v>
      </c>
      <c r="K47" s="213" t="str">
        <f>IF(J47="Low",0.05,IF(J47="Medium",0.1,IF(J47="High",0.2,IF(J47="No Risk",0,IF(Table2472[[#This Row],[Risk of Shift]]=" "," ")))))</f>
        <v xml:space="preserve"> </v>
      </c>
      <c r="L47" s="213" t="str">
        <f>IF(J47="Low",0.1,IF(J47="Medium",0.15,IF(J47="High",0.25,IF(J47="No Risk",0,IF(Table2472[[#This Row],[Risk of Shift]]=" "," ")))))</f>
        <v xml:space="preserve"> </v>
      </c>
      <c r="M47" s="213" t="str">
        <f>IF(J47="Low",0.15,IF(J47="Medium",0.2,IF(J47="High",0.3,IF(J47="No Risk",0,IF(Table2472[[#This Row],[Risk of Shift]]=" "," ")))))</f>
        <v xml:space="preserve"> </v>
      </c>
    </row>
    <row r="48" spans="4:14" ht="14" customHeight="1">
      <c r="D48" s="259"/>
      <c r="E48" s="209" t="str">
        <f>IFERROR(VLOOKUP(Table2472[[#This Row],[MS-DRG]],'TO HIDE DRG Sum Ref'!$B$2:$M$760,4,FALSE)," ")</f>
        <v xml:space="preserve"> </v>
      </c>
      <c r="F48" s="210" t="str">
        <f>IFERROR(VLOOKUP(Table2472[[#This Row],[MS-DRG]],'TO HIDE DRG Sum Ref'!$B$2:$M$760,5,FALSE)," ")</f>
        <v xml:space="preserve"> </v>
      </c>
      <c r="G48" s="211" t="str">
        <f>IF('Volume Input'!E50&lt;&gt;0,'Volume Input'!E50," ")</f>
        <v xml:space="preserve"> </v>
      </c>
      <c r="H48" s="210" t="str">
        <f>IFERROR(VLOOKUP(Table2472[[#This Row],[MS-DRG]],'TO HIDE DRG Sum Ref'!$B$2:$M$760,2,FALSE)," ")</f>
        <v xml:space="preserve"> </v>
      </c>
      <c r="I48" s="212" t="str">
        <f>_xlfn.IFNA(VLOOKUP(Table2472[[#This Row],[MS-DRG]],'TO HIDE DRG Sum Ref'!$B$2:$F$760,3,FALSE)," ")</f>
        <v xml:space="preserve"> </v>
      </c>
      <c r="J48" s="212" t="str">
        <f>_xlfn.IFNA(VLOOKUP(F48,'TO HIDE DRG Sum Ref'!$L$3:$N$85,3,FALSE)," ")</f>
        <v xml:space="preserve"> </v>
      </c>
      <c r="K48" s="213" t="str">
        <f>IF(J48="Low",0.05,IF(J48="Medium",0.1,IF(J48="High",0.2,IF(J48="No Risk",0,IF(Table2472[[#This Row],[Risk of Shift]]=" "," ")))))</f>
        <v xml:space="preserve"> </v>
      </c>
      <c r="L48" s="213" t="str">
        <f>IF(J48="Low",0.1,IF(J48="Medium",0.15,IF(J48="High",0.25,IF(J48="No Risk",0,IF(Table2472[[#This Row],[Risk of Shift]]=" "," ")))))</f>
        <v xml:space="preserve"> </v>
      </c>
      <c r="M48" s="213" t="str">
        <f>IF(J48="Low",0.15,IF(J48="Medium",0.2,IF(J48="High",0.3,IF(J48="No Risk",0,IF(Table2472[[#This Row],[Risk of Shift]]=" "," ")))))</f>
        <v xml:space="preserve"> </v>
      </c>
      <c r="N48" s="111"/>
    </row>
    <row r="49" spans="4:13" ht="15.65" customHeight="1">
      <c r="D49" s="259"/>
      <c r="E49" s="209" t="str">
        <f>IFERROR(VLOOKUP(Table2472[[#This Row],[MS-DRG]],'TO HIDE DRG Sum Ref'!$B$2:$M$760,4,FALSE)," ")</f>
        <v xml:space="preserve"> </v>
      </c>
      <c r="F49" s="210" t="str">
        <f>IFERROR(VLOOKUP(Table2472[[#This Row],[MS-DRG]],'TO HIDE DRG Sum Ref'!$B$2:$M$760,5,FALSE)," ")</f>
        <v xml:space="preserve"> </v>
      </c>
      <c r="G49" s="211" t="str">
        <f>IF('Volume Input'!E51&lt;&gt;0,'Volume Input'!E51," ")</f>
        <v xml:space="preserve"> </v>
      </c>
      <c r="H49" s="210" t="str">
        <f>IFERROR(VLOOKUP(Table2472[[#This Row],[MS-DRG]],'TO HIDE DRG Sum Ref'!$B$2:$M$760,2,FALSE)," ")</f>
        <v xml:space="preserve"> </v>
      </c>
      <c r="I49" s="212" t="str">
        <f>_xlfn.IFNA(VLOOKUP(Table2472[[#This Row],[MS-DRG]],'TO HIDE DRG Sum Ref'!$B$2:$F$760,3,FALSE)," ")</f>
        <v xml:space="preserve"> </v>
      </c>
      <c r="J49" s="212" t="str">
        <f>_xlfn.IFNA(VLOOKUP(F49,'TO HIDE DRG Sum Ref'!$L$3:$N$85,3,FALSE)," ")</f>
        <v xml:space="preserve"> </v>
      </c>
      <c r="K49" s="213" t="str">
        <f>IF(J49="Low",0.05,IF(J49="Medium",0.1,IF(J49="High",0.2,IF(J49="No Risk",0,IF(Table2472[[#This Row],[Risk of Shift]]=" "," ")))))</f>
        <v xml:space="preserve"> </v>
      </c>
      <c r="L49" s="213" t="str">
        <f>IF(J49="Low",0.1,IF(J49="Medium",0.15,IF(J49="High",0.25,IF(J49="No Risk",0,IF(Table2472[[#This Row],[Risk of Shift]]=" "," ")))))</f>
        <v xml:space="preserve"> </v>
      </c>
      <c r="M49" s="213" t="str">
        <f>IF(J49="Low",0.15,IF(J49="Medium",0.2,IF(J49="High",0.3,IF(J49="No Risk",0,IF(Table2472[[#This Row],[Risk of Shift]]=" "," ")))))</f>
        <v xml:space="preserve"> </v>
      </c>
    </row>
    <row r="50" spans="4:13" ht="15.65" customHeight="1">
      <c r="D50" s="259"/>
      <c r="E50" s="209" t="str">
        <f>IFERROR(VLOOKUP(Table2472[[#This Row],[MS-DRG]],'TO HIDE DRG Sum Ref'!$B$2:$M$760,4,FALSE)," ")</f>
        <v xml:space="preserve"> </v>
      </c>
      <c r="F50" s="210" t="str">
        <f>IFERROR(VLOOKUP(Table2472[[#This Row],[MS-DRG]],'TO HIDE DRG Sum Ref'!$B$2:$M$760,5,FALSE)," ")</f>
        <v xml:space="preserve"> </v>
      </c>
      <c r="G50" s="211" t="str">
        <f>IF('Volume Input'!E52&lt;&gt;0,'Volume Input'!E52," ")</f>
        <v xml:space="preserve"> </v>
      </c>
      <c r="H50" s="210" t="str">
        <f>IFERROR(VLOOKUP(Table2472[[#This Row],[MS-DRG]],'TO HIDE DRG Sum Ref'!$B$2:$M$760,2,FALSE)," ")</f>
        <v xml:space="preserve"> </v>
      </c>
      <c r="I50" s="212" t="str">
        <f>_xlfn.IFNA(VLOOKUP(Table2472[[#This Row],[MS-DRG]],'TO HIDE DRG Sum Ref'!$B$2:$F$760,3,FALSE)," ")</f>
        <v xml:space="preserve"> </v>
      </c>
      <c r="J50" s="212" t="str">
        <f>_xlfn.IFNA(VLOOKUP(F50,'TO HIDE DRG Sum Ref'!$L$3:$N$85,3,FALSE)," ")</f>
        <v xml:space="preserve"> </v>
      </c>
      <c r="K50" s="213" t="str">
        <f>IF(J50="Low",0.05,IF(J50="Medium",0.1,IF(J50="High",0.2,IF(J50="No Risk",0,IF(Table2472[[#This Row],[Risk of Shift]]=" "," ")))))</f>
        <v xml:space="preserve"> </v>
      </c>
      <c r="L50" s="213" t="str">
        <f>IF(J50="Low",0.1,IF(J50="Medium",0.15,IF(J50="High",0.25,IF(J50="No Risk",0,IF(Table2472[[#This Row],[Risk of Shift]]=" "," ")))))</f>
        <v xml:space="preserve"> </v>
      </c>
      <c r="M50" s="213" t="str">
        <f>IF(J50="Low",0.15,IF(J50="Medium",0.2,IF(J50="High",0.3,IF(J50="No Risk",0,IF(Table2472[[#This Row],[Risk of Shift]]=" "," ")))))</f>
        <v xml:space="preserve"> </v>
      </c>
    </row>
    <row r="51" spans="4:13" ht="15.65" customHeight="1">
      <c r="D51" s="259"/>
      <c r="E51" s="209" t="str">
        <f>IFERROR(VLOOKUP(Table2472[[#This Row],[MS-DRG]],'TO HIDE DRG Sum Ref'!$B$2:$M$760,4,FALSE)," ")</f>
        <v xml:space="preserve"> </v>
      </c>
      <c r="F51" s="210" t="str">
        <f>IFERROR(VLOOKUP(Table2472[[#This Row],[MS-DRG]],'TO HIDE DRG Sum Ref'!$B$2:$M$760,5,FALSE)," ")</f>
        <v xml:space="preserve"> </v>
      </c>
      <c r="G51" s="211" t="str">
        <f>IF('Volume Input'!E53&lt;&gt;0,'Volume Input'!E53," ")</f>
        <v xml:space="preserve"> </v>
      </c>
      <c r="H51" s="210" t="str">
        <f>IFERROR(VLOOKUP(Table2472[[#This Row],[MS-DRG]],'TO HIDE DRG Sum Ref'!$B$2:$M$760,2,FALSE)," ")</f>
        <v xml:space="preserve"> </v>
      </c>
      <c r="I51" s="212" t="str">
        <f>_xlfn.IFNA(VLOOKUP(Table2472[[#This Row],[MS-DRG]],'TO HIDE DRG Sum Ref'!$B$2:$F$760,3,FALSE)," ")</f>
        <v xml:space="preserve"> </v>
      </c>
      <c r="J51" s="212" t="str">
        <f>_xlfn.IFNA(VLOOKUP(F51,'TO HIDE DRG Sum Ref'!$L$3:$N$85,3,FALSE)," ")</f>
        <v xml:space="preserve"> </v>
      </c>
      <c r="K51" s="213" t="str">
        <f>IF(J51="Low",0.05,IF(J51="Medium",0.1,IF(J51="High",0.2,IF(J51="No Risk",0,IF(Table2472[[#This Row],[Risk of Shift]]=" "," ")))))</f>
        <v xml:space="preserve"> </v>
      </c>
      <c r="L51" s="213" t="str">
        <f>IF(J51="Low",0.1,IF(J51="Medium",0.15,IF(J51="High",0.25,IF(J51="No Risk",0,IF(Table2472[[#This Row],[Risk of Shift]]=" "," ")))))</f>
        <v xml:space="preserve"> </v>
      </c>
      <c r="M51" s="213" t="str">
        <f>IF(J51="Low",0.15,IF(J51="Medium",0.2,IF(J51="High",0.3,IF(J51="No Risk",0,IF(Table2472[[#This Row],[Risk of Shift]]=" "," ")))))</f>
        <v xml:space="preserve"> </v>
      </c>
    </row>
    <row r="52" spans="4:13" ht="15.65" customHeight="1">
      <c r="D52" s="259"/>
      <c r="E52" s="209" t="str">
        <f>IFERROR(VLOOKUP(Table2472[[#This Row],[MS-DRG]],'TO HIDE DRG Sum Ref'!$B$2:$M$760,4,FALSE)," ")</f>
        <v xml:space="preserve"> </v>
      </c>
      <c r="F52" s="210" t="str">
        <f>IFERROR(VLOOKUP(Table2472[[#This Row],[MS-DRG]],'TO HIDE DRG Sum Ref'!$B$2:$M$760,5,FALSE)," ")</f>
        <v xml:space="preserve"> </v>
      </c>
      <c r="G52" s="211" t="str">
        <f>IF('Volume Input'!E54&lt;&gt;0,'Volume Input'!E54," ")</f>
        <v xml:space="preserve"> </v>
      </c>
      <c r="H52" s="210" t="str">
        <f>IFERROR(VLOOKUP(Table2472[[#This Row],[MS-DRG]],'TO HIDE DRG Sum Ref'!$B$2:$M$760,2,FALSE)," ")</f>
        <v xml:space="preserve"> </v>
      </c>
      <c r="I52" s="212" t="str">
        <f>_xlfn.IFNA(VLOOKUP(Table2472[[#This Row],[MS-DRG]],'TO HIDE DRG Sum Ref'!$B$2:$F$760,3,FALSE)," ")</f>
        <v xml:space="preserve"> </v>
      </c>
      <c r="J52" s="212" t="str">
        <f>_xlfn.IFNA(VLOOKUP(F52,'TO HIDE DRG Sum Ref'!$L$3:$N$85,3,FALSE)," ")</f>
        <v xml:space="preserve"> </v>
      </c>
      <c r="K52" s="213" t="str">
        <f>IF(J52="Low",0.05,IF(J52="Medium",0.1,IF(J52="High",0.2,IF(J52="No Risk",0,IF(Table2472[[#This Row],[Risk of Shift]]=" "," ")))))</f>
        <v xml:space="preserve"> </v>
      </c>
      <c r="L52" s="213" t="str">
        <f>IF(J52="Low",0.1,IF(J52="Medium",0.15,IF(J52="High",0.25,IF(J52="No Risk",0,IF(Table2472[[#This Row],[Risk of Shift]]=" "," ")))))</f>
        <v xml:space="preserve"> </v>
      </c>
      <c r="M52" s="213" t="str">
        <f>IF(J52="Low",0.15,IF(J52="Medium",0.2,IF(J52="High",0.3,IF(J52="No Risk",0,IF(Table2472[[#This Row],[Risk of Shift]]=" "," ")))))</f>
        <v xml:space="preserve"> </v>
      </c>
    </row>
    <row r="53" spans="4:13" ht="15.65" customHeight="1">
      <c r="D53" s="259"/>
      <c r="E53" s="209" t="str">
        <f>IFERROR(VLOOKUP(Table2472[[#This Row],[MS-DRG]],'TO HIDE DRG Sum Ref'!$B$2:$M$760,4,FALSE)," ")</f>
        <v xml:space="preserve"> </v>
      </c>
      <c r="F53" s="210" t="str">
        <f>IFERROR(VLOOKUP(Table2472[[#This Row],[MS-DRG]],'TO HIDE DRG Sum Ref'!$B$2:$M$760,5,FALSE)," ")</f>
        <v xml:space="preserve"> </v>
      </c>
      <c r="G53" s="211" t="str">
        <f>IF('Volume Input'!E55&lt;&gt;0,'Volume Input'!E55," ")</f>
        <v xml:space="preserve"> </v>
      </c>
      <c r="H53" s="210" t="str">
        <f>IFERROR(VLOOKUP(Table2472[[#This Row],[MS-DRG]],'TO HIDE DRG Sum Ref'!$B$2:$M$760,2,FALSE)," ")</f>
        <v xml:space="preserve"> </v>
      </c>
      <c r="I53" s="212" t="str">
        <f>_xlfn.IFNA(VLOOKUP(Table2472[[#This Row],[MS-DRG]],'TO HIDE DRG Sum Ref'!$B$2:$F$760,3,FALSE)," ")</f>
        <v xml:space="preserve"> </v>
      </c>
      <c r="J53" s="212" t="str">
        <f>_xlfn.IFNA(VLOOKUP(F53,'TO HIDE DRG Sum Ref'!$L$3:$N$85,3,FALSE)," ")</f>
        <v xml:space="preserve"> </v>
      </c>
      <c r="K53" s="213" t="str">
        <f>IF(J53="Low",0.05,IF(J53="Medium",0.1,IF(J53="High",0.2,IF(J53="No Risk",0,IF(Table2472[[#This Row],[Risk of Shift]]=" "," ")))))</f>
        <v xml:space="preserve"> </v>
      </c>
      <c r="L53" s="213" t="str">
        <f>IF(J53="Low",0.1,IF(J53="Medium",0.15,IF(J53="High",0.25,IF(J53="No Risk",0,IF(Table2472[[#This Row],[Risk of Shift]]=" "," ")))))</f>
        <v xml:space="preserve"> </v>
      </c>
      <c r="M53" s="213" t="str">
        <f>IF(J53="Low",0.15,IF(J53="Medium",0.2,IF(J53="High",0.3,IF(J53="No Risk",0,IF(Table2472[[#This Row],[Risk of Shift]]=" "," ")))))</f>
        <v xml:space="preserve"> </v>
      </c>
    </row>
    <row r="54" spans="4:13" ht="15.65" customHeight="1">
      <c r="D54" s="259"/>
      <c r="E54" s="209" t="str">
        <f>IFERROR(VLOOKUP(Table2472[[#This Row],[MS-DRG]],'TO HIDE DRG Sum Ref'!$B$2:$M$760,4,FALSE)," ")</f>
        <v xml:space="preserve"> </v>
      </c>
      <c r="F54" s="210" t="str">
        <f>IFERROR(VLOOKUP(Table2472[[#This Row],[MS-DRG]],'TO HIDE DRG Sum Ref'!$B$2:$M$760,5,FALSE)," ")</f>
        <v xml:space="preserve"> </v>
      </c>
      <c r="G54" s="211" t="str">
        <f>IF('Volume Input'!E56&lt;&gt;0,'Volume Input'!E56," ")</f>
        <v xml:space="preserve"> </v>
      </c>
      <c r="H54" s="210" t="str">
        <f>IFERROR(VLOOKUP(Table2472[[#This Row],[MS-DRG]],'TO HIDE DRG Sum Ref'!$B$2:$M$760,2,FALSE)," ")</f>
        <v xml:space="preserve"> </v>
      </c>
      <c r="I54" s="212" t="str">
        <f>_xlfn.IFNA(VLOOKUP(Table2472[[#This Row],[MS-DRG]],'TO HIDE DRG Sum Ref'!$B$2:$F$760,3,FALSE)," ")</f>
        <v xml:space="preserve"> </v>
      </c>
      <c r="J54" s="212" t="str">
        <f>_xlfn.IFNA(VLOOKUP(F54,'TO HIDE DRG Sum Ref'!$L$3:$N$85,3,FALSE)," ")</f>
        <v xml:space="preserve"> </v>
      </c>
      <c r="K54" s="213" t="str">
        <f>IF(J54="Low",0.05,IF(J54="Medium",0.1,IF(J54="High",0.2,IF(J54="No Risk",0,IF(Table2472[[#This Row],[Risk of Shift]]=" "," ")))))</f>
        <v xml:space="preserve"> </v>
      </c>
      <c r="L54" s="213" t="str">
        <f>IF(J54="Low",0.1,IF(J54="Medium",0.15,IF(J54="High",0.25,IF(J54="No Risk",0,IF(Table2472[[#This Row],[Risk of Shift]]=" "," ")))))</f>
        <v xml:space="preserve"> </v>
      </c>
      <c r="M54" s="213" t="str">
        <f>IF(J54="Low",0.15,IF(J54="Medium",0.2,IF(J54="High",0.3,IF(J54="No Risk",0,IF(Table2472[[#This Row],[Risk of Shift]]=" "," ")))))</f>
        <v xml:space="preserve"> </v>
      </c>
    </row>
    <row r="55" spans="4:13" ht="15.65" customHeight="1">
      <c r="D55" s="259"/>
      <c r="E55" s="209" t="str">
        <f>IFERROR(VLOOKUP(Table2472[[#This Row],[MS-DRG]],'TO HIDE DRG Sum Ref'!$B$2:$M$760,4,FALSE)," ")</f>
        <v xml:space="preserve"> </v>
      </c>
      <c r="F55" s="210" t="str">
        <f>IFERROR(VLOOKUP(Table2472[[#This Row],[MS-DRG]],'TO HIDE DRG Sum Ref'!$B$2:$M$760,5,FALSE)," ")</f>
        <v xml:space="preserve"> </v>
      </c>
      <c r="G55" s="211" t="str">
        <f>IF('Volume Input'!E57&lt;&gt;0,'Volume Input'!E57," ")</f>
        <v xml:space="preserve"> </v>
      </c>
      <c r="H55" s="210" t="str">
        <f>IFERROR(VLOOKUP(Table2472[[#This Row],[MS-DRG]],'TO HIDE DRG Sum Ref'!$B$2:$M$760,2,FALSE)," ")</f>
        <v xml:space="preserve"> </v>
      </c>
      <c r="I55" s="212" t="str">
        <f>_xlfn.IFNA(VLOOKUP(Table2472[[#This Row],[MS-DRG]],'TO HIDE DRG Sum Ref'!$B$2:$F$760,3,FALSE)," ")</f>
        <v xml:space="preserve"> </v>
      </c>
      <c r="J55" s="212" t="str">
        <f>_xlfn.IFNA(VLOOKUP(F55,'TO HIDE DRG Sum Ref'!$L$3:$N$85,3,FALSE)," ")</f>
        <v xml:space="preserve"> </v>
      </c>
      <c r="K55" s="213" t="str">
        <f>IF(J55="Low",0.05,IF(J55="Medium",0.1,IF(J55="High",0.2,IF(J55="No Risk",0,IF(Table2472[[#This Row],[Risk of Shift]]=" "," ")))))</f>
        <v xml:space="preserve"> </v>
      </c>
      <c r="L55" s="213" t="str">
        <f>IF(J55="Low",0.1,IF(J55="Medium",0.15,IF(J55="High",0.25,IF(J55="No Risk",0,IF(Table2472[[#This Row],[Risk of Shift]]=" "," ")))))</f>
        <v xml:space="preserve"> </v>
      </c>
      <c r="M55" s="213" t="str">
        <f>IF(J55="Low",0.15,IF(J55="Medium",0.2,IF(J55="High",0.3,IF(J55="No Risk",0,IF(Table2472[[#This Row],[Risk of Shift]]=" "," ")))))</f>
        <v xml:space="preserve"> </v>
      </c>
    </row>
    <row r="56" spans="4:13" ht="15.65" customHeight="1">
      <c r="D56" s="259"/>
      <c r="E56" s="209" t="str">
        <f>IFERROR(VLOOKUP(Table2472[[#This Row],[MS-DRG]],'TO HIDE DRG Sum Ref'!$B$2:$M$760,4,FALSE)," ")</f>
        <v xml:space="preserve"> </v>
      </c>
      <c r="F56" s="210" t="str">
        <f>IFERROR(VLOOKUP(Table2472[[#This Row],[MS-DRG]],'TO HIDE DRG Sum Ref'!$B$2:$M$760,5,FALSE)," ")</f>
        <v xml:space="preserve"> </v>
      </c>
      <c r="G56" s="211" t="str">
        <f>IF('Volume Input'!E58&lt;&gt;0,'Volume Input'!E58," ")</f>
        <v xml:space="preserve"> </v>
      </c>
      <c r="H56" s="210" t="str">
        <f>IFERROR(VLOOKUP(Table2472[[#This Row],[MS-DRG]],'TO HIDE DRG Sum Ref'!$B$2:$M$760,2,FALSE)," ")</f>
        <v xml:space="preserve"> </v>
      </c>
      <c r="I56" s="212" t="str">
        <f>_xlfn.IFNA(VLOOKUP(Table2472[[#This Row],[MS-DRG]],'TO HIDE DRG Sum Ref'!$B$2:$F$760,3,FALSE)," ")</f>
        <v xml:space="preserve"> </v>
      </c>
      <c r="J56" s="212" t="str">
        <f>_xlfn.IFNA(VLOOKUP(F56,'TO HIDE DRG Sum Ref'!$L$3:$N$85,3,FALSE)," ")</f>
        <v xml:space="preserve"> </v>
      </c>
      <c r="K56" s="213" t="str">
        <f>IF(J56="Low",0.05,IF(J56="Medium",0.1,IF(J56="High",0.2,IF(J56="No Risk",0,IF(Table2472[[#This Row],[Risk of Shift]]=" "," ")))))</f>
        <v xml:space="preserve"> </v>
      </c>
      <c r="L56" s="213" t="str">
        <f>IF(J56="Low",0.1,IF(J56="Medium",0.15,IF(J56="High",0.25,IF(J56="No Risk",0,IF(Table2472[[#This Row],[Risk of Shift]]=" "," ")))))</f>
        <v xml:space="preserve"> </v>
      </c>
      <c r="M56" s="213" t="str">
        <f>IF(J56="Low",0.15,IF(J56="Medium",0.2,IF(J56="High",0.3,IF(J56="No Risk",0,IF(Table2472[[#This Row],[Risk of Shift]]=" "," ")))))</f>
        <v xml:space="preserve"> </v>
      </c>
    </row>
    <row r="57" spans="4:13" ht="15.65" customHeight="1">
      <c r="D57" s="259"/>
      <c r="E57" s="209" t="str">
        <f>IFERROR(VLOOKUP(Table2472[[#This Row],[MS-DRG]],'TO HIDE DRG Sum Ref'!$B$2:$M$760,4,FALSE)," ")</f>
        <v xml:space="preserve"> </v>
      </c>
      <c r="F57" s="210" t="str">
        <f>IFERROR(VLOOKUP(Table2472[[#This Row],[MS-DRG]],'TO HIDE DRG Sum Ref'!$B$2:$M$760,5,FALSE)," ")</f>
        <v xml:space="preserve"> </v>
      </c>
      <c r="G57" s="211" t="str">
        <f>IF('Volume Input'!E59&lt;&gt;0,'Volume Input'!E59," ")</f>
        <v xml:space="preserve"> </v>
      </c>
      <c r="H57" s="210" t="str">
        <f>IFERROR(VLOOKUP(Table2472[[#This Row],[MS-DRG]],'TO HIDE DRG Sum Ref'!$B$2:$M$760,2,FALSE)," ")</f>
        <v xml:space="preserve"> </v>
      </c>
      <c r="I57" s="212" t="str">
        <f>_xlfn.IFNA(VLOOKUP(Table2472[[#This Row],[MS-DRG]],'TO HIDE DRG Sum Ref'!$B$2:$F$760,3,FALSE)," ")</f>
        <v xml:space="preserve"> </v>
      </c>
      <c r="J57" s="212" t="str">
        <f>_xlfn.IFNA(VLOOKUP(F57,'TO HIDE DRG Sum Ref'!$L$3:$N$85,3,FALSE)," ")</f>
        <v xml:space="preserve"> </v>
      </c>
      <c r="K57" s="213" t="str">
        <f>IF(J57="Low",0.05,IF(J57="Medium",0.1,IF(J57="High",0.2,IF(J57="No Risk",0,IF(Table2472[[#This Row],[Risk of Shift]]=" "," ")))))</f>
        <v xml:space="preserve"> </v>
      </c>
      <c r="L57" s="213" t="str">
        <f>IF(J57="Low",0.1,IF(J57="Medium",0.15,IF(J57="High",0.25,IF(J57="No Risk",0,IF(Table2472[[#This Row],[Risk of Shift]]=" "," ")))))</f>
        <v xml:space="preserve"> </v>
      </c>
      <c r="M57" s="213" t="str">
        <f>IF(J57="Low",0.15,IF(J57="Medium",0.2,IF(J57="High",0.3,IF(J57="No Risk",0,IF(Table2472[[#This Row],[Risk of Shift]]=" "," ")))))</f>
        <v xml:space="preserve"> </v>
      </c>
    </row>
    <row r="58" spans="4:13" ht="15.65" customHeight="1">
      <c r="D58" s="83"/>
      <c r="E58" s="209" t="str">
        <f>IFERROR(VLOOKUP(Table2472[[#This Row],[MS-DRG]],'TO HIDE DRG Sum Ref'!$B$2:$M$760,4,FALSE)," ")</f>
        <v xml:space="preserve"> </v>
      </c>
      <c r="F58" s="210" t="str">
        <f>IFERROR(VLOOKUP(Table2472[[#This Row],[MS-DRG]],'TO HIDE DRG Sum Ref'!$B$2:$M$760,5,FALSE)," ")</f>
        <v xml:space="preserve"> </v>
      </c>
      <c r="G58" s="211" t="str">
        <f>IF('Volume Input'!E60&lt;&gt;0,'Volume Input'!E60," ")</f>
        <v xml:space="preserve"> </v>
      </c>
      <c r="H58" s="210" t="str">
        <f>IFERROR(VLOOKUP(Table2472[[#This Row],[MS-DRG]],'TO HIDE DRG Sum Ref'!$B$2:$M$760,2,FALSE)," ")</f>
        <v xml:space="preserve"> </v>
      </c>
      <c r="I58" s="212" t="str">
        <f>_xlfn.IFNA(VLOOKUP(Table2472[[#This Row],[MS-DRG]],'TO HIDE DRG Sum Ref'!$B$2:$F$760,3,FALSE)," ")</f>
        <v xml:space="preserve"> </v>
      </c>
      <c r="J58" s="212" t="str">
        <f>_xlfn.IFNA(VLOOKUP(F58,'TO HIDE DRG Sum Ref'!$L$3:$N$85,3,FALSE)," ")</f>
        <v xml:space="preserve"> </v>
      </c>
      <c r="K58" s="213" t="str">
        <f>IF(J58="Low",0.05,IF(J58="Medium",0.1,IF(J58="High",0.2,IF(J58="No Risk",0,IF(Table2472[[#This Row],[Risk of Shift]]=" "," ")))))</f>
        <v xml:space="preserve"> </v>
      </c>
      <c r="L58" s="213" t="str">
        <f>IF(J58="Low",0.1,IF(J58="Medium",0.15,IF(J58="High",0.25,IF(J58="No Risk",0,IF(Table2472[[#This Row],[Risk of Shift]]=" "," ")))))</f>
        <v xml:space="preserve"> </v>
      </c>
      <c r="M58" s="213" t="str">
        <f>IF(J58="Low",0.15,IF(J58="Medium",0.2,IF(J58="High",0.3,IF(J58="No Risk",0,IF(Table2472[[#This Row],[Risk of Shift]]=" "," ")))))</f>
        <v xml:space="preserve"> </v>
      </c>
    </row>
    <row r="59" spans="4:13">
      <c r="D59" s="83"/>
      <c r="E59" s="209" t="str">
        <f>IFERROR(VLOOKUP(Table2472[[#This Row],[MS-DRG]],'TO HIDE DRG Sum Ref'!$B$2:$M$760,4,FALSE)," ")</f>
        <v xml:space="preserve"> </v>
      </c>
      <c r="F59" s="210" t="str">
        <f>IFERROR(VLOOKUP(Table2472[[#This Row],[MS-DRG]],'TO HIDE DRG Sum Ref'!$B$2:$M$760,5,FALSE)," ")</f>
        <v xml:space="preserve"> </v>
      </c>
      <c r="G59" s="211" t="str">
        <f>IF('Volume Input'!E61&lt;&gt;0,'Volume Input'!E61," ")</f>
        <v xml:space="preserve"> </v>
      </c>
      <c r="H59" s="210" t="str">
        <f>IFERROR(VLOOKUP(Table2472[[#This Row],[MS-DRG]],'TO HIDE DRG Sum Ref'!$B$2:$M$760,2,FALSE)," ")</f>
        <v xml:space="preserve"> </v>
      </c>
      <c r="I59" s="212" t="str">
        <f>_xlfn.IFNA(VLOOKUP(Table2472[[#This Row],[MS-DRG]],'TO HIDE DRG Sum Ref'!$B$2:$F$760,3,FALSE)," ")</f>
        <v xml:space="preserve"> </v>
      </c>
      <c r="J59" s="212" t="str">
        <f>_xlfn.IFNA(VLOOKUP(F59,'TO HIDE DRG Sum Ref'!$L$3:$N$85,3,FALSE)," ")</f>
        <v xml:space="preserve"> </v>
      </c>
      <c r="K59" s="213" t="str">
        <f>IF(J59="Low",0.05,IF(J59="Medium",0.1,IF(J59="High",0.2,IF(J59="No Risk",0,IF(Table2472[[#This Row],[Risk of Shift]]=" "," ")))))</f>
        <v xml:space="preserve"> </v>
      </c>
      <c r="L59" s="213" t="str">
        <f>IF(J59="Low",0.1,IF(J59="Medium",0.15,IF(J59="High",0.25,IF(J59="No Risk",0,IF(Table2472[[#This Row],[Risk of Shift]]=" "," ")))))</f>
        <v xml:space="preserve"> </v>
      </c>
      <c r="M59" s="213" t="str">
        <f>IF(J59="Low",0.15,IF(J59="Medium",0.2,IF(J59="High",0.3,IF(J59="No Risk",0,IF(Table2472[[#This Row],[Risk of Shift]]=" "," ")))))</f>
        <v xml:space="preserve"> </v>
      </c>
    </row>
    <row r="60" spans="4:13" ht="15.65" customHeight="1">
      <c r="D60" s="83"/>
      <c r="E60" s="209" t="str">
        <f>IFERROR(VLOOKUP(Table2472[[#This Row],[MS-DRG]],'TO HIDE DRG Sum Ref'!$B$2:$M$760,4,FALSE)," ")</f>
        <v xml:space="preserve"> </v>
      </c>
      <c r="F60" s="210" t="str">
        <f>IFERROR(VLOOKUP(Table2472[[#This Row],[MS-DRG]],'TO HIDE DRG Sum Ref'!$B$2:$M$760,5,FALSE)," ")</f>
        <v xml:space="preserve"> </v>
      </c>
      <c r="G60" s="211" t="str">
        <f>IF('Volume Input'!E62&lt;&gt;0,'Volume Input'!E62," ")</f>
        <v xml:space="preserve"> </v>
      </c>
      <c r="H60" s="210" t="str">
        <f>IFERROR(VLOOKUP(Table2472[[#This Row],[MS-DRG]],'TO HIDE DRG Sum Ref'!$B$2:$M$760,2,FALSE)," ")</f>
        <v xml:space="preserve"> </v>
      </c>
      <c r="I60" s="212" t="str">
        <f>_xlfn.IFNA(VLOOKUP(Table2472[[#This Row],[MS-DRG]],'TO HIDE DRG Sum Ref'!$B$2:$F$760,3,FALSE)," ")</f>
        <v xml:space="preserve"> </v>
      </c>
      <c r="J60" s="212" t="str">
        <f>_xlfn.IFNA(VLOOKUP(F60,'TO HIDE DRG Sum Ref'!$L$3:$N$85,3,FALSE)," ")</f>
        <v xml:space="preserve"> </v>
      </c>
      <c r="K60" s="213" t="str">
        <f>IF(J60="Low",0.05,IF(J60="Medium",0.1,IF(J60="High",0.2,IF(J60="No Risk",0,IF(Table2472[[#This Row],[Risk of Shift]]=" "," ")))))</f>
        <v xml:space="preserve"> </v>
      </c>
      <c r="L60" s="213" t="str">
        <f>IF(J60="Low",0.1,IF(J60="Medium",0.15,IF(J60="High",0.25,IF(J60="No Risk",0,IF(Table2472[[#This Row],[Risk of Shift]]=" "," ")))))</f>
        <v xml:space="preserve"> </v>
      </c>
      <c r="M60" s="213" t="str">
        <f>IF(J60="Low",0.15,IF(J60="Medium",0.2,IF(J60="High",0.3,IF(J60="No Risk",0,IF(Table2472[[#This Row],[Risk of Shift]]=" "," ")))))</f>
        <v xml:space="preserve"> </v>
      </c>
    </row>
    <row r="61" spans="4:13" ht="15.65" customHeight="1">
      <c r="D61" s="83"/>
      <c r="E61" s="209" t="str">
        <f>IFERROR(VLOOKUP(Table2472[[#This Row],[MS-DRG]],'TO HIDE DRG Sum Ref'!$B$2:$M$760,4,FALSE)," ")</f>
        <v xml:space="preserve"> </v>
      </c>
      <c r="F61" s="210" t="str">
        <f>IFERROR(VLOOKUP(Table2472[[#This Row],[MS-DRG]],'TO HIDE DRG Sum Ref'!$B$2:$M$760,5,FALSE)," ")</f>
        <v xml:space="preserve"> </v>
      </c>
      <c r="G61" s="211" t="str">
        <f>IF('Volume Input'!E63&lt;&gt;0,'Volume Input'!E63," ")</f>
        <v xml:space="preserve"> </v>
      </c>
      <c r="H61" s="210" t="str">
        <f>IFERROR(VLOOKUP(Table2472[[#This Row],[MS-DRG]],'TO HIDE DRG Sum Ref'!$B$2:$M$760,2,FALSE)," ")</f>
        <v xml:space="preserve"> </v>
      </c>
      <c r="I61" s="212" t="str">
        <f>_xlfn.IFNA(VLOOKUP(Table2472[[#This Row],[MS-DRG]],'TO HIDE DRG Sum Ref'!$B$2:$F$760,3,FALSE)," ")</f>
        <v xml:space="preserve"> </v>
      </c>
      <c r="J61" s="212" t="str">
        <f>_xlfn.IFNA(VLOOKUP(F61,'TO HIDE DRG Sum Ref'!$L$3:$N$85,3,FALSE)," ")</f>
        <v xml:space="preserve"> </v>
      </c>
      <c r="K61" s="213" t="str">
        <f>IF(J61="Low",0.05,IF(J61="Medium",0.1,IF(J61="High",0.2,IF(J61="No Risk",0,IF(Table2472[[#This Row],[Risk of Shift]]=" "," ")))))</f>
        <v xml:space="preserve"> </v>
      </c>
      <c r="L61" s="213" t="str">
        <f>IF(J61="Low",0.1,IF(J61="Medium",0.15,IF(J61="High",0.25,IF(J61="No Risk",0,IF(Table2472[[#This Row],[Risk of Shift]]=" "," ")))))</f>
        <v xml:space="preserve"> </v>
      </c>
      <c r="M61" s="213" t="str">
        <f>IF(J61="Low",0.15,IF(J61="Medium",0.2,IF(J61="High",0.3,IF(J61="No Risk",0,IF(Table2472[[#This Row],[Risk of Shift]]=" "," ")))))</f>
        <v xml:space="preserve"> </v>
      </c>
    </row>
    <row r="62" spans="4:13">
      <c r="D62" s="83"/>
      <c r="E62" s="209" t="str">
        <f>IFERROR(VLOOKUP(Table2472[[#This Row],[MS-DRG]],'TO HIDE DRG Sum Ref'!$B$2:$M$760,4,FALSE)," ")</f>
        <v xml:space="preserve"> </v>
      </c>
      <c r="F62" s="210" t="str">
        <f>IFERROR(VLOOKUP(Table2472[[#This Row],[MS-DRG]],'TO HIDE DRG Sum Ref'!$B$2:$M$760,5,FALSE)," ")</f>
        <v xml:space="preserve"> </v>
      </c>
      <c r="G62" s="211" t="str">
        <f>IF('Volume Input'!E64&lt;&gt;0,'Volume Input'!E64," ")</f>
        <v xml:space="preserve"> </v>
      </c>
      <c r="H62" s="210" t="str">
        <f>IFERROR(VLOOKUP(Table2472[[#This Row],[MS-DRG]],'TO HIDE DRG Sum Ref'!$B$2:$M$760,2,FALSE)," ")</f>
        <v xml:space="preserve"> </v>
      </c>
      <c r="I62" s="212" t="str">
        <f>_xlfn.IFNA(VLOOKUP(Table2472[[#This Row],[MS-DRG]],'TO HIDE DRG Sum Ref'!$B$2:$F$760,3,FALSE)," ")</f>
        <v xml:space="preserve"> </v>
      </c>
      <c r="J62" s="212" t="str">
        <f>_xlfn.IFNA(VLOOKUP(F62,'TO HIDE DRG Sum Ref'!$L$3:$N$85,3,FALSE)," ")</f>
        <v xml:space="preserve"> </v>
      </c>
      <c r="K62" s="213" t="str">
        <f>IF(J62="Low",0.05,IF(J62="Medium",0.1,IF(J62="High",0.2,IF(J62="No Risk",0,IF(Table2472[[#This Row],[Risk of Shift]]=" "," ")))))</f>
        <v xml:space="preserve"> </v>
      </c>
      <c r="L62" s="213" t="str">
        <f>IF(J62="Low",0.1,IF(J62="Medium",0.15,IF(J62="High",0.25,IF(J62="No Risk",0,IF(Table2472[[#This Row],[Risk of Shift]]=" "," ")))))</f>
        <v xml:space="preserve"> </v>
      </c>
      <c r="M62" s="213" t="str">
        <f>IF(J62="Low",0.15,IF(J62="Medium",0.2,IF(J62="High",0.3,IF(J62="No Risk",0,IF(Table2472[[#This Row],[Risk of Shift]]=" "," ")))))</f>
        <v xml:space="preserve"> </v>
      </c>
    </row>
    <row r="63" spans="4:13" ht="15.65" customHeight="1">
      <c r="D63" s="83"/>
      <c r="E63" s="209" t="str">
        <f>IFERROR(VLOOKUP(Table2472[[#This Row],[MS-DRG]],'TO HIDE DRG Sum Ref'!$B$2:$M$760,4,FALSE)," ")</f>
        <v xml:space="preserve"> </v>
      </c>
      <c r="F63" s="210" t="str">
        <f>IFERROR(VLOOKUP(Table2472[[#This Row],[MS-DRG]],'TO HIDE DRG Sum Ref'!$B$2:$M$760,5,FALSE)," ")</f>
        <v xml:space="preserve"> </v>
      </c>
      <c r="G63" s="211" t="str">
        <f>IF('Volume Input'!E65&lt;&gt;0,'Volume Input'!E65," ")</f>
        <v xml:space="preserve"> </v>
      </c>
      <c r="H63" s="210" t="str">
        <f>IFERROR(VLOOKUP(Table2472[[#This Row],[MS-DRG]],'TO HIDE DRG Sum Ref'!$B$2:$M$760,2,FALSE)," ")</f>
        <v xml:space="preserve"> </v>
      </c>
      <c r="I63" s="212" t="str">
        <f>_xlfn.IFNA(VLOOKUP(Table2472[[#This Row],[MS-DRG]],'TO HIDE DRG Sum Ref'!$B$2:$F$760,3,FALSE)," ")</f>
        <v xml:space="preserve"> </v>
      </c>
      <c r="J63" s="212" t="str">
        <f>_xlfn.IFNA(VLOOKUP(F63,'TO HIDE DRG Sum Ref'!$L$3:$N$85,3,FALSE)," ")</f>
        <v xml:space="preserve"> </v>
      </c>
      <c r="K63" s="213" t="str">
        <f>IF(J63="Low",0.05,IF(J63="Medium",0.1,IF(J63="High",0.2,IF(J63="No Risk",0,IF(Table2472[[#This Row],[Risk of Shift]]=" "," ")))))</f>
        <v xml:space="preserve"> </v>
      </c>
      <c r="L63" s="213" t="str">
        <f>IF(J63="Low",0.1,IF(J63="Medium",0.15,IF(J63="High",0.25,IF(J63="No Risk",0,IF(Table2472[[#This Row],[Risk of Shift]]=" "," ")))))</f>
        <v xml:space="preserve"> </v>
      </c>
      <c r="M63" s="213" t="str">
        <f>IF(J63="Low",0.15,IF(J63="Medium",0.2,IF(J63="High",0.3,IF(J63="No Risk",0,IF(Table2472[[#This Row],[Risk of Shift]]=" "," ")))))</f>
        <v xml:space="preserve"> </v>
      </c>
    </row>
    <row r="64" spans="4:13" ht="15.65" customHeight="1">
      <c r="D64" s="83"/>
      <c r="E64" s="209" t="str">
        <f>IFERROR(VLOOKUP(Table2472[[#This Row],[MS-DRG]],'TO HIDE DRG Sum Ref'!$B$2:$M$760,4,FALSE)," ")</f>
        <v xml:space="preserve"> </v>
      </c>
      <c r="F64" s="210" t="str">
        <f>IFERROR(VLOOKUP(Table2472[[#This Row],[MS-DRG]],'TO HIDE DRG Sum Ref'!$B$2:$M$760,5,FALSE)," ")</f>
        <v xml:space="preserve"> </v>
      </c>
      <c r="G64" s="211" t="str">
        <f>IF('Volume Input'!E66&lt;&gt;0,'Volume Input'!E66," ")</f>
        <v xml:space="preserve"> </v>
      </c>
      <c r="H64" s="210" t="str">
        <f>IFERROR(VLOOKUP(Table2472[[#This Row],[MS-DRG]],'TO HIDE DRG Sum Ref'!$B$2:$M$760,2,FALSE)," ")</f>
        <v xml:space="preserve"> </v>
      </c>
      <c r="I64" s="212" t="str">
        <f>_xlfn.IFNA(VLOOKUP(Table2472[[#This Row],[MS-DRG]],'TO HIDE DRG Sum Ref'!$B$2:$F$760,3,FALSE)," ")</f>
        <v xml:space="preserve"> </v>
      </c>
      <c r="J64" s="212" t="str">
        <f>_xlfn.IFNA(VLOOKUP(F64,'TO HIDE DRG Sum Ref'!$L$3:$N$85,3,FALSE)," ")</f>
        <v xml:space="preserve"> </v>
      </c>
      <c r="K64" s="213" t="str">
        <f>IF(J64="Low",0.05,IF(J64="Medium",0.1,IF(J64="High",0.2,IF(J64="No Risk",0,IF(Table2472[[#This Row],[Risk of Shift]]=" "," ")))))</f>
        <v xml:space="preserve"> </v>
      </c>
      <c r="L64" s="213" t="str">
        <f>IF(J64="Low",0.1,IF(J64="Medium",0.15,IF(J64="High",0.25,IF(J64="No Risk",0,IF(Table2472[[#This Row],[Risk of Shift]]=" "," ")))))</f>
        <v xml:space="preserve"> </v>
      </c>
      <c r="M64" s="213" t="str">
        <f>IF(J64="Low",0.15,IF(J64="Medium",0.2,IF(J64="High",0.3,IF(J64="No Risk",0,IF(Table2472[[#This Row],[Risk of Shift]]=" "," ")))))</f>
        <v xml:space="preserve"> </v>
      </c>
    </row>
    <row r="65" spans="4:13" ht="15.65" customHeight="1">
      <c r="D65" s="83"/>
      <c r="E65" s="209" t="str">
        <f>IFERROR(VLOOKUP(Table2472[[#This Row],[MS-DRG]],'TO HIDE DRG Sum Ref'!$B$2:$M$760,4,FALSE)," ")</f>
        <v xml:space="preserve"> </v>
      </c>
      <c r="F65" s="210" t="str">
        <f>IFERROR(VLOOKUP(Table2472[[#This Row],[MS-DRG]],'TO HIDE DRG Sum Ref'!$B$2:$M$760,5,FALSE)," ")</f>
        <v xml:space="preserve"> </v>
      </c>
      <c r="G65" s="211" t="str">
        <f>IF('Volume Input'!E67&lt;&gt;0,'Volume Input'!E67," ")</f>
        <v xml:space="preserve"> </v>
      </c>
      <c r="H65" s="210" t="str">
        <f>IFERROR(VLOOKUP(Table2472[[#This Row],[MS-DRG]],'TO HIDE DRG Sum Ref'!$B$2:$M$760,2,FALSE)," ")</f>
        <v xml:space="preserve"> </v>
      </c>
      <c r="I65" s="212" t="str">
        <f>_xlfn.IFNA(VLOOKUP(Table2472[[#This Row],[MS-DRG]],'TO HIDE DRG Sum Ref'!$B$2:$F$760,3,FALSE)," ")</f>
        <v xml:space="preserve"> </v>
      </c>
      <c r="J65" s="212" t="str">
        <f>_xlfn.IFNA(VLOOKUP(F65,'TO HIDE DRG Sum Ref'!$L$3:$N$85,3,FALSE)," ")</f>
        <v xml:space="preserve"> </v>
      </c>
      <c r="K65" s="213" t="str">
        <f>IF(J65="Low",0.05,IF(J65="Medium",0.1,IF(J65="High",0.2,IF(J65="No Risk",0,IF(Table2472[[#This Row],[Risk of Shift]]=" "," ")))))</f>
        <v xml:space="preserve"> </v>
      </c>
      <c r="L65" s="213" t="str">
        <f>IF(J65="Low",0.1,IF(J65="Medium",0.15,IF(J65="High",0.25,IF(J65="No Risk",0,IF(Table2472[[#This Row],[Risk of Shift]]=" "," ")))))</f>
        <v xml:space="preserve"> </v>
      </c>
      <c r="M65" s="213" t="str">
        <f>IF(J65="Low",0.15,IF(J65="Medium",0.2,IF(J65="High",0.3,IF(J65="No Risk",0,IF(Table2472[[#This Row],[Risk of Shift]]=" "," ")))))</f>
        <v xml:space="preserve"> </v>
      </c>
    </row>
    <row r="66" spans="4:13" ht="15.65" customHeight="1">
      <c r="D66" s="83"/>
      <c r="E66" s="209" t="str">
        <f>IFERROR(VLOOKUP(Table2472[[#This Row],[MS-DRG]],'TO HIDE DRG Sum Ref'!$B$2:$M$760,4,FALSE)," ")</f>
        <v xml:space="preserve"> </v>
      </c>
      <c r="F66" s="210" t="str">
        <f>IFERROR(VLOOKUP(Table2472[[#This Row],[MS-DRG]],'TO HIDE DRG Sum Ref'!$B$2:$M$760,5,FALSE)," ")</f>
        <v xml:space="preserve"> </v>
      </c>
      <c r="G66" s="211" t="str">
        <f>IF('Volume Input'!E68&lt;&gt;0,'Volume Input'!E68," ")</f>
        <v xml:space="preserve"> </v>
      </c>
      <c r="H66" s="210" t="str">
        <f>IFERROR(VLOOKUP(Table2472[[#This Row],[MS-DRG]],'TO HIDE DRG Sum Ref'!$B$2:$M$760,2,FALSE)," ")</f>
        <v xml:space="preserve"> </v>
      </c>
      <c r="I66" s="212" t="str">
        <f>_xlfn.IFNA(VLOOKUP(Table2472[[#This Row],[MS-DRG]],'TO HIDE DRG Sum Ref'!$B$2:$F$760,3,FALSE)," ")</f>
        <v xml:space="preserve"> </v>
      </c>
      <c r="J66" s="212" t="str">
        <f>_xlfn.IFNA(VLOOKUP(F66,'TO HIDE DRG Sum Ref'!$L$3:$N$85,3,FALSE)," ")</f>
        <v xml:space="preserve"> </v>
      </c>
      <c r="K66" s="213" t="str">
        <f>IF(J66="Low",0.05,IF(J66="Medium",0.1,IF(J66="High",0.2,IF(J66="No Risk",0,IF(Table2472[[#This Row],[Risk of Shift]]=" "," ")))))</f>
        <v xml:space="preserve"> </v>
      </c>
      <c r="L66" s="213" t="str">
        <f>IF(J66="Low",0.1,IF(J66="Medium",0.15,IF(J66="High",0.25,IF(J66="No Risk",0,IF(Table2472[[#This Row],[Risk of Shift]]=" "," ")))))</f>
        <v xml:space="preserve"> </v>
      </c>
      <c r="M66" s="213" t="str">
        <f>IF(J66="Low",0.15,IF(J66="Medium",0.2,IF(J66="High",0.3,IF(J66="No Risk",0,IF(Table2472[[#This Row],[Risk of Shift]]=" "," ")))))</f>
        <v xml:space="preserve"> </v>
      </c>
    </row>
    <row r="67" spans="4:13">
      <c r="D67" s="83"/>
      <c r="E67" s="209" t="str">
        <f>IFERROR(VLOOKUP(Table2472[[#This Row],[MS-DRG]],'TO HIDE DRG Sum Ref'!$B$2:$M$760,4,FALSE)," ")</f>
        <v xml:space="preserve"> </v>
      </c>
      <c r="F67" s="210" t="str">
        <f>IFERROR(VLOOKUP(Table2472[[#This Row],[MS-DRG]],'TO HIDE DRG Sum Ref'!$B$2:$M$760,5,FALSE)," ")</f>
        <v xml:space="preserve"> </v>
      </c>
      <c r="G67" s="211" t="str">
        <f>IF('Volume Input'!E69&lt;&gt;0,'Volume Input'!E69," ")</f>
        <v xml:space="preserve"> </v>
      </c>
      <c r="H67" s="210" t="str">
        <f>IFERROR(VLOOKUP(Table2472[[#This Row],[MS-DRG]],'TO HIDE DRG Sum Ref'!$B$2:$M$760,2,FALSE)," ")</f>
        <v xml:space="preserve"> </v>
      </c>
      <c r="I67" s="212" t="str">
        <f>_xlfn.IFNA(VLOOKUP(Table2472[[#This Row],[MS-DRG]],'TO HIDE DRG Sum Ref'!$B$2:$F$760,3,FALSE)," ")</f>
        <v xml:space="preserve"> </v>
      </c>
      <c r="J67" s="212" t="str">
        <f>_xlfn.IFNA(VLOOKUP(F67,'TO HIDE DRG Sum Ref'!$L$3:$N$85,3,FALSE)," ")</f>
        <v xml:space="preserve"> </v>
      </c>
      <c r="K67" s="213" t="str">
        <f>IF(J67="Low",0.05,IF(J67="Medium",0.1,IF(J67="High",0.2,IF(J67="No Risk",0,IF(Table2472[[#This Row],[Risk of Shift]]=" "," ")))))</f>
        <v xml:space="preserve"> </v>
      </c>
      <c r="L67" s="213" t="str">
        <f>IF(J67="Low",0.1,IF(J67="Medium",0.15,IF(J67="High",0.25,IF(J67="No Risk",0,IF(Table2472[[#This Row],[Risk of Shift]]=" "," ")))))</f>
        <v xml:space="preserve"> </v>
      </c>
      <c r="M67" s="213" t="str">
        <f>IF(J67="Low",0.15,IF(J67="Medium",0.2,IF(J67="High",0.3,IF(J67="No Risk",0,IF(Table2472[[#This Row],[Risk of Shift]]=" "," ")))))</f>
        <v xml:space="preserve"> </v>
      </c>
    </row>
    <row r="68" spans="4:13" ht="15.65" customHeight="1">
      <c r="D68" s="83"/>
      <c r="E68" s="209" t="str">
        <f>IFERROR(VLOOKUP(Table2472[[#This Row],[MS-DRG]],'TO HIDE DRG Sum Ref'!$B$2:$M$760,4,FALSE)," ")</f>
        <v xml:space="preserve"> </v>
      </c>
      <c r="F68" s="210" t="str">
        <f>IFERROR(VLOOKUP(Table2472[[#This Row],[MS-DRG]],'TO HIDE DRG Sum Ref'!$B$2:$M$760,5,FALSE)," ")</f>
        <v xml:space="preserve"> </v>
      </c>
      <c r="G68" s="211" t="str">
        <f>IF('Volume Input'!E70&lt;&gt;0,'Volume Input'!E70," ")</f>
        <v xml:space="preserve"> </v>
      </c>
      <c r="H68" s="210" t="str">
        <f>IFERROR(VLOOKUP(Table2472[[#This Row],[MS-DRG]],'TO HIDE DRG Sum Ref'!$B$2:$M$760,2,FALSE)," ")</f>
        <v xml:space="preserve"> </v>
      </c>
      <c r="I68" s="212" t="str">
        <f>_xlfn.IFNA(VLOOKUP(Table2472[[#This Row],[MS-DRG]],'TO HIDE DRG Sum Ref'!$B$2:$F$760,3,FALSE)," ")</f>
        <v xml:space="preserve"> </v>
      </c>
      <c r="J68" s="212" t="str">
        <f>_xlfn.IFNA(VLOOKUP(F68,'TO HIDE DRG Sum Ref'!$L$3:$N$85,3,FALSE)," ")</f>
        <v xml:space="preserve"> </v>
      </c>
      <c r="K68" s="213" t="str">
        <f>IF(J68="Low",0.05,IF(J68="Medium",0.1,IF(J68="High",0.2,IF(J68="No Risk",0,IF(Table2472[[#This Row],[Risk of Shift]]=" "," ")))))</f>
        <v xml:space="preserve"> </v>
      </c>
      <c r="L68" s="213" t="str">
        <f>IF(J68="Low",0.1,IF(J68="Medium",0.15,IF(J68="High",0.25,IF(J68="No Risk",0,IF(Table2472[[#This Row],[Risk of Shift]]=" "," ")))))</f>
        <v xml:space="preserve"> </v>
      </c>
      <c r="M68" s="213" t="str">
        <f>IF(J68="Low",0.15,IF(J68="Medium",0.2,IF(J68="High",0.3,IF(J68="No Risk",0,IF(Table2472[[#This Row],[Risk of Shift]]=" "," ")))))</f>
        <v xml:space="preserve"> </v>
      </c>
    </row>
    <row r="69" spans="4:13" ht="15.65" customHeight="1">
      <c r="D69" s="83"/>
      <c r="E69" s="209" t="str">
        <f>IFERROR(VLOOKUP(Table2472[[#This Row],[MS-DRG]],'TO HIDE DRG Sum Ref'!$B$2:$M$760,4,FALSE)," ")</f>
        <v xml:space="preserve"> </v>
      </c>
      <c r="F69" s="210" t="str">
        <f>IFERROR(VLOOKUP(Table2472[[#This Row],[MS-DRG]],'TO HIDE DRG Sum Ref'!$B$2:$M$760,5,FALSE)," ")</f>
        <v xml:space="preserve"> </v>
      </c>
      <c r="G69" s="211" t="str">
        <f>IF('Volume Input'!E71&lt;&gt;0,'Volume Input'!E71," ")</f>
        <v xml:space="preserve"> </v>
      </c>
      <c r="H69" s="210" t="str">
        <f>IFERROR(VLOOKUP(Table2472[[#This Row],[MS-DRG]],'TO HIDE DRG Sum Ref'!$B$2:$M$760,2,FALSE)," ")</f>
        <v xml:space="preserve"> </v>
      </c>
      <c r="I69" s="212" t="str">
        <f>_xlfn.IFNA(VLOOKUP(Table2472[[#This Row],[MS-DRG]],'TO HIDE DRG Sum Ref'!$B$2:$F$760,3,FALSE)," ")</f>
        <v xml:space="preserve"> </v>
      </c>
      <c r="J69" s="212" t="str">
        <f>_xlfn.IFNA(VLOOKUP(F69,'TO HIDE DRG Sum Ref'!$L$3:$N$85,3,FALSE)," ")</f>
        <v xml:space="preserve"> </v>
      </c>
      <c r="K69" s="213" t="str">
        <f>IF(J69="Low",0.05,IF(J69="Medium",0.1,IF(J69="High",0.2,IF(J69="No Risk",0,IF(Table2472[[#This Row],[Risk of Shift]]=" "," ")))))</f>
        <v xml:space="preserve"> </v>
      </c>
      <c r="L69" s="213" t="str">
        <f>IF(J69="Low",0.1,IF(J69="Medium",0.15,IF(J69="High",0.25,IF(J69="No Risk",0,IF(Table2472[[#This Row],[Risk of Shift]]=" "," ")))))</f>
        <v xml:space="preserve"> </v>
      </c>
      <c r="M69" s="213" t="str">
        <f>IF(J69="Low",0.15,IF(J69="Medium",0.2,IF(J69="High",0.3,IF(J69="No Risk",0,IF(Table2472[[#This Row],[Risk of Shift]]=" "," ")))))</f>
        <v xml:space="preserve"> </v>
      </c>
    </row>
    <row r="70" spans="4:13" ht="15.65" customHeight="1">
      <c r="D70" s="83"/>
      <c r="E70" s="209" t="str">
        <f>IFERROR(VLOOKUP(Table2472[[#This Row],[MS-DRG]],'TO HIDE DRG Sum Ref'!$B$2:$M$760,4,FALSE)," ")</f>
        <v xml:space="preserve"> </v>
      </c>
      <c r="F70" s="210" t="str">
        <f>IFERROR(VLOOKUP(Table2472[[#This Row],[MS-DRG]],'TO HIDE DRG Sum Ref'!$B$2:$M$760,5,FALSE)," ")</f>
        <v xml:space="preserve"> </v>
      </c>
      <c r="G70" s="211" t="str">
        <f>IF('Volume Input'!E72&lt;&gt;0,'Volume Input'!E72," ")</f>
        <v xml:space="preserve"> </v>
      </c>
      <c r="H70" s="210" t="str">
        <f>IFERROR(VLOOKUP(Table2472[[#This Row],[MS-DRG]],'TO HIDE DRG Sum Ref'!$B$2:$M$760,2,FALSE)," ")</f>
        <v xml:space="preserve"> </v>
      </c>
      <c r="I70" s="212" t="str">
        <f>_xlfn.IFNA(VLOOKUP(Table2472[[#This Row],[MS-DRG]],'TO HIDE DRG Sum Ref'!$B$2:$F$760,3,FALSE)," ")</f>
        <v xml:space="preserve"> </v>
      </c>
      <c r="J70" s="212" t="str">
        <f>_xlfn.IFNA(VLOOKUP(F70,'TO HIDE DRG Sum Ref'!$L$3:$N$85,3,FALSE)," ")</f>
        <v xml:space="preserve"> </v>
      </c>
      <c r="K70" s="213" t="str">
        <f>IF(J70="Low",0.05,IF(J70="Medium",0.1,IF(J70="High",0.2,IF(J70="No Risk",0,IF(Table2472[[#This Row],[Risk of Shift]]=" "," ")))))</f>
        <v xml:space="preserve"> </v>
      </c>
      <c r="L70" s="213" t="str">
        <f>IF(J70="Low",0.1,IF(J70="Medium",0.15,IF(J70="High",0.25,IF(J70="No Risk",0,IF(Table2472[[#This Row],[Risk of Shift]]=" "," ")))))</f>
        <v xml:space="preserve"> </v>
      </c>
      <c r="M70" s="213" t="str">
        <f>IF(J70="Low",0.15,IF(J70="Medium",0.2,IF(J70="High",0.3,IF(J70="No Risk",0,IF(Table2472[[#This Row],[Risk of Shift]]=" "," ")))))</f>
        <v xml:space="preserve"> </v>
      </c>
    </row>
    <row r="71" spans="4:13" ht="15.65" customHeight="1">
      <c r="D71" s="83"/>
      <c r="E71" s="209" t="str">
        <f>IFERROR(VLOOKUP(Table2472[[#This Row],[MS-DRG]],'TO HIDE DRG Sum Ref'!$B$2:$M$760,4,FALSE)," ")</f>
        <v xml:space="preserve"> </v>
      </c>
      <c r="F71" s="210" t="str">
        <f>IFERROR(VLOOKUP(Table2472[[#This Row],[MS-DRG]],'TO HIDE DRG Sum Ref'!$B$2:$M$760,5,FALSE)," ")</f>
        <v xml:space="preserve"> </v>
      </c>
      <c r="G71" s="211" t="str">
        <f>IF('Volume Input'!E73&lt;&gt;0,'Volume Input'!E73," ")</f>
        <v xml:space="preserve"> </v>
      </c>
      <c r="H71" s="210" t="str">
        <f>IFERROR(VLOOKUP(Table2472[[#This Row],[MS-DRG]],'TO HIDE DRG Sum Ref'!$B$2:$M$760,2,FALSE)," ")</f>
        <v xml:space="preserve"> </v>
      </c>
      <c r="I71" s="212" t="str">
        <f>_xlfn.IFNA(VLOOKUP(Table2472[[#This Row],[MS-DRG]],'TO HIDE DRG Sum Ref'!$B$2:$F$760,3,FALSE)," ")</f>
        <v xml:space="preserve"> </v>
      </c>
      <c r="J71" s="212" t="str">
        <f>_xlfn.IFNA(VLOOKUP(F71,'TO HIDE DRG Sum Ref'!$L$3:$N$85,3,FALSE)," ")</f>
        <v xml:space="preserve"> </v>
      </c>
      <c r="K71" s="213" t="str">
        <f>IF(J71="Low",0.05,IF(J71="Medium",0.1,IF(J71="High",0.2,IF(J71="No Risk",0,IF(Table2472[[#This Row],[Risk of Shift]]=" "," ")))))</f>
        <v xml:space="preserve"> </v>
      </c>
      <c r="L71" s="213" t="str">
        <f>IF(J71="Low",0.1,IF(J71="Medium",0.15,IF(J71="High",0.25,IF(J71="No Risk",0,IF(Table2472[[#This Row],[Risk of Shift]]=" "," ")))))</f>
        <v xml:space="preserve"> </v>
      </c>
      <c r="M71" s="213" t="str">
        <f>IF(J71="Low",0.15,IF(J71="Medium",0.2,IF(J71="High",0.3,IF(J71="No Risk",0,IF(Table2472[[#This Row],[Risk of Shift]]=" "," ")))))</f>
        <v xml:space="preserve"> </v>
      </c>
    </row>
    <row r="72" spans="4:13">
      <c r="D72" s="83"/>
      <c r="E72" s="209" t="str">
        <f>IFERROR(VLOOKUP(Table2472[[#This Row],[MS-DRG]],'TO HIDE DRG Sum Ref'!$B$2:$M$760,4,FALSE)," ")</f>
        <v xml:space="preserve"> </v>
      </c>
      <c r="F72" s="210" t="str">
        <f>IFERROR(VLOOKUP(Table2472[[#This Row],[MS-DRG]],'TO HIDE DRG Sum Ref'!$B$2:$M$760,5,FALSE)," ")</f>
        <v xml:space="preserve"> </v>
      </c>
      <c r="G72" s="211" t="str">
        <f>IF('Volume Input'!E74&lt;&gt;0,'Volume Input'!E74," ")</f>
        <v xml:space="preserve"> </v>
      </c>
      <c r="H72" s="210" t="str">
        <f>IFERROR(VLOOKUP(Table2472[[#This Row],[MS-DRG]],'TO HIDE DRG Sum Ref'!$B$2:$M$760,2,FALSE)," ")</f>
        <v xml:space="preserve"> </v>
      </c>
      <c r="I72" s="212" t="str">
        <f>_xlfn.IFNA(VLOOKUP(Table2472[[#This Row],[MS-DRG]],'TO HIDE DRG Sum Ref'!$B$2:$F$760,3,FALSE)," ")</f>
        <v xml:space="preserve"> </v>
      </c>
      <c r="J72" s="212" t="str">
        <f>_xlfn.IFNA(VLOOKUP(F72,'TO HIDE DRG Sum Ref'!$L$3:$N$85,3,FALSE)," ")</f>
        <v xml:space="preserve"> </v>
      </c>
      <c r="K72" s="213" t="str">
        <f>IF(J72="Low",0.05,IF(J72="Medium",0.1,IF(J72="High",0.2,IF(J72="No Risk",0,IF(Table2472[[#This Row],[Risk of Shift]]=" "," ")))))</f>
        <v xml:space="preserve"> </v>
      </c>
      <c r="L72" s="213" t="str">
        <f>IF(J72="Low",0.1,IF(J72="Medium",0.15,IF(J72="High",0.25,IF(J72="No Risk",0,IF(Table2472[[#This Row],[Risk of Shift]]=" "," ")))))</f>
        <v xml:space="preserve"> </v>
      </c>
      <c r="M72" s="213" t="str">
        <f>IF(J72="Low",0.15,IF(J72="Medium",0.2,IF(J72="High",0.3,IF(J72="No Risk",0,IF(Table2472[[#This Row],[Risk of Shift]]=" "," ")))))</f>
        <v xml:space="preserve"> </v>
      </c>
    </row>
    <row r="73" spans="4:13">
      <c r="D73" s="83"/>
      <c r="E73" s="209" t="str">
        <f>IFERROR(VLOOKUP(Table2472[[#This Row],[MS-DRG]],'TO HIDE DRG Sum Ref'!$B$2:$M$760,4,FALSE)," ")</f>
        <v xml:space="preserve"> </v>
      </c>
      <c r="F73" s="210" t="str">
        <f>IFERROR(VLOOKUP(Table2472[[#This Row],[MS-DRG]],'TO HIDE DRG Sum Ref'!$B$2:$M$760,5,FALSE)," ")</f>
        <v xml:space="preserve"> </v>
      </c>
      <c r="G73" s="211" t="str">
        <f>IF('Volume Input'!E75&lt;&gt;0,'Volume Input'!E75," ")</f>
        <v xml:space="preserve"> </v>
      </c>
      <c r="H73" s="210" t="str">
        <f>IFERROR(VLOOKUP(Table2472[[#This Row],[MS-DRG]],'TO HIDE DRG Sum Ref'!$B$2:$M$760,2,FALSE)," ")</f>
        <v xml:space="preserve"> </v>
      </c>
      <c r="I73" s="212" t="str">
        <f>_xlfn.IFNA(VLOOKUP(Table2472[[#This Row],[MS-DRG]],'TO HIDE DRG Sum Ref'!$B$2:$F$760,3,FALSE)," ")</f>
        <v xml:space="preserve"> </v>
      </c>
      <c r="J73" s="212" t="str">
        <f>_xlfn.IFNA(VLOOKUP(F73,'TO HIDE DRG Sum Ref'!$L$3:$N$85,3,FALSE)," ")</f>
        <v xml:space="preserve"> </v>
      </c>
      <c r="K73" s="213" t="str">
        <f>IF(J73="Low",0.05,IF(J73="Medium",0.1,IF(J73="High",0.2,IF(J73="No Risk",0,IF(Table2472[[#This Row],[Risk of Shift]]=" "," ")))))</f>
        <v xml:space="preserve"> </v>
      </c>
      <c r="L73" s="213" t="str">
        <f>IF(J73="Low",0.1,IF(J73="Medium",0.15,IF(J73="High",0.25,IF(J73="No Risk",0,IF(Table2472[[#This Row],[Risk of Shift]]=" "," ")))))</f>
        <v xml:space="preserve"> </v>
      </c>
      <c r="M73" s="213" t="str">
        <f>IF(J73="Low",0.15,IF(J73="Medium",0.2,IF(J73="High",0.3,IF(J73="No Risk",0,IF(Table2472[[#This Row],[Risk of Shift]]=" "," ")))))</f>
        <v xml:space="preserve"> </v>
      </c>
    </row>
    <row r="74" spans="4:13" ht="15.65" customHeight="1">
      <c r="D74" s="83"/>
      <c r="E74" s="209" t="str">
        <f>IFERROR(VLOOKUP(Table2472[[#This Row],[MS-DRG]],'TO HIDE DRG Sum Ref'!$B$2:$M$760,4,FALSE)," ")</f>
        <v xml:space="preserve"> </v>
      </c>
      <c r="F74" s="210" t="str">
        <f>IFERROR(VLOOKUP(Table2472[[#This Row],[MS-DRG]],'TO HIDE DRG Sum Ref'!$B$2:$M$760,5,FALSE)," ")</f>
        <v xml:space="preserve"> </v>
      </c>
      <c r="G74" s="211" t="str">
        <f>IF('Volume Input'!E76&lt;&gt;0,'Volume Input'!E76," ")</f>
        <v xml:space="preserve"> </v>
      </c>
      <c r="H74" s="210" t="str">
        <f>IFERROR(VLOOKUP(Table2472[[#This Row],[MS-DRG]],'TO HIDE DRG Sum Ref'!$B$2:$M$760,2,FALSE)," ")</f>
        <v xml:space="preserve"> </v>
      </c>
      <c r="I74" s="212" t="str">
        <f>_xlfn.IFNA(VLOOKUP(Table2472[[#This Row],[MS-DRG]],'TO HIDE DRG Sum Ref'!$B$2:$F$760,3,FALSE)," ")</f>
        <v xml:space="preserve"> </v>
      </c>
      <c r="J74" s="212" t="str">
        <f>_xlfn.IFNA(VLOOKUP(F74,'TO HIDE DRG Sum Ref'!$L$3:$N$85,3,FALSE)," ")</f>
        <v xml:space="preserve"> </v>
      </c>
      <c r="K74" s="213" t="str">
        <f>IF(J74="Low",0.05,IF(J74="Medium",0.1,IF(J74="High",0.2,IF(J74="No Risk",0,IF(Table2472[[#This Row],[Risk of Shift]]=" "," ")))))</f>
        <v xml:space="preserve"> </v>
      </c>
      <c r="L74" s="213" t="str">
        <f>IF(J74="Low",0.1,IF(J74="Medium",0.15,IF(J74="High",0.25,IF(J74="No Risk",0,IF(Table2472[[#This Row],[Risk of Shift]]=" "," ")))))</f>
        <v xml:space="preserve"> </v>
      </c>
      <c r="M74" s="213" t="str">
        <f>IF(J74="Low",0.15,IF(J74="Medium",0.2,IF(J74="High",0.3,IF(J74="No Risk",0,IF(Table2472[[#This Row],[Risk of Shift]]=" "," ")))))</f>
        <v xml:space="preserve"> </v>
      </c>
    </row>
    <row r="75" spans="4:13" ht="15.65" customHeight="1">
      <c r="D75" s="83"/>
      <c r="E75" s="209" t="str">
        <f>IFERROR(VLOOKUP(Table2472[[#This Row],[MS-DRG]],'TO HIDE DRG Sum Ref'!$B$2:$M$760,4,FALSE)," ")</f>
        <v xml:space="preserve"> </v>
      </c>
      <c r="F75" s="210" t="str">
        <f>IFERROR(VLOOKUP(Table2472[[#This Row],[MS-DRG]],'TO HIDE DRG Sum Ref'!$B$2:$M$760,5,FALSE)," ")</f>
        <v xml:space="preserve"> </v>
      </c>
      <c r="G75" s="211" t="str">
        <f>IF('Volume Input'!E77&lt;&gt;0,'Volume Input'!E77," ")</f>
        <v xml:space="preserve"> </v>
      </c>
      <c r="H75" s="210" t="str">
        <f>IFERROR(VLOOKUP(Table2472[[#This Row],[MS-DRG]],'TO HIDE DRG Sum Ref'!$B$2:$M$760,2,FALSE)," ")</f>
        <v xml:space="preserve"> </v>
      </c>
      <c r="I75" s="212" t="str">
        <f>_xlfn.IFNA(VLOOKUP(Table2472[[#This Row],[MS-DRG]],'TO HIDE DRG Sum Ref'!$B$2:$F$760,3,FALSE)," ")</f>
        <v xml:space="preserve"> </v>
      </c>
      <c r="J75" s="212" t="str">
        <f>_xlfn.IFNA(VLOOKUP(F75,'TO HIDE DRG Sum Ref'!$L$3:$N$85,3,FALSE)," ")</f>
        <v xml:space="preserve"> </v>
      </c>
      <c r="K75" s="213" t="str">
        <f>IF(J75="Low",0.05,IF(J75="Medium",0.1,IF(J75="High",0.2,IF(J75="No Risk",0,IF(Table2472[[#This Row],[Risk of Shift]]=" "," ")))))</f>
        <v xml:space="preserve"> </v>
      </c>
      <c r="L75" s="213" t="str">
        <f>IF(J75="Low",0.1,IF(J75="Medium",0.15,IF(J75="High",0.25,IF(J75="No Risk",0,IF(Table2472[[#This Row],[Risk of Shift]]=" "," ")))))</f>
        <v xml:space="preserve"> </v>
      </c>
      <c r="M75" s="213" t="str">
        <f>IF(J75="Low",0.15,IF(J75="Medium",0.2,IF(J75="High",0.3,IF(J75="No Risk",0,IF(Table2472[[#This Row],[Risk of Shift]]=" "," ")))))</f>
        <v xml:space="preserve"> </v>
      </c>
    </row>
    <row r="76" spans="4:13" ht="15.65" customHeight="1">
      <c r="D76" s="83"/>
      <c r="E76" s="209" t="str">
        <f>IFERROR(VLOOKUP(Table2472[[#This Row],[MS-DRG]],'TO HIDE DRG Sum Ref'!$B$2:$M$760,4,FALSE)," ")</f>
        <v xml:space="preserve"> </v>
      </c>
      <c r="F76" s="210" t="str">
        <f>IFERROR(VLOOKUP(Table2472[[#This Row],[MS-DRG]],'TO HIDE DRG Sum Ref'!$B$2:$M$760,5,FALSE)," ")</f>
        <v xml:space="preserve"> </v>
      </c>
      <c r="G76" s="211" t="str">
        <f>IF('Volume Input'!E78&lt;&gt;0,'Volume Input'!E78," ")</f>
        <v xml:space="preserve"> </v>
      </c>
      <c r="H76" s="210" t="str">
        <f>IFERROR(VLOOKUP(Table2472[[#This Row],[MS-DRG]],'TO HIDE DRG Sum Ref'!$B$2:$M$760,2,FALSE)," ")</f>
        <v xml:space="preserve"> </v>
      </c>
      <c r="I76" s="212" t="str">
        <f>_xlfn.IFNA(VLOOKUP(Table2472[[#This Row],[MS-DRG]],'TO HIDE DRG Sum Ref'!$B$2:$F$760,3,FALSE)," ")</f>
        <v xml:space="preserve"> </v>
      </c>
      <c r="J76" s="212" t="str">
        <f>_xlfn.IFNA(VLOOKUP(F76,'TO HIDE DRG Sum Ref'!$L$3:$N$85,3,FALSE)," ")</f>
        <v xml:space="preserve"> </v>
      </c>
      <c r="K76" s="213" t="str">
        <f>IF(J76="Low",0.05,IF(J76="Medium",0.1,IF(J76="High",0.2,IF(J76="No Risk",0,IF(Table2472[[#This Row],[Risk of Shift]]=" "," ")))))</f>
        <v xml:space="preserve"> </v>
      </c>
      <c r="L76" s="213" t="str">
        <f>IF(J76="Low",0.1,IF(J76="Medium",0.15,IF(J76="High",0.25,IF(J76="No Risk",0,IF(Table2472[[#This Row],[Risk of Shift]]=" "," ")))))</f>
        <v xml:space="preserve"> </v>
      </c>
      <c r="M76" s="213" t="str">
        <f>IF(J76="Low",0.15,IF(J76="Medium",0.2,IF(J76="High",0.3,IF(J76="No Risk",0,IF(Table2472[[#This Row],[Risk of Shift]]=" "," ")))))</f>
        <v xml:space="preserve"> </v>
      </c>
    </row>
    <row r="77" spans="4:13">
      <c r="D77" s="83"/>
      <c r="E77" s="209" t="str">
        <f>IFERROR(VLOOKUP(Table2472[[#This Row],[MS-DRG]],'TO HIDE DRG Sum Ref'!$B$2:$M$760,4,FALSE)," ")</f>
        <v xml:space="preserve"> </v>
      </c>
      <c r="F77" s="210" t="str">
        <f>IFERROR(VLOOKUP(Table2472[[#This Row],[MS-DRG]],'TO HIDE DRG Sum Ref'!$B$2:$M$760,5,FALSE)," ")</f>
        <v xml:space="preserve"> </v>
      </c>
      <c r="G77" s="211" t="str">
        <f>IF('Volume Input'!E79&lt;&gt;0,'Volume Input'!E79," ")</f>
        <v xml:space="preserve"> </v>
      </c>
      <c r="H77" s="210" t="str">
        <f>IFERROR(VLOOKUP(Table2472[[#This Row],[MS-DRG]],'TO HIDE DRG Sum Ref'!$B$2:$M$760,2,FALSE)," ")</f>
        <v xml:space="preserve"> </v>
      </c>
      <c r="I77" s="212" t="str">
        <f>_xlfn.IFNA(VLOOKUP(Table2472[[#This Row],[MS-DRG]],'TO HIDE DRG Sum Ref'!$B$2:$F$760,3,FALSE)," ")</f>
        <v xml:space="preserve"> </v>
      </c>
      <c r="J77" s="212" t="str">
        <f>_xlfn.IFNA(VLOOKUP(F77,'TO HIDE DRG Sum Ref'!$L$3:$N$85,3,FALSE)," ")</f>
        <v xml:space="preserve"> </v>
      </c>
      <c r="K77" s="213" t="str">
        <f>IF(J77="Low",0.05,IF(J77="Medium",0.1,IF(J77="High",0.2,IF(J77="No Risk",0,IF(Table2472[[#This Row],[Risk of Shift]]=" "," ")))))</f>
        <v xml:space="preserve"> </v>
      </c>
      <c r="L77" s="213" t="str">
        <f>IF(J77="Low",0.1,IF(J77="Medium",0.15,IF(J77="High",0.25,IF(J77="No Risk",0,IF(Table2472[[#This Row],[Risk of Shift]]=" "," ")))))</f>
        <v xml:space="preserve"> </v>
      </c>
      <c r="M77" s="213" t="str">
        <f>IF(J77="Low",0.15,IF(J77="Medium",0.2,IF(J77="High",0.3,IF(J77="No Risk",0,IF(Table2472[[#This Row],[Risk of Shift]]=" "," ")))))</f>
        <v xml:space="preserve"> </v>
      </c>
    </row>
    <row r="78" spans="4:13" ht="15.65" customHeight="1">
      <c r="D78" s="83"/>
      <c r="E78" s="209" t="str">
        <f>IFERROR(VLOOKUP(Table2472[[#This Row],[MS-DRG]],'TO HIDE DRG Sum Ref'!$B$2:$M$760,4,FALSE)," ")</f>
        <v xml:space="preserve"> </v>
      </c>
      <c r="F78" s="210" t="str">
        <f>IFERROR(VLOOKUP(Table2472[[#This Row],[MS-DRG]],'TO HIDE DRG Sum Ref'!$B$2:$M$760,5,FALSE)," ")</f>
        <v xml:space="preserve"> </v>
      </c>
      <c r="G78" s="211" t="str">
        <f>IF('Volume Input'!E80&lt;&gt;0,'Volume Input'!E80," ")</f>
        <v xml:space="preserve"> </v>
      </c>
      <c r="H78" s="210" t="str">
        <f>IFERROR(VLOOKUP(Table2472[[#This Row],[MS-DRG]],'TO HIDE DRG Sum Ref'!$B$2:$M$760,2,FALSE)," ")</f>
        <v xml:space="preserve"> </v>
      </c>
      <c r="I78" s="212" t="str">
        <f>_xlfn.IFNA(VLOOKUP(Table2472[[#This Row],[MS-DRG]],'TO HIDE DRG Sum Ref'!$B$2:$F$760,3,FALSE)," ")</f>
        <v xml:space="preserve"> </v>
      </c>
      <c r="J78" s="212" t="str">
        <f>_xlfn.IFNA(VLOOKUP(F78,'TO HIDE DRG Sum Ref'!$L$3:$N$85,3,FALSE)," ")</f>
        <v xml:space="preserve"> </v>
      </c>
      <c r="K78" s="213" t="str">
        <f>IF(J78="Low",0.05,IF(J78="Medium",0.1,IF(J78="High",0.2,IF(J78="No Risk",0,IF(Table2472[[#This Row],[Risk of Shift]]=" "," ")))))</f>
        <v xml:space="preserve"> </v>
      </c>
      <c r="L78" s="213" t="str">
        <f>IF(J78="Low",0.1,IF(J78="Medium",0.15,IF(J78="High",0.25,IF(J78="No Risk",0,IF(Table2472[[#This Row],[Risk of Shift]]=" "," ")))))</f>
        <v xml:space="preserve"> </v>
      </c>
      <c r="M78" s="213" t="str">
        <f>IF(J78="Low",0.15,IF(J78="Medium",0.2,IF(J78="High",0.3,IF(J78="No Risk",0,IF(Table2472[[#This Row],[Risk of Shift]]=" "," ")))))</f>
        <v xml:space="preserve"> </v>
      </c>
    </row>
    <row r="79" spans="4:13">
      <c r="D79" s="83"/>
      <c r="E79" s="209" t="str">
        <f>IFERROR(VLOOKUP(Table2472[[#This Row],[MS-DRG]],'TO HIDE DRG Sum Ref'!$B$2:$M$760,4,FALSE)," ")</f>
        <v xml:space="preserve"> </v>
      </c>
      <c r="F79" s="210" t="str">
        <f>IFERROR(VLOOKUP(Table2472[[#This Row],[MS-DRG]],'TO HIDE DRG Sum Ref'!$B$2:$M$760,5,FALSE)," ")</f>
        <v xml:space="preserve"> </v>
      </c>
      <c r="G79" s="211" t="str">
        <f>IF('Volume Input'!E81&lt;&gt;0,'Volume Input'!E81," ")</f>
        <v xml:space="preserve"> </v>
      </c>
      <c r="H79" s="210" t="str">
        <f>IFERROR(VLOOKUP(Table2472[[#This Row],[MS-DRG]],'TO HIDE DRG Sum Ref'!$B$2:$M$760,2,FALSE)," ")</f>
        <v xml:space="preserve"> </v>
      </c>
      <c r="I79" s="212" t="str">
        <f>_xlfn.IFNA(VLOOKUP(Table2472[[#This Row],[MS-DRG]],'TO HIDE DRG Sum Ref'!$B$2:$F$760,3,FALSE)," ")</f>
        <v xml:space="preserve"> </v>
      </c>
      <c r="J79" s="212" t="str">
        <f>_xlfn.IFNA(VLOOKUP(F79,'TO HIDE DRG Sum Ref'!$L$3:$N$85,3,FALSE)," ")</f>
        <v xml:space="preserve"> </v>
      </c>
      <c r="K79" s="213" t="str">
        <f>IF(J79="Low",0.05,IF(J79="Medium",0.1,IF(J79="High",0.2,IF(J79="No Risk",0,IF(Table2472[[#This Row],[Risk of Shift]]=" "," ")))))</f>
        <v xml:space="preserve"> </v>
      </c>
      <c r="L79" s="213" t="str">
        <f>IF(J79="Low",0.1,IF(J79="Medium",0.15,IF(J79="High",0.25,IF(J79="No Risk",0,IF(Table2472[[#This Row],[Risk of Shift]]=" "," ")))))</f>
        <v xml:space="preserve"> </v>
      </c>
      <c r="M79" s="213" t="str">
        <f>IF(J79="Low",0.15,IF(J79="Medium",0.2,IF(J79="High",0.3,IF(J79="No Risk",0,IF(Table2472[[#This Row],[Risk of Shift]]=" "," ")))))</f>
        <v xml:space="preserve"> </v>
      </c>
    </row>
    <row r="80" spans="4:13">
      <c r="D80" s="83"/>
      <c r="E80" s="209" t="str">
        <f>IFERROR(VLOOKUP(Table2472[[#This Row],[MS-DRG]],'TO HIDE DRG Sum Ref'!$B$2:$M$760,4,FALSE)," ")</f>
        <v xml:space="preserve"> </v>
      </c>
      <c r="F80" s="210" t="str">
        <f>IFERROR(VLOOKUP(Table2472[[#This Row],[MS-DRG]],'TO HIDE DRG Sum Ref'!$B$2:$M$760,5,FALSE)," ")</f>
        <v xml:space="preserve"> </v>
      </c>
      <c r="G80" s="211" t="str">
        <f>IF('Volume Input'!E82&lt;&gt;0,'Volume Input'!E82," ")</f>
        <v xml:space="preserve"> </v>
      </c>
      <c r="H80" s="210" t="str">
        <f>IFERROR(VLOOKUP(Table2472[[#This Row],[MS-DRG]],'TO HIDE DRG Sum Ref'!$B$2:$M$760,2,FALSE)," ")</f>
        <v xml:space="preserve"> </v>
      </c>
      <c r="I80" s="212" t="str">
        <f>_xlfn.IFNA(VLOOKUP(Table2472[[#This Row],[MS-DRG]],'TO HIDE DRG Sum Ref'!$B$2:$F$760,3,FALSE)," ")</f>
        <v xml:space="preserve"> </v>
      </c>
      <c r="J80" s="212" t="str">
        <f>_xlfn.IFNA(VLOOKUP(F80,'TO HIDE DRG Sum Ref'!$L$3:$N$85,3,FALSE)," ")</f>
        <v xml:space="preserve"> </v>
      </c>
      <c r="K80" s="213" t="str">
        <f>IF(J80="Low",0.05,IF(J80="Medium",0.1,IF(J80="High",0.2,IF(J80="No Risk",0,IF(Table2472[[#This Row],[Risk of Shift]]=" "," ")))))</f>
        <v xml:space="preserve"> </v>
      </c>
      <c r="L80" s="213" t="str">
        <f>IF(J80="Low",0.1,IF(J80="Medium",0.15,IF(J80="High",0.25,IF(J80="No Risk",0,IF(Table2472[[#This Row],[Risk of Shift]]=" "," ")))))</f>
        <v xml:space="preserve"> </v>
      </c>
      <c r="M80" s="213" t="str">
        <f>IF(J80="Low",0.15,IF(J80="Medium",0.2,IF(J80="High",0.3,IF(J80="No Risk",0,IF(Table2472[[#This Row],[Risk of Shift]]=" "," ")))))</f>
        <v xml:space="preserve"> </v>
      </c>
    </row>
    <row r="81" spans="4:13" ht="15.65" customHeight="1">
      <c r="D81" s="83"/>
      <c r="E81" s="209" t="str">
        <f>IFERROR(VLOOKUP(Table2472[[#This Row],[MS-DRG]],'TO HIDE DRG Sum Ref'!$B$2:$M$760,4,FALSE)," ")</f>
        <v xml:space="preserve"> </v>
      </c>
      <c r="F81" s="210" t="str">
        <f>IFERROR(VLOOKUP(Table2472[[#This Row],[MS-DRG]],'TO HIDE DRG Sum Ref'!$B$2:$M$760,5,FALSE)," ")</f>
        <v xml:space="preserve"> </v>
      </c>
      <c r="G81" s="211" t="str">
        <f>IF('Volume Input'!E83&lt;&gt;0,'Volume Input'!E83," ")</f>
        <v xml:space="preserve"> </v>
      </c>
      <c r="H81" s="210" t="str">
        <f>IFERROR(VLOOKUP(Table2472[[#This Row],[MS-DRG]],'TO HIDE DRG Sum Ref'!$B$2:$M$760,2,FALSE)," ")</f>
        <v xml:space="preserve"> </v>
      </c>
      <c r="I81" s="212" t="str">
        <f>_xlfn.IFNA(VLOOKUP(Table2472[[#This Row],[MS-DRG]],'TO HIDE DRG Sum Ref'!$B$2:$F$760,3,FALSE)," ")</f>
        <v xml:space="preserve"> </v>
      </c>
      <c r="J81" s="212" t="str">
        <f>_xlfn.IFNA(VLOOKUP(F81,'TO HIDE DRG Sum Ref'!$L$3:$N$85,3,FALSE)," ")</f>
        <v xml:space="preserve"> </v>
      </c>
      <c r="K81" s="213" t="str">
        <f>IF(J81="Low",0.05,IF(J81="Medium",0.1,IF(J81="High",0.2,IF(J81="No Risk",0,IF(Table2472[[#This Row],[Risk of Shift]]=" "," ")))))</f>
        <v xml:space="preserve"> </v>
      </c>
      <c r="L81" s="213" t="str">
        <f>IF(J81="Low",0.1,IF(J81="Medium",0.15,IF(J81="High",0.25,IF(J81="No Risk",0,IF(Table2472[[#This Row],[Risk of Shift]]=" "," ")))))</f>
        <v xml:space="preserve"> </v>
      </c>
      <c r="M81" s="213" t="str">
        <f>IF(J81="Low",0.15,IF(J81="Medium",0.2,IF(J81="High",0.3,IF(J81="No Risk",0,IF(Table2472[[#This Row],[Risk of Shift]]=" "," ")))))</f>
        <v xml:space="preserve"> </v>
      </c>
    </row>
    <row r="82" spans="4:13" ht="15.65" customHeight="1">
      <c r="D82" s="83"/>
      <c r="E82" s="209" t="str">
        <f>IFERROR(VLOOKUP(Table2472[[#This Row],[MS-DRG]],'TO HIDE DRG Sum Ref'!$B$2:$M$760,4,FALSE)," ")</f>
        <v xml:space="preserve"> </v>
      </c>
      <c r="F82" s="210" t="str">
        <f>IFERROR(VLOOKUP(Table2472[[#This Row],[MS-DRG]],'TO HIDE DRG Sum Ref'!$B$2:$M$760,5,FALSE)," ")</f>
        <v xml:space="preserve"> </v>
      </c>
      <c r="G82" s="211" t="str">
        <f>IF('Volume Input'!E84&lt;&gt;0,'Volume Input'!E84," ")</f>
        <v xml:space="preserve"> </v>
      </c>
      <c r="H82" s="210" t="str">
        <f>IFERROR(VLOOKUP(Table2472[[#This Row],[MS-DRG]],'TO HIDE DRG Sum Ref'!$B$2:$M$760,2,FALSE)," ")</f>
        <v xml:space="preserve"> </v>
      </c>
      <c r="I82" s="212" t="str">
        <f>_xlfn.IFNA(VLOOKUP(Table2472[[#This Row],[MS-DRG]],'TO HIDE DRG Sum Ref'!$B$2:$F$760,3,FALSE)," ")</f>
        <v xml:space="preserve"> </v>
      </c>
      <c r="J82" s="212" t="str">
        <f>_xlfn.IFNA(VLOOKUP(F82,'TO HIDE DRG Sum Ref'!$L$3:$N$85,3,FALSE)," ")</f>
        <v xml:space="preserve"> </v>
      </c>
      <c r="K82" s="213" t="str">
        <f>IF(J82="Low",0.05,IF(J82="Medium",0.1,IF(J82="High",0.2,IF(J82="No Risk",0,IF(Table2472[[#This Row],[Risk of Shift]]=" "," ")))))</f>
        <v xml:space="preserve"> </v>
      </c>
      <c r="L82" s="213" t="str">
        <f>IF(J82="Low",0.1,IF(J82="Medium",0.15,IF(J82="High",0.25,IF(J82="No Risk",0,IF(Table2472[[#This Row],[Risk of Shift]]=" "," ")))))</f>
        <v xml:space="preserve"> </v>
      </c>
      <c r="M82" s="213" t="str">
        <f>IF(J82="Low",0.15,IF(J82="Medium",0.2,IF(J82="High",0.3,IF(J82="No Risk",0,IF(Table2472[[#This Row],[Risk of Shift]]=" "," ")))))</f>
        <v xml:space="preserve"> </v>
      </c>
    </row>
    <row r="83" spans="4:13" ht="15.65" customHeight="1">
      <c r="D83" s="83"/>
      <c r="E83" s="209" t="str">
        <f>IFERROR(VLOOKUP(Table2472[[#This Row],[MS-DRG]],'TO HIDE DRG Sum Ref'!$B$2:$M$760,4,FALSE)," ")</f>
        <v xml:space="preserve"> </v>
      </c>
      <c r="F83" s="210" t="str">
        <f>IFERROR(VLOOKUP(Table2472[[#This Row],[MS-DRG]],'TO HIDE DRG Sum Ref'!$B$2:$M$760,5,FALSE)," ")</f>
        <v xml:space="preserve"> </v>
      </c>
      <c r="G83" s="211" t="str">
        <f>IF('Volume Input'!E85&lt;&gt;0,'Volume Input'!E85," ")</f>
        <v xml:space="preserve"> </v>
      </c>
      <c r="H83" s="210" t="str">
        <f>IFERROR(VLOOKUP(Table2472[[#This Row],[MS-DRG]],'TO HIDE DRG Sum Ref'!$B$2:$M$760,2,FALSE)," ")</f>
        <v xml:space="preserve"> </v>
      </c>
      <c r="I83" s="212" t="str">
        <f>_xlfn.IFNA(VLOOKUP(Table2472[[#This Row],[MS-DRG]],'TO HIDE DRG Sum Ref'!$B$2:$F$760,3,FALSE)," ")</f>
        <v xml:space="preserve"> </v>
      </c>
      <c r="J83" s="212" t="str">
        <f>_xlfn.IFNA(VLOOKUP(F83,'TO HIDE DRG Sum Ref'!$L$3:$N$85,3,FALSE)," ")</f>
        <v xml:space="preserve"> </v>
      </c>
      <c r="K83" s="213" t="str">
        <f>IF(J83="Low",0.05,IF(J83="Medium",0.1,IF(J83="High",0.2,IF(J83="No Risk",0,IF(Table2472[[#This Row],[Risk of Shift]]=" "," ")))))</f>
        <v xml:space="preserve"> </v>
      </c>
      <c r="L83" s="213" t="str">
        <f>IF(J83="Low",0.1,IF(J83="Medium",0.15,IF(J83="High",0.25,IF(J83="No Risk",0,IF(Table2472[[#This Row],[Risk of Shift]]=" "," ")))))</f>
        <v xml:space="preserve"> </v>
      </c>
      <c r="M83" s="213" t="str">
        <f>IF(J83="Low",0.15,IF(J83="Medium",0.2,IF(J83="High",0.3,IF(J83="No Risk",0,IF(Table2472[[#This Row],[Risk of Shift]]=" "," ")))))</f>
        <v xml:space="preserve"> </v>
      </c>
    </row>
    <row r="84" spans="4:13" ht="15.65" customHeight="1">
      <c r="D84" s="146"/>
      <c r="E84" s="209" t="str">
        <f>IFERROR(VLOOKUP(Table2472[[#This Row],[MS-DRG]],'TO HIDE DRG Sum Ref'!$B$2:$M$760,4,FALSE)," ")</f>
        <v xml:space="preserve"> </v>
      </c>
      <c r="F84" s="210" t="str">
        <f>IFERROR(VLOOKUP(Table2472[[#This Row],[MS-DRG]],'TO HIDE DRG Sum Ref'!$B$2:$M$760,5,FALSE)," ")</f>
        <v xml:space="preserve"> </v>
      </c>
      <c r="G84" s="211" t="str">
        <f>IF('Volume Input'!E86&lt;&gt;0,'Volume Input'!E86," ")</f>
        <v xml:space="preserve"> </v>
      </c>
      <c r="H84" s="210" t="str">
        <f>IFERROR(VLOOKUP(Table2472[[#This Row],[MS-DRG]],'TO HIDE DRG Sum Ref'!$B$2:$M$760,2,FALSE)," ")</f>
        <v xml:space="preserve"> </v>
      </c>
      <c r="I84" s="212" t="str">
        <f>_xlfn.IFNA(VLOOKUP(Table2472[[#This Row],[MS-DRG]],'TO HIDE DRG Sum Ref'!$B$2:$F$760,3,FALSE)," ")</f>
        <v xml:space="preserve"> </v>
      </c>
      <c r="J84" s="212" t="str">
        <f>_xlfn.IFNA(VLOOKUP(F84,'TO HIDE DRG Sum Ref'!$L$3:$N$85,3,FALSE)," ")</f>
        <v xml:space="preserve"> </v>
      </c>
      <c r="K84" s="213" t="str">
        <f>IF(J84="Low",0.05,IF(J84="Medium",0.1,IF(J84="High",0.2,IF(J84="No Risk",0,IF(Table2472[[#This Row],[Risk of Shift]]=" "," ")))))</f>
        <v xml:space="preserve"> </v>
      </c>
      <c r="L84" s="213" t="str">
        <f>IF(J84="Low",0.1,IF(J84="Medium",0.15,IF(J84="High",0.25,IF(J84="No Risk",0,IF(Table2472[[#This Row],[Risk of Shift]]=" "," ")))))</f>
        <v xml:space="preserve"> </v>
      </c>
      <c r="M84" s="213" t="str">
        <f>IF(J84="Low",0.15,IF(J84="Medium",0.2,IF(J84="High",0.3,IF(J84="No Risk",0,IF(Table2472[[#This Row],[Risk of Shift]]=" "," ")))))</f>
        <v xml:space="preserve"> </v>
      </c>
    </row>
    <row r="85" spans="4:13" ht="15.65" customHeight="1">
      <c r="D85" s="146"/>
      <c r="E85" s="209" t="str">
        <f>IFERROR(VLOOKUP(Table2472[[#This Row],[MS-DRG]],'TO HIDE DRG Sum Ref'!$B$2:$M$760,4,FALSE)," ")</f>
        <v xml:space="preserve"> </v>
      </c>
      <c r="F85" s="210" t="str">
        <f>IFERROR(VLOOKUP(Table2472[[#This Row],[MS-DRG]],'TO HIDE DRG Sum Ref'!$B$2:$M$760,5,FALSE)," ")</f>
        <v xml:space="preserve"> </v>
      </c>
      <c r="G85" s="211" t="str">
        <f>IF('Volume Input'!E87&lt;&gt;0,'Volume Input'!E87," ")</f>
        <v xml:space="preserve"> </v>
      </c>
      <c r="H85" s="210" t="str">
        <f>IFERROR(VLOOKUP(Table2472[[#This Row],[MS-DRG]],'TO HIDE DRG Sum Ref'!$B$2:$M$760,2,FALSE)," ")</f>
        <v xml:space="preserve"> </v>
      </c>
      <c r="I85" s="212" t="str">
        <f>_xlfn.IFNA(VLOOKUP(Table2472[[#This Row],[MS-DRG]],'TO HIDE DRG Sum Ref'!$B$2:$F$760,3,FALSE)," ")</f>
        <v xml:space="preserve"> </v>
      </c>
      <c r="J85" s="212" t="str">
        <f>_xlfn.IFNA(VLOOKUP(F85,'TO HIDE DRG Sum Ref'!$L$3:$N$85,3,FALSE)," ")</f>
        <v xml:space="preserve"> </v>
      </c>
      <c r="K85" s="213" t="str">
        <f>IF(J85="Low",0.05,IF(J85="Medium",0.1,IF(J85="High",0.2,IF(J85="No Risk",0,IF(Table2472[[#This Row],[Risk of Shift]]=" "," ")))))</f>
        <v xml:space="preserve"> </v>
      </c>
      <c r="L85" s="213" t="str">
        <f>IF(J85="Low",0.1,IF(J85="Medium",0.15,IF(J85="High",0.25,IF(J85="No Risk",0,IF(Table2472[[#This Row],[Risk of Shift]]=" "," ")))))</f>
        <v xml:space="preserve"> </v>
      </c>
      <c r="M85" s="213" t="str">
        <f>IF(J85="Low",0.15,IF(J85="Medium",0.2,IF(J85="High",0.3,IF(J85="No Risk",0,IF(Table2472[[#This Row],[Risk of Shift]]=" "," ")))))</f>
        <v xml:space="preserve"> </v>
      </c>
    </row>
    <row r="86" spans="4:13">
      <c r="D86" s="146"/>
      <c r="E86" s="209" t="str">
        <f>IFERROR(VLOOKUP(Table2472[[#This Row],[MS-DRG]],'TO HIDE DRG Sum Ref'!$B$2:$M$760,4,FALSE)," ")</f>
        <v xml:space="preserve"> </v>
      </c>
      <c r="F86" s="210" t="str">
        <f>IFERROR(VLOOKUP(Table2472[[#This Row],[MS-DRG]],'TO HIDE DRG Sum Ref'!$B$2:$M$760,5,FALSE)," ")</f>
        <v xml:space="preserve"> </v>
      </c>
      <c r="G86" s="211" t="str">
        <f>IF('Volume Input'!E88&lt;&gt;0,'Volume Input'!E88," ")</f>
        <v xml:space="preserve"> </v>
      </c>
      <c r="H86" s="210" t="str">
        <f>IFERROR(VLOOKUP(Table2472[[#This Row],[MS-DRG]],'TO HIDE DRG Sum Ref'!$B$2:$M$760,2,FALSE)," ")</f>
        <v xml:space="preserve"> </v>
      </c>
      <c r="I86" s="212" t="str">
        <f>_xlfn.IFNA(VLOOKUP(Table2472[[#This Row],[MS-DRG]],'TO HIDE DRG Sum Ref'!$B$2:$F$760,3,FALSE)," ")</f>
        <v xml:space="preserve"> </v>
      </c>
      <c r="J86" s="212" t="str">
        <f>_xlfn.IFNA(VLOOKUP(F86,'TO HIDE DRG Sum Ref'!$L$3:$N$85,3,FALSE)," ")</f>
        <v xml:space="preserve"> </v>
      </c>
      <c r="K86" s="213" t="str">
        <f>IF(J86="Low",0.05,IF(J86="Medium",0.1,IF(J86="High",0.2,IF(J86="No Risk",0,IF(Table2472[[#This Row],[Risk of Shift]]=" "," ")))))</f>
        <v xml:space="preserve"> </v>
      </c>
      <c r="L86" s="213" t="str">
        <f>IF(J86="Low",0.1,IF(J86="Medium",0.15,IF(J86="High",0.25,IF(J86="No Risk",0,IF(Table2472[[#This Row],[Risk of Shift]]=" "," ")))))</f>
        <v xml:space="preserve"> </v>
      </c>
      <c r="M86" s="213" t="str">
        <f>IF(J86="Low",0.15,IF(J86="Medium",0.2,IF(J86="High",0.3,IF(J86="No Risk",0,IF(Table2472[[#This Row],[Risk of Shift]]=" "," ")))))</f>
        <v xml:space="preserve"> </v>
      </c>
    </row>
    <row r="87" spans="4:13" ht="15.65" customHeight="1">
      <c r="D87" s="146"/>
      <c r="E87" s="209" t="str">
        <f>IFERROR(VLOOKUP(Table2472[[#This Row],[MS-DRG]],'TO HIDE DRG Sum Ref'!$B$2:$M$760,4,FALSE)," ")</f>
        <v xml:space="preserve"> </v>
      </c>
      <c r="F87" s="210" t="str">
        <f>IFERROR(VLOOKUP(Table2472[[#This Row],[MS-DRG]],'TO HIDE DRG Sum Ref'!$B$2:$M$760,5,FALSE)," ")</f>
        <v xml:space="preserve"> </v>
      </c>
      <c r="G87" s="211" t="str">
        <f>IF('Volume Input'!E89&lt;&gt;0,'Volume Input'!E89," ")</f>
        <v xml:space="preserve"> </v>
      </c>
      <c r="H87" s="210" t="str">
        <f>IFERROR(VLOOKUP(Table2472[[#This Row],[MS-DRG]],'TO HIDE DRG Sum Ref'!$B$2:$M$760,2,FALSE)," ")</f>
        <v xml:space="preserve"> </v>
      </c>
      <c r="I87" s="212" t="str">
        <f>_xlfn.IFNA(VLOOKUP(Table2472[[#This Row],[MS-DRG]],'TO HIDE DRG Sum Ref'!$B$2:$F$760,3,FALSE)," ")</f>
        <v xml:space="preserve"> </v>
      </c>
      <c r="J87" s="212" t="str">
        <f>_xlfn.IFNA(VLOOKUP(F87,'TO HIDE DRG Sum Ref'!$L$3:$N$85,3,FALSE)," ")</f>
        <v xml:space="preserve"> </v>
      </c>
      <c r="K87" s="213" t="str">
        <f>IF(J87="Low",0.05,IF(J87="Medium",0.1,IF(J87="High",0.2,IF(J87="No Risk",0,IF(Table2472[[#This Row],[Risk of Shift]]=" "," ")))))</f>
        <v xml:space="preserve"> </v>
      </c>
      <c r="L87" s="213" t="str">
        <f>IF(J87="Low",0.1,IF(J87="Medium",0.15,IF(J87="High",0.25,IF(J87="No Risk",0,IF(Table2472[[#This Row],[Risk of Shift]]=" "," ")))))</f>
        <v xml:space="preserve"> </v>
      </c>
      <c r="M87" s="213" t="str">
        <f>IF(J87="Low",0.15,IF(J87="Medium",0.2,IF(J87="High",0.3,IF(J87="No Risk",0,IF(Table2472[[#This Row],[Risk of Shift]]=" "," ")))))</f>
        <v xml:space="preserve"> </v>
      </c>
    </row>
    <row r="88" spans="4:13" ht="15.65" customHeight="1">
      <c r="D88" s="146"/>
      <c r="E88" s="209" t="str">
        <f>IFERROR(VLOOKUP(Table2472[[#This Row],[MS-DRG]],'TO HIDE DRG Sum Ref'!$B$2:$M$760,4,FALSE)," ")</f>
        <v xml:space="preserve"> </v>
      </c>
      <c r="F88" s="210" t="str">
        <f>IFERROR(VLOOKUP(Table2472[[#This Row],[MS-DRG]],'TO HIDE DRG Sum Ref'!$B$2:$M$760,5,FALSE)," ")</f>
        <v xml:space="preserve"> </v>
      </c>
      <c r="G88" s="211" t="str">
        <f>IF('Volume Input'!E90&lt;&gt;0,'Volume Input'!E90," ")</f>
        <v xml:space="preserve"> </v>
      </c>
      <c r="H88" s="210" t="str">
        <f>IFERROR(VLOOKUP(Table2472[[#This Row],[MS-DRG]],'TO HIDE DRG Sum Ref'!$B$2:$M$760,2,FALSE)," ")</f>
        <v xml:space="preserve"> </v>
      </c>
      <c r="I88" s="212" t="str">
        <f>_xlfn.IFNA(VLOOKUP(Table2472[[#This Row],[MS-DRG]],'TO HIDE DRG Sum Ref'!$B$2:$F$760,3,FALSE)," ")</f>
        <v xml:space="preserve"> </v>
      </c>
      <c r="J88" s="212" t="str">
        <f>_xlfn.IFNA(VLOOKUP(F88,'TO HIDE DRG Sum Ref'!$L$3:$N$85,3,FALSE)," ")</f>
        <v xml:space="preserve"> </v>
      </c>
      <c r="K88" s="213" t="str">
        <f>IF(J88="Low",0.05,IF(J88="Medium",0.1,IF(J88="High",0.2,IF(J88="No Risk",0,IF(Table2472[[#This Row],[Risk of Shift]]=" "," ")))))</f>
        <v xml:space="preserve"> </v>
      </c>
      <c r="L88" s="213" t="str">
        <f>IF(J88="Low",0.1,IF(J88="Medium",0.15,IF(J88="High",0.25,IF(J88="No Risk",0,IF(Table2472[[#This Row],[Risk of Shift]]=" "," ")))))</f>
        <v xml:space="preserve"> </v>
      </c>
      <c r="M88" s="213" t="str">
        <f>IF(J88="Low",0.15,IF(J88="Medium",0.2,IF(J88="High",0.3,IF(J88="No Risk",0,IF(Table2472[[#This Row],[Risk of Shift]]=" "," ")))))</f>
        <v xml:space="preserve"> </v>
      </c>
    </row>
    <row r="89" spans="4:13" ht="15.65" customHeight="1">
      <c r="D89" s="146"/>
      <c r="E89" s="209" t="str">
        <f>IFERROR(VLOOKUP(Table2472[[#This Row],[MS-DRG]],'TO HIDE DRG Sum Ref'!$B$2:$M$760,4,FALSE)," ")</f>
        <v xml:space="preserve"> </v>
      </c>
      <c r="F89" s="210" t="str">
        <f>IFERROR(VLOOKUP(Table2472[[#This Row],[MS-DRG]],'TO HIDE DRG Sum Ref'!$B$2:$M$760,5,FALSE)," ")</f>
        <v xml:space="preserve"> </v>
      </c>
      <c r="G89" s="211" t="str">
        <f>IF('Volume Input'!E91&lt;&gt;0,'Volume Input'!E91," ")</f>
        <v xml:space="preserve"> </v>
      </c>
      <c r="H89" s="210" t="str">
        <f>IFERROR(VLOOKUP(Table2472[[#This Row],[MS-DRG]],'TO HIDE DRG Sum Ref'!$B$2:$M$760,2,FALSE)," ")</f>
        <v xml:space="preserve"> </v>
      </c>
      <c r="I89" s="212" t="str">
        <f>_xlfn.IFNA(VLOOKUP(Table2472[[#This Row],[MS-DRG]],'TO HIDE DRG Sum Ref'!$B$2:$F$760,3,FALSE)," ")</f>
        <v xml:space="preserve"> </v>
      </c>
      <c r="J89" s="212" t="str">
        <f>_xlfn.IFNA(VLOOKUP(F89,'TO HIDE DRG Sum Ref'!$L$3:$N$85,3,FALSE)," ")</f>
        <v xml:space="preserve"> </v>
      </c>
      <c r="K89" s="213" t="str">
        <f>IF(J89="Low",0.05,IF(J89="Medium",0.1,IF(J89="High",0.2,IF(J89="No Risk",0,IF(Table2472[[#This Row],[Risk of Shift]]=" "," ")))))</f>
        <v xml:space="preserve"> </v>
      </c>
      <c r="L89" s="213" t="str">
        <f>IF(J89="Low",0.1,IF(J89="Medium",0.15,IF(J89="High",0.25,IF(J89="No Risk",0,IF(Table2472[[#This Row],[Risk of Shift]]=" "," ")))))</f>
        <v xml:space="preserve"> </v>
      </c>
      <c r="M89" s="213" t="str">
        <f>IF(J89="Low",0.15,IF(J89="Medium",0.2,IF(J89="High",0.3,IF(J89="No Risk",0,IF(Table2472[[#This Row],[Risk of Shift]]=" "," ")))))</f>
        <v xml:space="preserve"> </v>
      </c>
    </row>
    <row r="90" spans="4:13" ht="15.65" customHeight="1">
      <c r="D90" s="146"/>
      <c r="E90" s="209" t="str">
        <f>IFERROR(VLOOKUP(Table2472[[#This Row],[MS-DRG]],'TO HIDE DRG Sum Ref'!$B$2:$M$760,4,FALSE)," ")</f>
        <v xml:space="preserve"> </v>
      </c>
      <c r="F90" s="210" t="str">
        <f>IFERROR(VLOOKUP(Table2472[[#This Row],[MS-DRG]],'TO HIDE DRG Sum Ref'!$B$2:$M$760,5,FALSE)," ")</f>
        <v xml:space="preserve"> </v>
      </c>
      <c r="G90" s="211" t="str">
        <f>IF('Volume Input'!E92&lt;&gt;0,'Volume Input'!E92," ")</f>
        <v xml:space="preserve"> </v>
      </c>
      <c r="H90" s="210" t="str">
        <f>IFERROR(VLOOKUP(Table2472[[#This Row],[MS-DRG]],'TO HIDE DRG Sum Ref'!$B$2:$M$760,2,FALSE)," ")</f>
        <v xml:space="preserve"> </v>
      </c>
      <c r="I90" s="212" t="str">
        <f>_xlfn.IFNA(VLOOKUP(Table2472[[#This Row],[MS-DRG]],'TO HIDE DRG Sum Ref'!$B$2:$F$760,3,FALSE)," ")</f>
        <v xml:space="preserve"> </v>
      </c>
      <c r="J90" s="212" t="str">
        <f>_xlfn.IFNA(VLOOKUP(F90,'TO HIDE DRG Sum Ref'!$L$3:$N$85,3,FALSE)," ")</f>
        <v xml:space="preserve"> </v>
      </c>
      <c r="K90" s="213" t="str">
        <f>IF(J90="Low",0.05,IF(J90="Medium",0.1,IF(J90="High",0.2,IF(J90="No Risk",0,IF(Table2472[[#This Row],[Risk of Shift]]=" "," ")))))</f>
        <v xml:space="preserve"> </v>
      </c>
      <c r="L90" s="213" t="str">
        <f>IF(J90="Low",0.1,IF(J90="Medium",0.15,IF(J90="High",0.25,IF(J90="No Risk",0,IF(Table2472[[#This Row],[Risk of Shift]]=" "," ")))))</f>
        <v xml:space="preserve"> </v>
      </c>
      <c r="M90" s="213" t="str">
        <f>IF(J90="Low",0.15,IF(J90="Medium",0.2,IF(J90="High",0.3,IF(J90="No Risk",0,IF(Table2472[[#This Row],[Risk of Shift]]=" "," ")))))</f>
        <v xml:space="preserve"> </v>
      </c>
    </row>
    <row r="91" spans="4:13" ht="15.65" customHeight="1">
      <c r="D91" s="146"/>
      <c r="E91" s="209" t="str">
        <f>IFERROR(VLOOKUP(Table2472[[#This Row],[MS-DRG]],'TO HIDE DRG Sum Ref'!$B$2:$M$760,4,FALSE)," ")</f>
        <v xml:space="preserve"> </v>
      </c>
      <c r="F91" s="210" t="str">
        <f>IFERROR(VLOOKUP(Table2472[[#This Row],[MS-DRG]],'TO HIDE DRG Sum Ref'!$B$2:$M$760,5,FALSE)," ")</f>
        <v xml:space="preserve"> </v>
      </c>
      <c r="G91" s="211" t="str">
        <f>IF('Volume Input'!E93&lt;&gt;0,'Volume Input'!E93," ")</f>
        <v xml:space="preserve"> </v>
      </c>
      <c r="H91" s="210" t="str">
        <f>IFERROR(VLOOKUP(Table2472[[#This Row],[MS-DRG]],'TO HIDE DRG Sum Ref'!$B$2:$M$760,2,FALSE)," ")</f>
        <v xml:space="preserve"> </v>
      </c>
      <c r="I91" s="212" t="str">
        <f>_xlfn.IFNA(VLOOKUP(Table2472[[#This Row],[MS-DRG]],'TO HIDE DRG Sum Ref'!$B$2:$F$760,3,FALSE)," ")</f>
        <v xml:space="preserve"> </v>
      </c>
      <c r="J91" s="212" t="str">
        <f>_xlfn.IFNA(VLOOKUP(F91,'TO HIDE DRG Sum Ref'!$L$3:$N$85,3,FALSE)," ")</f>
        <v xml:space="preserve"> </v>
      </c>
      <c r="K91" s="213" t="str">
        <f>IF(J91="Low",0.05,IF(J91="Medium",0.1,IF(J91="High",0.2,IF(J91="No Risk",0,IF(Table2472[[#This Row],[Risk of Shift]]=" "," ")))))</f>
        <v xml:space="preserve"> </v>
      </c>
      <c r="L91" s="213" t="str">
        <f>IF(J91="Low",0.1,IF(J91="Medium",0.15,IF(J91="High",0.25,IF(J91="No Risk",0,IF(Table2472[[#This Row],[Risk of Shift]]=" "," ")))))</f>
        <v xml:space="preserve"> </v>
      </c>
      <c r="M91" s="213" t="str">
        <f>IF(J91="Low",0.15,IF(J91="Medium",0.2,IF(J91="High",0.3,IF(J91="No Risk",0,IF(Table2472[[#This Row],[Risk of Shift]]=" "," ")))))</f>
        <v xml:space="preserve"> </v>
      </c>
    </row>
    <row r="92" spans="4:13" ht="15.65" customHeight="1">
      <c r="D92" s="146"/>
      <c r="E92" s="209" t="str">
        <f>IFERROR(VLOOKUP(Table2472[[#This Row],[MS-DRG]],'TO HIDE DRG Sum Ref'!$B$2:$M$760,4,FALSE)," ")</f>
        <v xml:space="preserve"> </v>
      </c>
      <c r="F92" s="210" t="str">
        <f>IFERROR(VLOOKUP(Table2472[[#This Row],[MS-DRG]],'TO HIDE DRG Sum Ref'!$B$2:$M$760,5,FALSE)," ")</f>
        <v xml:space="preserve"> </v>
      </c>
      <c r="G92" s="211" t="str">
        <f>IF('Volume Input'!E94&lt;&gt;0,'Volume Input'!E94," ")</f>
        <v xml:space="preserve"> </v>
      </c>
      <c r="H92" s="210" t="str">
        <f>IFERROR(VLOOKUP(Table2472[[#This Row],[MS-DRG]],'TO HIDE DRG Sum Ref'!$B$2:$M$760,2,FALSE)," ")</f>
        <v xml:space="preserve"> </v>
      </c>
      <c r="I92" s="212" t="str">
        <f>_xlfn.IFNA(VLOOKUP(Table2472[[#This Row],[MS-DRG]],'TO HIDE DRG Sum Ref'!$B$2:$F$760,3,FALSE)," ")</f>
        <v xml:space="preserve"> </v>
      </c>
      <c r="J92" s="212" t="str">
        <f>_xlfn.IFNA(VLOOKUP(F92,'TO HIDE DRG Sum Ref'!$L$3:$N$85,3,FALSE)," ")</f>
        <v xml:space="preserve"> </v>
      </c>
      <c r="K92" s="213" t="str">
        <f>IF(J92="Low",0.05,IF(J92="Medium",0.1,IF(J92="High",0.2,IF(J92="No Risk",0,IF(Table2472[[#This Row],[Risk of Shift]]=" "," ")))))</f>
        <v xml:space="preserve"> </v>
      </c>
      <c r="L92" s="213" t="str">
        <f>IF(J92="Low",0.1,IF(J92="Medium",0.15,IF(J92="High",0.25,IF(J92="No Risk",0,IF(Table2472[[#This Row],[Risk of Shift]]=" "," ")))))</f>
        <v xml:space="preserve"> </v>
      </c>
      <c r="M92" s="213" t="str">
        <f>IF(J92="Low",0.15,IF(J92="Medium",0.2,IF(J92="High",0.3,IF(J92="No Risk",0,IF(Table2472[[#This Row],[Risk of Shift]]=" "," ")))))</f>
        <v xml:space="preserve"> </v>
      </c>
    </row>
    <row r="93" spans="4:13" ht="15.65" customHeight="1">
      <c r="D93" s="146"/>
      <c r="E93" s="209" t="str">
        <f>IFERROR(VLOOKUP(Table2472[[#This Row],[MS-DRG]],'TO HIDE DRG Sum Ref'!$B$2:$M$760,4,FALSE)," ")</f>
        <v xml:space="preserve"> </v>
      </c>
      <c r="F93" s="210" t="str">
        <f>IFERROR(VLOOKUP(Table2472[[#This Row],[MS-DRG]],'TO HIDE DRG Sum Ref'!$B$2:$M$760,5,FALSE)," ")</f>
        <v xml:space="preserve"> </v>
      </c>
      <c r="G93" s="211" t="str">
        <f>IF('Volume Input'!E95&lt;&gt;0,'Volume Input'!E95," ")</f>
        <v xml:space="preserve"> </v>
      </c>
      <c r="H93" s="210" t="str">
        <f>IFERROR(VLOOKUP(Table2472[[#This Row],[MS-DRG]],'TO HIDE DRG Sum Ref'!$B$2:$M$760,2,FALSE)," ")</f>
        <v xml:space="preserve"> </v>
      </c>
      <c r="I93" s="212" t="str">
        <f>_xlfn.IFNA(VLOOKUP(Table2472[[#This Row],[MS-DRG]],'TO HIDE DRG Sum Ref'!$B$2:$F$760,3,FALSE)," ")</f>
        <v xml:space="preserve"> </v>
      </c>
      <c r="J93" s="212" t="str">
        <f>_xlfn.IFNA(VLOOKUP(F93,'TO HIDE DRG Sum Ref'!$L$3:$N$85,3,FALSE)," ")</f>
        <v xml:space="preserve"> </v>
      </c>
      <c r="K93" s="213" t="str">
        <f>IF(J93="Low",0.05,IF(J93="Medium",0.1,IF(J93="High",0.2,IF(J93="No Risk",0,IF(Table2472[[#This Row],[Risk of Shift]]=" "," ")))))</f>
        <v xml:space="preserve"> </v>
      </c>
      <c r="L93" s="213" t="str">
        <f>IF(J93="Low",0.1,IF(J93="Medium",0.15,IF(J93="High",0.25,IF(J93="No Risk",0,IF(Table2472[[#This Row],[Risk of Shift]]=" "," ")))))</f>
        <v xml:space="preserve"> </v>
      </c>
      <c r="M93" s="213" t="str">
        <f>IF(J93="Low",0.15,IF(J93="Medium",0.2,IF(J93="High",0.3,IF(J93="No Risk",0,IF(Table2472[[#This Row],[Risk of Shift]]=" "," ")))))</f>
        <v xml:space="preserve"> </v>
      </c>
    </row>
    <row r="94" spans="4:13" ht="15.65" customHeight="1">
      <c r="D94" s="146"/>
      <c r="E94" s="209" t="str">
        <f>IFERROR(VLOOKUP(Table2472[[#This Row],[MS-DRG]],'TO HIDE DRG Sum Ref'!$B$2:$M$760,4,FALSE)," ")</f>
        <v xml:space="preserve"> </v>
      </c>
      <c r="F94" s="210" t="str">
        <f>IFERROR(VLOOKUP(Table2472[[#This Row],[MS-DRG]],'TO HIDE DRG Sum Ref'!$B$2:$M$760,5,FALSE)," ")</f>
        <v xml:space="preserve"> </v>
      </c>
      <c r="G94" s="211" t="str">
        <f>IF('Volume Input'!E96&lt;&gt;0,'Volume Input'!E96," ")</f>
        <v xml:space="preserve"> </v>
      </c>
      <c r="H94" s="210" t="str">
        <f>IFERROR(VLOOKUP(Table2472[[#This Row],[MS-DRG]],'TO HIDE DRG Sum Ref'!$B$2:$M$760,2,FALSE)," ")</f>
        <v xml:space="preserve"> </v>
      </c>
      <c r="I94" s="212" t="str">
        <f>_xlfn.IFNA(VLOOKUP(Table2472[[#This Row],[MS-DRG]],'TO HIDE DRG Sum Ref'!$B$2:$F$760,3,FALSE)," ")</f>
        <v xml:space="preserve"> </v>
      </c>
      <c r="J94" s="212" t="str">
        <f>_xlfn.IFNA(VLOOKUP(F94,'TO HIDE DRG Sum Ref'!$L$3:$N$85,3,FALSE)," ")</f>
        <v xml:space="preserve"> </v>
      </c>
      <c r="K94" s="213" t="str">
        <f>IF(J94="Low",0.05,IF(J94="Medium",0.1,IF(J94="High",0.2,IF(J94="No Risk",0,IF(Table2472[[#This Row],[Risk of Shift]]=" "," ")))))</f>
        <v xml:space="preserve"> </v>
      </c>
      <c r="L94" s="213" t="str">
        <f>IF(J94="Low",0.1,IF(J94="Medium",0.15,IF(J94="High",0.25,IF(J94="No Risk",0,IF(Table2472[[#This Row],[Risk of Shift]]=" "," ")))))</f>
        <v xml:space="preserve"> </v>
      </c>
      <c r="M94" s="213" t="str">
        <f>IF(J94="Low",0.15,IF(J94="Medium",0.2,IF(J94="High",0.3,IF(J94="No Risk",0,IF(Table2472[[#This Row],[Risk of Shift]]=" "," ")))))</f>
        <v xml:space="preserve"> </v>
      </c>
    </row>
    <row r="95" spans="4:13" ht="15.65" customHeight="1">
      <c r="D95" s="146"/>
      <c r="E95" s="209" t="str">
        <f>IFERROR(VLOOKUP(Table2472[[#This Row],[MS-DRG]],'TO HIDE DRG Sum Ref'!$B$2:$M$760,4,FALSE)," ")</f>
        <v xml:space="preserve"> </v>
      </c>
      <c r="F95" s="210" t="str">
        <f>IFERROR(VLOOKUP(Table2472[[#This Row],[MS-DRG]],'TO HIDE DRG Sum Ref'!$B$2:$M$760,5,FALSE)," ")</f>
        <v xml:space="preserve"> </v>
      </c>
      <c r="G95" s="211" t="str">
        <f>IF('Volume Input'!E97&lt;&gt;0,'Volume Input'!E97," ")</f>
        <v xml:space="preserve"> </v>
      </c>
      <c r="H95" s="210" t="str">
        <f>IFERROR(VLOOKUP(Table2472[[#This Row],[MS-DRG]],'TO HIDE DRG Sum Ref'!$B$2:$M$760,2,FALSE)," ")</f>
        <v xml:space="preserve"> </v>
      </c>
      <c r="I95" s="212" t="str">
        <f>_xlfn.IFNA(VLOOKUP(Table2472[[#This Row],[MS-DRG]],'TO HIDE DRG Sum Ref'!$B$2:$F$760,3,FALSE)," ")</f>
        <v xml:space="preserve"> </v>
      </c>
      <c r="J95" s="212" t="str">
        <f>_xlfn.IFNA(VLOOKUP(F95,'TO HIDE DRG Sum Ref'!$L$3:$N$85,3,FALSE)," ")</f>
        <v xml:space="preserve"> </v>
      </c>
      <c r="K95" s="213" t="str">
        <f>IF(J95="Low",0.05,IF(J95="Medium",0.1,IF(J95="High",0.2,IF(J95="No Risk",0,IF(Table2472[[#This Row],[Risk of Shift]]=" "," ")))))</f>
        <v xml:space="preserve"> </v>
      </c>
      <c r="L95" s="213" t="str">
        <f>IF(J95="Low",0.1,IF(J95="Medium",0.15,IF(J95="High",0.25,IF(J95="No Risk",0,IF(Table2472[[#This Row],[Risk of Shift]]=" "," ")))))</f>
        <v xml:space="preserve"> </v>
      </c>
      <c r="M95" s="213" t="str">
        <f>IF(J95="Low",0.15,IF(J95="Medium",0.2,IF(J95="High",0.3,IF(J95="No Risk",0,IF(Table2472[[#This Row],[Risk of Shift]]=" "," ")))))</f>
        <v xml:space="preserve"> </v>
      </c>
    </row>
    <row r="96" spans="4:13" ht="15.65" customHeight="1">
      <c r="D96" s="146"/>
      <c r="E96" s="209" t="str">
        <f>IFERROR(VLOOKUP(Table2472[[#This Row],[MS-DRG]],'TO HIDE DRG Sum Ref'!$B$2:$M$760,4,FALSE)," ")</f>
        <v xml:space="preserve"> </v>
      </c>
      <c r="F96" s="210" t="str">
        <f>IFERROR(VLOOKUP(Table2472[[#This Row],[MS-DRG]],'TO HIDE DRG Sum Ref'!$B$2:$M$760,5,FALSE)," ")</f>
        <v xml:space="preserve"> </v>
      </c>
      <c r="G96" s="211" t="str">
        <f>IF('Volume Input'!E98&lt;&gt;0,'Volume Input'!E98," ")</f>
        <v xml:space="preserve"> </v>
      </c>
      <c r="H96" s="210" t="str">
        <f>IFERROR(VLOOKUP(Table2472[[#This Row],[MS-DRG]],'TO HIDE DRG Sum Ref'!$B$2:$M$760,2,FALSE)," ")</f>
        <v xml:space="preserve"> </v>
      </c>
      <c r="I96" s="212" t="str">
        <f>_xlfn.IFNA(VLOOKUP(Table2472[[#This Row],[MS-DRG]],'TO HIDE DRG Sum Ref'!$B$2:$F$760,3,FALSE)," ")</f>
        <v xml:space="preserve"> </v>
      </c>
      <c r="J96" s="212" t="str">
        <f>_xlfn.IFNA(VLOOKUP(F96,'TO HIDE DRG Sum Ref'!$L$3:$N$85,3,FALSE)," ")</f>
        <v xml:space="preserve"> </v>
      </c>
      <c r="K96" s="213" t="str">
        <f>IF(J96="Low",0.05,IF(J96="Medium",0.1,IF(J96="High",0.2,IF(J96="No Risk",0,IF(Table2472[[#This Row],[Risk of Shift]]=" "," ")))))</f>
        <v xml:space="preserve"> </v>
      </c>
      <c r="L96" s="213" t="str">
        <f>IF(J96="Low",0.1,IF(J96="Medium",0.15,IF(J96="High",0.25,IF(J96="No Risk",0,IF(Table2472[[#This Row],[Risk of Shift]]=" "," ")))))</f>
        <v xml:space="preserve"> </v>
      </c>
      <c r="M96" s="213" t="str">
        <f>IF(J96="Low",0.15,IF(J96="Medium",0.2,IF(J96="High",0.3,IF(J96="No Risk",0,IF(Table2472[[#This Row],[Risk of Shift]]=" "," ")))))</f>
        <v xml:space="preserve"> </v>
      </c>
    </row>
    <row r="97" spans="3:13" ht="15.65" customHeight="1">
      <c r="D97" s="146"/>
      <c r="E97" s="209" t="str">
        <f>IFERROR(VLOOKUP(Table2472[[#This Row],[MS-DRG]],'TO HIDE DRG Sum Ref'!$B$2:$M$760,4,FALSE)," ")</f>
        <v xml:space="preserve"> </v>
      </c>
      <c r="F97" s="210" t="str">
        <f>IFERROR(VLOOKUP(Table2472[[#This Row],[MS-DRG]],'TO HIDE DRG Sum Ref'!$B$2:$M$760,5,FALSE)," ")</f>
        <v xml:space="preserve"> </v>
      </c>
      <c r="G97" s="211" t="str">
        <f>IF('Volume Input'!E99&lt;&gt;0,'Volume Input'!E99," ")</f>
        <v xml:space="preserve"> </v>
      </c>
      <c r="H97" s="210" t="str">
        <f>IFERROR(VLOOKUP(Table2472[[#This Row],[MS-DRG]],'TO HIDE DRG Sum Ref'!$B$2:$M$760,2,FALSE)," ")</f>
        <v xml:space="preserve"> </v>
      </c>
      <c r="I97" s="212" t="str">
        <f>_xlfn.IFNA(VLOOKUP(Table2472[[#This Row],[MS-DRG]],'TO HIDE DRG Sum Ref'!$B$2:$F$760,3,FALSE)," ")</f>
        <v xml:space="preserve"> </v>
      </c>
      <c r="J97" s="212" t="str">
        <f>_xlfn.IFNA(VLOOKUP(F97,'TO HIDE DRG Sum Ref'!$L$3:$N$85,3,FALSE)," ")</f>
        <v xml:space="preserve"> </v>
      </c>
      <c r="K97" s="213" t="str">
        <f>IF(J97="Low",0.05,IF(J97="Medium",0.1,IF(J97="High",0.2,IF(J97="No Risk",0,IF(Table2472[[#This Row],[Risk of Shift]]=" "," ")))))</f>
        <v xml:space="preserve"> </v>
      </c>
      <c r="L97" s="213" t="str">
        <f>IF(J97="Low",0.1,IF(J97="Medium",0.15,IF(J97="High",0.25,IF(J97="No Risk",0,IF(Table2472[[#This Row],[Risk of Shift]]=" "," ")))))</f>
        <v xml:space="preserve"> </v>
      </c>
      <c r="M97" s="213" t="str">
        <f>IF(J97="Low",0.15,IF(J97="Medium",0.2,IF(J97="High",0.3,IF(J97="No Risk",0,IF(Table2472[[#This Row],[Risk of Shift]]=" "," ")))))</f>
        <v xml:space="preserve"> </v>
      </c>
    </row>
    <row r="98" spans="3:13" ht="15.65" customHeight="1">
      <c r="D98" s="146"/>
      <c r="E98" s="209" t="str">
        <f>IFERROR(VLOOKUP(Table2472[[#This Row],[MS-DRG]],'TO HIDE DRG Sum Ref'!$B$2:$M$760,4,FALSE)," ")</f>
        <v xml:space="preserve"> </v>
      </c>
      <c r="F98" s="210" t="str">
        <f>IFERROR(VLOOKUP(Table2472[[#This Row],[MS-DRG]],'TO HIDE DRG Sum Ref'!$B$2:$M$760,5,FALSE)," ")</f>
        <v xml:space="preserve"> </v>
      </c>
      <c r="G98" s="211" t="str">
        <f>IF('Volume Input'!E100&lt;&gt;0,'Volume Input'!E100," ")</f>
        <v xml:space="preserve"> </v>
      </c>
      <c r="H98" s="210" t="str">
        <f>IFERROR(VLOOKUP(Table2472[[#This Row],[MS-DRG]],'TO HIDE DRG Sum Ref'!$B$2:$M$760,2,FALSE)," ")</f>
        <v xml:space="preserve"> </v>
      </c>
      <c r="I98" s="212" t="str">
        <f>_xlfn.IFNA(VLOOKUP(Table2472[[#This Row],[MS-DRG]],'TO HIDE DRG Sum Ref'!$B$2:$F$760,3,FALSE)," ")</f>
        <v xml:space="preserve"> </v>
      </c>
      <c r="J98" s="212" t="str">
        <f>_xlfn.IFNA(VLOOKUP(F98,'TO HIDE DRG Sum Ref'!$L$3:$N$85,3,FALSE)," ")</f>
        <v xml:space="preserve"> </v>
      </c>
      <c r="K98" s="213" t="str">
        <f>IF(J98="Low",0.05,IF(J98="Medium",0.1,IF(J98="High",0.2,IF(J98="No Risk",0,IF(Table2472[[#This Row],[Risk of Shift]]=" "," ")))))</f>
        <v xml:space="preserve"> </v>
      </c>
      <c r="L98" s="213" t="str">
        <f>IF(J98="Low",0.1,IF(J98="Medium",0.15,IF(J98="High",0.25,IF(J98="No Risk",0,IF(Table2472[[#This Row],[Risk of Shift]]=" "," ")))))</f>
        <v xml:space="preserve"> </v>
      </c>
      <c r="M98" s="213" t="str">
        <f>IF(J98="Low",0.15,IF(J98="Medium",0.2,IF(J98="High",0.3,IF(J98="No Risk",0,IF(Table2472[[#This Row],[Risk of Shift]]=" "," ")))))</f>
        <v xml:space="preserve"> </v>
      </c>
    </row>
    <row r="99" spans="3:13" ht="15.65" customHeight="1">
      <c r="D99" s="83"/>
      <c r="E99" s="209" t="str">
        <f>IFERROR(VLOOKUP(Table2472[[#This Row],[MS-DRG]],'TO HIDE DRG Sum Ref'!$B$2:$M$760,4,FALSE)," ")</f>
        <v xml:space="preserve"> </v>
      </c>
      <c r="F99" s="210" t="str">
        <f>IFERROR(VLOOKUP(Table2472[[#This Row],[MS-DRG]],'TO HIDE DRG Sum Ref'!$B$2:$M$760,5,FALSE)," ")</f>
        <v xml:space="preserve"> </v>
      </c>
      <c r="G99" s="211" t="str">
        <f>IF('Volume Input'!E101&lt;&gt;0,'Volume Input'!E101," ")</f>
        <v xml:space="preserve"> </v>
      </c>
      <c r="H99" s="210" t="str">
        <f>IFERROR(VLOOKUP(Table2472[[#This Row],[MS-DRG]],'TO HIDE DRG Sum Ref'!$B$2:$M$760,2,FALSE)," ")</f>
        <v xml:space="preserve"> </v>
      </c>
      <c r="I99" s="212" t="str">
        <f>_xlfn.IFNA(VLOOKUP(Table2472[[#This Row],[MS-DRG]],'TO HIDE DRG Sum Ref'!$B$2:$F$760,3,FALSE)," ")</f>
        <v xml:space="preserve"> </v>
      </c>
      <c r="J99" s="212" t="str">
        <f>_xlfn.IFNA(VLOOKUP(F99,'TO HIDE DRG Sum Ref'!$L$3:$N$85,3,FALSE)," ")</f>
        <v xml:space="preserve"> </v>
      </c>
      <c r="K99" s="213" t="str">
        <f>IF(J99="Low",0.05,IF(J99="Medium",0.1,IF(J99="High",0.2,IF(J99="No Risk",0,IF(Table2472[[#This Row],[Risk of Shift]]=" "," ")))))</f>
        <v xml:space="preserve"> </v>
      </c>
      <c r="L99" s="213" t="str">
        <f>IF(J99="Low",0.1,IF(J99="Medium",0.15,IF(J99="High",0.25,IF(J99="No Risk",0,IF(Table2472[[#This Row],[Risk of Shift]]=" "," ")))))</f>
        <v xml:space="preserve"> </v>
      </c>
      <c r="M99" s="213" t="str">
        <f>IF(J99="Low",0.15,IF(J99="Medium",0.2,IF(J99="High",0.3,IF(J99="No Risk",0,IF(Table2472[[#This Row],[Risk of Shift]]=" "," ")))))</f>
        <v xml:space="preserve"> </v>
      </c>
    </row>
    <row r="100" spans="3:13" ht="15.65" customHeight="1">
      <c r="D100" s="83"/>
      <c r="E100" s="209" t="str">
        <f>IFERROR(VLOOKUP(Table2472[[#This Row],[MS-DRG]],'TO HIDE DRG Sum Ref'!$B$2:$M$760,4,FALSE)," ")</f>
        <v xml:space="preserve"> </v>
      </c>
      <c r="F100" s="210" t="str">
        <f>IFERROR(VLOOKUP(Table2472[[#This Row],[MS-DRG]],'TO HIDE DRG Sum Ref'!$B$2:$M$760,5,FALSE)," ")</f>
        <v xml:space="preserve"> </v>
      </c>
      <c r="G100" s="211" t="str">
        <f>IF('Volume Input'!E102&lt;&gt;0,'Volume Input'!E102," ")</f>
        <v xml:space="preserve"> </v>
      </c>
      <c r="H100" s="210" t="str">
        <f>IFERROR(VLOOKUP(Table2472[[#This Row],[MS-DRG]],'TO HIDE DRG Sum Ref'!$B$2:$M$760,2,FALSE)," ")</f>
        <v xml:space="preserve"> </v>
      </c>
      <c r="I100" s="212" t="str">
        <f>_xlfn.IFNA(VLOOKUP(Table2472[[#This Row],[MS-DRG]],'TO HIDE DRG Sum Ref'!$B$2:$F$760,3,FALSE)," ")</f>
        <v xml:space="preserve"> </v>
      </c>
      <c r="J100" s="212" t="str">
        <f>_xlfn.IFNA(VLOOKUP(F100,'TO HIDE DRG Sum Ref'!$L$3:$N$85,3,FALSE)," ")</f>
        <v xml:space="preserve"> </v>
      </c>
      <c r="K100" s="213" t="str">
        <f>IF(J100="Low",0.05,IF(J100="Medium",0.1,IF(J100="High",0.2,IF(J100="No Risk",0,IF(Table2472[[#This Row],[Risk of Shift]]=" "," ")))))</f>
        <v xml:space="preserve"> </v>
      </c>
      <c r="L100" s="213" t="str">
        <f>IF(J100="Low",0.1,IF(J100="Medium",0.15,IF(J100="High",0.25,IF(J100="No Risk",0,IF(Table2472[[#This Row],[Risk of Shift]]=" "," ")))))</f>
        <v xml:space="preserve"> </v>
      </c>
      <c r="M100" s="213" t="str">
        <f>IF(J100="Low",0.15,IF(J100="Medium",0.2,IF(J100="High",0.3,IF(J100="No Risk",0,IF(Table2472[[#This Row],[Risk of Shift]]=" "," ")))))</f>
        <v xml:space="preserve"> </v>
      </c>
    </row>
    <row r="101" spans="3:13" ht="15.65" customHeight="1">
      <c r="D101" s="83"/>
      <c r="E101" s="209" t="str">
        <f>IFERROR(VLOOKUP(Table2472[[#This Row],[MS-DRG]],'TO HIDE DRG Sum Ref'!$B$2:$M$760,4,FALSE)," ")</f>
        <v xml:space="preserve"> </v>
      </c>
      <c r="F101" s="210" t="str">
        <f>IFERROR(VLOOKUP(Table2472[[#This Row],[MS-DRG]],'TO HIDE DRG Sum Ref'!$B$2:$M$760,5,FALSE)," ")</f>
        <v xml:space="preserve"> </v>
      </c>
      <c r="G101" s="211" t="str">
        <f>IF('Volume Input'!E103&lt;&gt;0,'Volume Input'!E103," ")</f>
        <v xml:space="preserve"> </v>
      </c>
      <c r="H101" s="210" t="str">
        <f>IFERROR(VLOOKUP(Table2472[[#This Row],[MS-DRG]],'TO HIDE DRG Sum Ref'!$B$2:$M$760,2,FALSE)," ")</f>
        <v xml:space="preserve"> </v>
      </c>
      <c r="I101" s="212" t="str">
        <f>_xlfn.IFNA(VLOOKUP(Table2472[[#This Row],[MS-DRG]],'TO HIDE DRG Sum Ref'!$B$2:$F$760,3,FALSE)," ")</f>
        <v xml:space="preserve"> </v>
      </c>
      <c r="J101" s="212" t="str">
        <f>_xlfn.IFNA(VLOOKUP(F101,'TO HIDE DRG Sum Ref'!$L$3:$N$85,3,FALSE)," ")</f>
        <v xml:space="preserve"> </v>
      </c>
      <c r="K101" s="213" t="str">
        <f>IF(J101="Low",0.05,IF(J101="Medium",0.1,IF(J101="High",0.2,IF(J101="No Risk",0,IF(Table2472[[#This Row],[Risk of Shift]]=" "," ")))))</f>
        <v xml:space="preserve"> </v>
      </c>
      <c r="L101" s="213" t="str">
        <f>IF(J101="Low",0.1,IF(J101="Medium",0.15,IF(J101="High",0.25,IF(J101="No Risk",0,IF(Table2472[[#This Row],[Risk of Shift]]=" "," ")))))</f>
        <v xml:space="preserve"> </v>
      </c>
      <c r="M101" s="213" t="str">
        <f>IF(J101="Low",0.15,IF(J101="Medium",0.2,IF(J101="High",0.3,IF(J101="No Risk",0,IF(Table2472[[#This Row],[Risk of Shift]]=" "," ")))))</f>
        <v xml:space="preserve"> </v>
      </c>
    </row>
    <row r="102" spans="3:13" ht="15.65" customHeight="1">
      <c r="C102" s="16"/>
      <c r="D102" s="83"/>
      <c r="E102" s="209" t="str">
        <f>IFERROR(VLOOKUP(Table2472[[#This Row],[MS-DRG]],'TO HIDE DRG Sum Ref'!$B$2:$M$760,4,FALSE)," ")</f>
        <v xml:space="preserve"> </v>
      </c>
      <c r="F102" s="210" t="str">
        <f>IFERROR(VLOOKUP(Table2472[[#This Row],[MS-DRG]],'TO HIDE DRG Sum Ref'!$B$2:$M$760,5,FALSE)," ")</f>
        <v xml:space="preserve"> </v>
      </c>
      <c r="G102" s="211" t="str">
        <f>IF('Volume Input'!E104&lt;&gt;0,'Volume Input'!E104," ")</f>
        <v xml:space="preserve"> </v>
      </c>
      <c r="H102" s="210" t="str">
        <f>IFERROR(VLOOKUP(Table2472[[#This Row],[MS-DRG]],'TO HIDE DRG Sum Ref'!$B$2:$M$760,2,FALSE)," ")</f>
        <v xml:space="preserve"> </v>
      </c>
      <c r="I102" s="212" t="str">
        <f>_xlfn.IFNA(VLOOKUP(Table2472[[#This Row],[MS-DRG]],'TO HIDE DRG Sum Ref'!$B$2:$F$760,3,FALSE)," ")</f>
        <v xml:space="preserve"> </v>
      </c>
      <c r="J102" s="212" t="str">
        <f>_xlfn.IFNA(VLOOKUP(F102,'TO HIDE DRG Sum Ref'!$L$3:$N$85,3,FALSE)," ")</f>
        <v xml:space="preserve"> </v>
      </c>
      <c r="K102" s="213" t="str">
        <f>IF(J102="Low",0.05,IF(J102="Medium",0.1,IF(J102="High",0.2,IF(J102="No Risk",0,IF(Table2472[[#This Row],[Risk of Shift]]=" "," ")))))</f>
        <v xml:space="preserve"> </v>
      </c>
      <c r="L102" s="213" t="str">
        <f>IF(J102="Low",0.1,IF(J102="Medium",0.15,IF(J102="High",0.25,IF(J102="No Risk",0,IF(Table2472[[#This Row],[Risk of Shift]]=" "," ")))))</f>
        <v xml:space="preserve"> </v>
      </c>
      <c r="M102" s="213" t="str">
        <f>IF(J102="Low",0.15,IF(J102="Medium",0.2,IF(J102="High",0.3,IF(J102="No Risk",0,IF(Table2472[[#This Row],[Risk of Shift]]=" "," ")))))</f>
        <v xml:space="preserve"> </v>
      </c>
    </row>
    <row r="103" spans="3:13" ht="15.65" customHeight="1">
      <c r="C103" s="16"/>
      <c r="D103" s="83"/>
      <c r="E103" s="209" t="str">
        <f>IFERROR(VLOOKUP(Table2472[[#This Row],[MS-DRG]],'TO HIDE DRG Sum Ref'!$B$2:$M$760,4,FALSE)," ")</f>
        <v xml:space="preserve"> </v>
      </c>
      <c r="F103" s="210" t="str">
        <f>IFERROR(VLOOKUP(Table2472[[#This Row],[MS-DRG]],'TO HIDE DRG Sum Ref'!$B$2:$M$760,5,FALSE)," ")</f>
        <v xml:space="preserve"> </v>
      </c>
      <c r="G103" s="211" t="str">
        <f>IF('Volume Input'!E105&lt;&gt;0,'Volume Input'!E105," ")</f>
        <v xml:space="preserve"> </v>
      </c>
      <c r="H103" s="210" t="str">
        <f>IFERROR(VLOOKUP(Table2472[[#This Row],[MS-DRG]],'TO HIDE DRG Sum Ref'!$B$2:$M$760,2,FALSE)," ")</f>
        <v xml:space="preserve"> </v>
      </c>
      <c r="I103" s="212" t="str">
        <f>_xlfn.IFNA(VLOOKUP(Table2472[[#This Row],[MS-DRG]],'TO HIDE DRG Sum Ref'!$B$2:$F$760,3,FALSE)," ")</f>
        <v xml:space="preserve"> </v>
      </c>
      <c r="J103" s="212" t="str">
        <f>_xlfn.IFNA(VLOOKUP(F103,'TO HIDE DRG Sum Ref'!$L$3:$N$85,3,FALSE)," ")</f>
        <v xml:space="preserve"> </v>
      </c>
      <c r="K103" s="213" t="str">
        <f>IF(J103="Low",0.05,IF(J103="Medium",0.1,IF(J103="High",0.2,IF(J103="No Risk",0,IF(Table2472[[#This Row],[Risk of Shift]]=" "," ")))))</f>
        <v xml:space="preserve"> </v>
      </c>
      <c r="L103" s="213" t="str">
        <f>IF(J103="Low",0.1,IF(J103="Medium",0.15,IF(J103="High",0.25,IF(J103="No Risk",0,IF(Table2472[[#This Row],[Risk of Shift]]=" "," ")))))</f>
        <v xml:space="preserve"> </v>
      </c>
      <c r="M103" s="213" t="str">
        <f>IF(J103="Low",0.15,IF(J103="Medium",0.2,IF(J103="High",0.3,IF(J103="No Risk",0,IF(Table2472[[#This Row],[Risk of Shift]]=" "," ")))))</f>
        <v xml:space="preserve"> </v>
      </c>
    </row>
    <row r="104" spans="3:13" ht="15.65" customHeight="1">
      <c r="C104" s="16"/>
      <c r="D104" s="83"/>
      <c r="E104" s="209" t="str">
        <f>IFERROR(VLOOKUP(Table2472[[#This Row],[MS-DRG]],'TO HIDE DRG Sum Ref'!$B$2:$M$760,4,FALSE)," ")</f>
        <v xml:space="preserve"> </v>
      </c>
      <c r="F104" s="210" t="str">
        <f>IFERROR(VLOOKUP(Table2472[[#This Row],[MS-DRG]],'TO HIDE DRG Sum Ref'!$B$2:$M$760,5,FALSE)," ")</f>
        <v xml:space="preserve"> </v>
      </c>
      <c r="G104" s="211" t="str">
        <f>IF('Volume Input'!E106&lt;&gt;0,'Volume Input'!E106," ")</f>
        <v xml:space="preserve"> </v>
      </c>
      <c r="H104" s="210" t="str">
        <f>IFERROR(VLOOKUP(Table2472[[#This Row],[MS-DRG]],'TO HIDE DRG Sum Ref'!$B$2:$M$760,2,FALSE)," ")</f>
        <v xml:space="preserve"> </v>
      </c>
      <c r="I104" s="212" t="str">
        <f>_xlfn.IFNA(VLOOKUP(Table2472[[#This Row],[MS-DRG]],'TO HIDE DRG Sum Ref'!$B$2:$F$760,3,FALSE)," ")</f>
        <v xml:space="preserve"> </v>
      </c>
      <c r="J104" s="212" t="str">
        <f>_xlfn.IFNA(VLOOKUP(F104,'TO HIDE DRG Sum Ref'!$L$3:$N$85,3,FALSE)," ")</f>
        <v xml:space="preserve"> </v>
      </c>
      <c r="K104" s="213" t="str">
        <f>IF(J104="Low",0.05,IF(J104="Medium",0.1,IF(J104="High",0.2,IF(J104="No Risk",0,IF(Table2472[[#This Row],[Risk of Shift]]=" "," ")))))</f>
        <v xml:space="preserve"> </v>
      </c>
      <c r="L104" s="213" t="str">
        <f>IF(J104="Low",0.1,IF(J104="Medium",0.15,IF(J104="High",0.25,IF(J104="No Risk",0,IF(Table2472[[#This Row],[Risk of Shift]]=" "," ")))))</f>
        <v xml:space="preserve"> </v>
      </c>
      <c r="M104" s="213" t="str">
        <f>IF(J104="Low",0.15,IF(J104="Medium",0.2,IF(J104="High",0.3,IF(J104="No Risk",0,IF(Table2472[[#This Row],[Risk of Shift]]=" "," ")))))</f>
        <v xml:space="preserve"> </v>
      </c>
    </row>
    <row r="105" spans="3:13" ht="15.65" customHeight="1">
      <c r="C105" s="16"/>
      <c r="D105" s="83"/>
      <c r="E105" s="209" t="str">
        <f>IFERROR(VLOOKUP(Table2472[[#This Row],[MS-DRG]],'TO HIDE DRG Sum Ref'!$B$2:$M$760,4,FALSE)," ")</f>
        <v xml:space="preserve"> </v>
      </c>
      <c r="F105" s="210" t="str">
        <f>IFERROR(VLOOKUP(Table2472[[#This Row],[MS-DRG]],'TO HIDE DRG Sum Ref'!$B$2:$M$760,5,FALSE)," ")</f>
        <v xml:space="preserve"> </v>
      </c>
      <c r="G105" s="211" t="str">
        <f>IF('Volume Input'!E107&lt;&gt;0,'Volume Input'!E107," ")</f>
        <v xml:space="preserve"> </v>
      </c>
      <c r="H105" s="210" t="str">
        <f>IFERROR(VLOOKUP(Table2472[[#This Row],[MS-DRG]],'TO HIDE DRG Sum Ref'!$B$2:$M$760,2,FALSE)," ")</f>
        <v xml:space="preserve"> </v>
      </c>
      <c r="I105" s="212" t="str">
        <f>_xlfn.IFNA(VLOOKUP(Table2472[[#This Row],[MS-DRG]],'TO HIDE DRG Sum Ref'!$B$2:$F$760,3,FALSE)," ")</f>
        <v xml:space="preserve"> </v>
      </c>
      <c r="J105" s="212" t="str">
        <f>_xlfn.IFNA(VLOOKUP(F105,'TO HIDE DRG Sum Ref'!$L$3:$N$85,3,FALSE)," ")</f>
        <v xml:space="preserve"> </v>
      </c>
      <c r="K105" s="213" t="str">
        <f>IF(J105="Low",0.05,IF(J105="Medium",0.1,IF(J105="High",0.2,IF(J105="No Risk",0,IF(Table2472[[#This Row],[Risk of Shift]]=" "," ")))))</f>
        <v xml:space="preserve"> </v>
      </c>
      <c r="L105" s="213" t="str">
        <f>IF(J105="Low",0.1,IF(J105="Medium",0.15,IF(J105="High",0.25,IF(J105="No Risk",0,IF(Table2472[[#This Row],[Risk of Shift]]=" "," ")))))</f>
        <v xml:space="preserve"> </v>
      </c>
      <c r="M105" s="213" t="str">
        <f>IF(J105="Low",0.15,IF(J105="Medium",0.2,IF(J105="High",0.3,IF(J105="No Risk",0,IF(Table2472[[#This Row],[Risk of Shift]]=" "," ")))))</f>
        <v xml:space="preserve"> </v>
      </c>
    </row>
    <row r="106" spans="3:13" ht="15.65" customHeight="1">
      <c r="C106" s="16"/>
      <c r="D106" s="83"/>
      <c r="E106" s="209" t="str">
        <f>IFERROR(VLOOKUP(Table2472[[#This Row],[MS-DRG]],'TO HIDE DRG Sum Ref'!$B$2:$M$760,4,FALSE)," ")</f>
        <v xml:space="preserve"> </v>
      </c>
      <c r="F106" s="210" t="str">
        <f>IFERROR(VLOOKUP(Table2472[[#This Row],[MS-DRG]],'TO HIDE DRG Sum Ref'!$B$2:$M$760,5,FALSE)," ")</f>
        <v xml:space="preserve"> </v>
      </c>
      <c r="G106" s="211" t="str">
        <f>IF('Volume Input'!E108&lt;&gt;0,'Volume Input'!E108," ")</f>
        <v xml:space="preserve"> </v>
      </c>
      <c r="H106" s="210" t="str">
        <f>IFERROR(VLOOKUP(Table2472[[#This Row],[MS-DRG]],'TO HIDE DRG Sum Ref'!$B$2:$M$760,2,FALSE)," ")</f>
        <v xml:space="preserve"> </v>
      </c>
      <c r="I106" s="212" t="str">
        <f>_xlfn.IFNA(VLOOKUP(Table2472[[#This Row],[MS-DRG]],'TO HIDE DRG Sum Ref'!$B$2:$F$760,3,FALSE)," ")</f>
        <v xml:space="preserve"> </v>
      </c>
      <c r="J106" s="212" t="str">
        <f>_xlfn.IFNA(VLOOKUP(F106,'TO HIDE DRG Sum Ref'!$L$3:$N$85,3,FALSE)," ")</f>
        <v xml:space="preserve"> </v>
      </c>
      <c r="K106" s="213" t="str">
        <f>IF(J106="Low",0.05,IF(J106="Medium",0.1,IF(J106="High",0.2,IF(J106="No Risk",0,IF(Table2472[[#This Row],[Risk of Shift]]=" "," ")))))</f>
        <v xml:space="preserve"> </v>
      </c>
      <c r="L106" s="213" t="str">
        <f>IF(J106="Low",0.1,IF(J106="Medium",0.15,IF(J106="High",0.25,IF(J106="No Risk",0,IF(Table2472[[#This Row],[Risk of Shift]]=" "," ")))))</f>
        <v xml:space="preserve"> </v>
      </c>
      <c r="M106" s="213" t="str">
        <f>IF(J106="Low",0.15,IF(J106="Medium",0.2,IF(J106="High",0.3,IF(J106="No Risk",0,IF(Table2472[[#This Row],[Risk of Shift]]=" "," ")))))</f>
        <v xml:space="preserve"> </v>
      </c>
    </row>
    <row r="107" spans="3:13" ht="15.65" customHeight="1">
      <c r="C107" s="16"/>
      <c r="D107" s="83"/>
      <c r="E107" s="209" t="str">
        <f>IFERROR(VLOOKUP(Table2472[[#This Row],[MS-DRG]],'TO HIDE DRG Sum Ref'!$B$2:$M$760,4,FALSE)," ")</f>
        <v xml:space="preserve"> </v>
      </c>
      <c r="F107" s="210" t="str">
        <f>IFERROR(VLOOKUP(Table2472[[#This Row],[MS-DRG]],'TO HIDE DRG Sum Ref'!$B$2:$M$760,5,FALSE)," ")</f>
        <v xml:space="preserve"> </v>
      </c>
      <c r="G107" s="211" t="str">
        <f>IF('Volume Input'!E109&lt;&gt;0,'Volume Input'!E109," ")</f>
        <v xml:space="preserve"> </v>
      </c>
      <c r="H107" s="210" t="str">
        <f>IFERROR(VLOOKUP(Table2472[[#This Row],[MS-DRG]],'TO HIDE DRG Sum Ref'!$B$2:$M$760,2,FALSE)," ")</f>
        <v xml:space="preserve"> </v>
      </c>
      <c r="I107" s="212" t="str">
        <f>_xlfn.IFNA(VLOOKUP(Table2472[[#This Row],[MS-DRG]],'TO HIDE DRG Sum Ref'!$B$2:$F$760,3,FALSE)," ")</f>
        <v xml:space="preserve"> </v>
      </c>
      <c r="J107" s="212" t="str">
        <f>_xlfn.IFNA(VLOOKUP(F107,'TO HIDE DRG Sum Ref'!$L$3:$N$85,3,FALSE)," ")</f>
        <v xml:space="preserve"> </v>
      </c>
      <c r="K107" s="213" t="str">
        <f>IF(J107="Low",0.05,IF(J107="Medium",0.1,IF(J107="High",0.2,IF(J107="No Risk",0,IF(Table2472[[#This Row],[Risk of Shift]]=" "," ")))))</f>
        <v xml:space="preserve"> </v>
      </c>
      <c r="L107" s="213" t="str">
        <f>IF(J107="Low",0.1,IF(J107="Medium",0.15,IF(J107="High",0.25,IF(J107="No Risk",0,IF(Table2472[[#This Row],[Risk of Shift]]=" "," ")))))</f>
        <v xml:space="preserve"> </v>
      </c>
      <c r="M107" s="213" t="str">
        <f>IF(J107="Low",0.15,IF(J107="Medium",0.2,IF(J107="High",0.3,IF(J107="No Risk",0,IF(Table2472[[#This Row],[Risk of Shift]]=" "," ")))))</f>
        <v xml:space="preserve"> </v>
      </c>
    </row>
    <row r="108" spans="3:13" ht="15.65" customHeight="1">
      <c r="C108" s="16"/>
      <c r="D108" s="83"/>
      <c r="E108" s="209" t="str">
        <f>IFERROR(VLOOKUP(Table2472[[#This Row],[MS-DRG]],'TO HIDE DRG Sum Ref'!$B$2:$M$760,4,FALSE)," ")</f>
        <v xml:space="preserve"> </v>
      </c>
      <c r="F108" s="210" t="str">
        <f>IFERROR(VLOOKUP(Table2472[[#This Row],[MS-DRG]],'TO HIDE DRG Sum Ref'!$B$2:$M$760,5,FALSE)," ")</f>
        <v xml:space="preserve"> </v>
      </c>
      <c r="G108" s="211" t="str">
        <f>IF('Volume Input'!E110&lt;&gt;0,'Volume Input'!E110," ")</f>
        <v xml:space="preserve"> </v>
      </c>
      <c r="H108" s="210" t="str">
        <f>IFERROR(VLOOKUP(Table2472[[#This Row],[MS-DRG]],'TO HIDE DRG Sum Ref'!$B$2:$M$760,2,FALSE)," ")</f>
        <v xml:space="preserve"> </v>
      </c>
      <c r="I108" s="212" t="str">
        <f>_xlfn.IFNA(VLOOKUP(Table2472[[#This Row],[MS-DRG]],'TO HIDE DRG Sum Ref'!$B$2:$F$760,3,FALSE)," ")</f>
        <v xml:space="preserve"> </v>
      </c>
      <c r="J108" s="212" t="str">
        <f>_xlfn.IFNA(VLOOKUP(F108,'TO HIDE DRG Sum Ref'!$L$3:$N$85,3,FALSE)," ")</f>
        <v xml:space="preserve"> </v>
      </c>
      <c r="K108" s="213" t="str">
        <f>IF(J108="Low",0.05,IF(J108="Medium",0.1,IF(J108="High",0.2,IF(J108="No Risk",0,IF(Table2472[[#This Row],[Risk of Shift]]=" "," ")))))</f>
        <v xml:space="preserve"> </v>
      </c>
      <c r="L108" s="213" t="str">
        <f>IF(J108="Low",0.1,IF(J108="Medium",0.15,IF(J108="High",0.25,IF(J108="No Risk",0,IF(Table2472[[#This Row],[Risk of Shift]]=" "," ")))))</f>
        <v xml:space="preserve"> </v>
      </c>
      <c r="M108" s="213" t="str">
        <f>IF(J108="Low",0.15,IF(J108="Medium",0.2,IF(J108="High",0.3,IF(J108="No Risk",0,IF(Table2472[[#This Row],[Risk of Shift]]=" "," ")))))</f>
        <v xml:space="preserve"> </v>
      </c>
    </row>
    <row r="109" spans="3:13" ht="15.65" customHeight="1">
      <c r="C109" s="16"/>
      <c r="D109" s="147"/>
      <c r="E109" s="209" t="str">
        <f>IFERROR(VLOOKUP(Table2472[[#This Row],[MS-DRG]],'TO HIDE DRG Sum Ref'!$B$2:$M$760,4,FALSE)," ")</f>
        <v xml:space="preserve"> </v>
      </c>
      <c r="F109" s="210" t="str">
        <f>IFERROR(VLOOKUP(Table2472[[#This Row],[MS-DRG]],'TO HIDE DRG Sum Ref'!$B$2:$M$760,5,FALSE)," ")</f>
        <v xml:space="preserve"> </v>
      </c>
      <c r="G109" s="211" t="str">
        <f>IF('Volume Input'!E111&lt;&gt;0,'Volume Input'!E111," ")</f>
        <v xml:space="preserve"> </v>
      </c>
      <c r="H109" s="210" t="str">
        <f>IFERROR(VLOOKUP(Table2472[[#This Row],[MS-DRG]],'TO HIDE DRG Sum Ref'!$B$2:$M$760,2,FALSE)," ")</f>
        <v xml:space="preserve"> </v>
      </c>
      <c r="I109" s="212" t="str">
        <f>_xlfn.IFNA(VLOOKUP(Table2472[[#This Row],[MS-DRG]],'TO HIDE DRG Sum Ref'!$B$2:$F$760,3,FALSE)," ")</f>
        <v xml:space="preserve"> </v>
      </c>
      <c r="J109" s="212" t="str">
        <f>_xlfn.IFNA(VLOOKUP(F109,'TO HIDE DRG Sum Ref'!$L$3:$N$85,3,FALSE)," ")</f>
        <v xml:space="preserve"> </v>
      </c>
      <c r="K109" s="213" t="str">
        <f>IF(J109="Low",0.05,IF(J109="Medium",0.1,IF(J109="High",0.2,IF(J109="No Risk",0,IF(Table2472[[#This Row],[Risk of Shift]]=" "," ")))))</f>
        <v xml:space="preserve"> </v>
      </c>
      <c r="L109" s="213" t="str">
        <f>IF(J109="Low",0.1,IF(J109="Medium",0.15,IF(J109="High",0.25,IF(J109="No Risk",0,IF(Table2472[[#This Row],[Risk of Shift]]=" "," ")))))</f>
        <v xml:space="preserve"> </v>
      </c>
      <c r="M109" s="213" t="str">
        <f>IF(J109="Low",0.15,IF(J109="Medium",0.2,IF(J109="High",0.3,IF(J109="No Risk",0,IF(Table2472[[#This Row],[Risk of Shift]]=" "," ")))))</f>
        <v xml:space="preserve"> </v>
      </c>
    </row>
    <row r="110" spans="3:13" ht="15.65" customHeight="1">
      <c r="C110" s="16"/>
      <c r="D110" s="54"/>
      <c r="E110" s="209" t="str">
        <f>IFERROR(VLOOKUP(Table2472[[#This Row],[MS-DRG]],'TO HIDE DRG Sum Ref'!$B$2:$M$760,4,FALSE)," ")</f>
        <v xml:space="preserve"> </v>
      </c>
      <c r="F110" s="210" t="str">
        <f>IFERROR(VLOOKUP(Table2472[[#This Row],[MS-DRG]],'TO HIDE DRG Sum Ref'!$B$2:$M$760,5,FALSE)," ")</f>
        <v xml:space="preserve"> </v>
      </c>
      <c r="G110" s="211" t="str">
        <f>IF('Volume Input'!E112&lt;&gt;0,'Volume Input'!E112," ")</f>
        <v xml:space="preserve"> </v>
      </c>
      <c r="H110" s="210" t="str">
        <f>IFERROR(VLOOKUP(Table2472[[#This Row],[MS-DRG]],'TO HIDE DRG Sum Ref'!$B$2:$M$760,2,FALSE)," ")</f>
        <v xml:space="preserve"> </v>
      </c>
      <c r="I110" s="212" t="str">
        <f>_xlfn.IFNA(VLOOKUP(Table2472[[#This Row],[MS-DRG]],'TO HIDE DRG Sum Ref'!$B$2:$F$760,3,FALSE)," ")</f>
        <v xml:space="preserve"> </v>
      </c>
      <c r="J110" s="212" t="str">
        <f>_xlfn.IFNA(VLOOKUP(F110,'TO HIDE DRG Sum Ref'!$L$3:$N$85,3,FALSE)," ")</f>
        <v xml:space="preserve"> </v>
      </c>
      <c r="K110" s="213" t="str">
        <f>IF(J110="Low",0.05,IF(J110="Medium",0.1,IF(J110="High",0.2,IF(J110="No Risk",0,IF(Table2472[[#This Row],[Risk of Shift]]=" "," ")))))</f>
        <v xml:space="preserve"> </v>
      </c>
      <c r="L110" s="213" t="str">
        <f>IF(J110="Low",0.1,IF(J110="Medium",0.15,IF(J110="High",0.25,IF(J110="No Risk",0,IF(Table2472[[#This Row],[Risk of Shift]]=" "," ")))))</f>
        <v xml:space="preserve"> </v>
      </c>
      <c r="M110" s="213" t="str">
        <f>IF(J110="Low",0.15,IF(J110="Medium",0.2,IF(J110="High",0.3,IF(J110="No Risk",0,IF(Table2472[[#This Row],[Risk of Shift]]=" "," ")))))</f>
        <v xml:space="preserve"> </v>
      </c>
    </row>
    <row r="111" spans="3:13" ht="15.65" customHeight="1">
      <c r="C111" s="16"/>
      <c r="D111" s="54"/>
      <c r="E111" s="209" t="str">
        <f>IFERROR(VLOOKUP(Table2472[[#This Row],[MS-DRG]],'TO HIDE DRG Sum Ref'!$B$2:$M$760,4,FALSE)," ")</f>
        <v xml:space="preserve"> </v>
      </c>
      <c r="F111" s="210" t="str">
        <f>IFERROR(VLOOKUP(Table2472[[#This Row],[MS-DRG]],'TO HIDE DRG Sum Ref'!$B$2:$M$760,5,FALSE)," ")</f>
        <v xml:space="preserve"> </v>
      </c>
      <c r="G111" s="211" t="str">
        <f>IF('Volume Input'!E113&lt;&gt;0,'Volume Input'!E113," ")</f>
        <v xml:space="preserve"> </v>
      </c>
      <c r="H111" s="210" t="str">
        <f>IFERROR(VLOOKUP(Table2472[[#This Row],[MS-DRG]],'TO HIDE DRG Sum Ref'!$B$2:$M$760,2,FALSE)," ")</f>
        <v xml:space="preserve"> </v>
      </c>
      <c r="I111" s="212" t="str">
        <f>_xlfn.IFNA(VLOOKUP(Table2472[[#This Row],[MS-DRG]],'TO HIDE DRG Sum Ref'!$B$2:$F$760,3,FALSE)," ")</f>
        <v xml:space="preserve"> </v>
      </c>
      <c r="J111" s="212" t="str">
        <f>_xlfn.IFNA(VLOOKUP(F111,'TO HIDE DRG Sum Ref'!$L$3:$N$85,3,FALSE)," ")</f>
        <v xml:space="preserve"> </v>
      </c>
      <c r="K111" s="213" t="str">
        <f>IF(J111="Low",0.05,IF(J111="Medium",0.1,IF(J111="High",0.2,IF(J111="No Risk",0,IF(Table2472[[#This Row],[Risk of Shift]]=" "," ")))))</f>
        <v xml:space="preserve"> </v>
      </c>
      <c r="L111" s="213" t="str">
        <f>IF(J111="Low",0.1,IF(J111="Medium",0.15,IF(J111="High",0.25,IF(J111="No Risk",0,IF(Table2472[[#This Row],[Risk of Shift]]=" "," ")))))</f>
        <v xml:space="preserve"> </v>
      </c>
      <c r="M111" s="213" t="str">
        <f>IF(J111="Low",0.15,IF(J111="Medium",0.2,IF(J111="High",0.3,IF(J111="No Risk",0,IF(Table2472[[#This Row],[Risk of Shift]]=" "," ")))))</f>
        <v xml:space="preserve"> </v>
      </c>
    </row>
    <row r="112" spans="3:13" ht="15.65" customHeight="1">
      <c r="C112" s="16"/>
      <c r="D112" s="54"/>
      <c r="E112" s="209" t="str">
        <f>IFERROR(VLOOKUP(Table2472[[#This Row],[MS-DRG]],'TO HIDE DRG Sum Ref'!$B$2:$M$760,4,FALSE)," ")</f>
        <v xml:space="preserve"> </v>
      </c>
      <c r="F112" s="210" t="str">
        <f>IFERROR(VLOOKUP(Table2472[[#This Row],[MS-DRG]],'TO HIDE DRG Sum Ref'!$B$2:$M$760,5,FALSE)," ")</f>
        <v xml:space="preserve"> </v>
      </c>
      <c r="G112" s="211" t="str">
        <f>IF('Volume Input'!E114&lt;&gt;0,'Volume Input'!E114," ")</f>
        <v xml:space="preserve"> </v>
      </c>
      <c r="H112" s="210" t="str">
        <f>IFERROR(VLOOKUP(Table2472[[#This Row],[MS-DRG]],'TO HIDE DRG Sum Ref'!$B$2:$M$760,2,FALSE)," ")</f>
        <v xml:space="preserve"> </v>
      </c>
      <c r="I112" s="212" t="str">
        <f>_xlfn.IFNA(VLOOKUP(Table2472[[#This Row],[MS-DRG]],'TO HIDE DRG Sum Ref'!$B$2:$F$760,3,FALSE)," ")</f>
        <v xml:space="preserve"> </v>
      </c>
      <c r="J112" s="212" t="str">
        <f>_xlfn.IFNA(VLOOKUP(F112,'TO HIDE DRG Sum Ref'!$L$3:$N$85,3,FALSE)," ")</f>
        <v xml:space="preserve"> </v>
      </c>
      <c r="K112" s="213" t="str">
        <f>IF(J112="Low",0.05,IF(J112="Medium",0.1,IF(J112="High",0.2,IF(J112="No Risk",0,IF(Table2472[[#This Row],[Risk of Shift]]=" "," ")))))</f>
        <v xml:space="preserve"> </v>
      </c>
      <c r="L112" s="213" t="str">
        <f>IF(J112="Low",0.1,IF(J112="Medium",0.15,IF(J112="High",0.25,IF(J112="No Risk",0,IF(Table2472[[#This Row],[Risk of Shift]]=" "," ")))))</f>
        <v xml:space="preserve"> </v>
      </c>
      <c r="M112" s="213" t="str">
        <f>IF(J112="Low",0.15,IF(J112="Medium",0.2,IF(J112="High",0.3,IF(J112="No Risk",0,IF(Table2472[[#This Row],[Risk of Shift]]=" "," ")))))</f>
        <v xml:space="preserve"> </v>
      </c>
    </row>
    <row r="113" spans="3:13" ht="15.65" customHeight="1">
      <c r="C113" s="16"/>
      <c r="D113" s="54"/>
      <c r="E113" s="209" t="str">
        <f>IFERROR(VLOOKUP(Table2472[[#This Row],[MS-DRG]],'TO HIDE DRG Sum Ref'!$B$2:$M$760,4,FALSE)," ")</f>
        <v xml:space="preserve"> </v>
      </c>
      <c r="F113" s="210" t="str">
        <f>IFERROR(VLOOKUP(Table2472[[#This Row],[MS-DRG]],'TO HIDE DRG Sum Ref'!$B$2:$M$760,5,FALSE)," ")</f>
        <v xml:space="preserve"> </v>
      </c>
      <c r="G113" s="211" t="str">
        <f>IF('Volume Input'!E115&lt;&gt;0,'Volume Input'!E115," ")</f>
        <v xml:space="preserve"> </v>
      </c>
      <c r="H113" s="210" t="str">
        <f>IFERROR(VLOOKUP(Table2472[[#This Row],[MS-DRG]],'TO HIDE DRG Sum Ref'!$B$2:$M$760,2,FALSE)," ")</f>
        <v xml:space="preserve"> </v>
      </c>
      <c r="I113" s="212" t="str">
        <f>_xlfn.IFNA(VLOOKUP(Table2472[[#This Row],[MS-DRG]],'TO HIDE DRG Sum Ref'!$B$2:$F$760,3,FALSE)," ")</f>
        <v xml:space="preserve"> </v>
      </c>
      <c r="J113" s="212" t="str">
        <f>_xlfn.IFNA(VLOOKUP(F113,'TO HIDE DRG Sum Ref'!$L$3:$N$85,3,FALSE)," ")</f>
        <v xml:space="preserve"> </v>
      </c>
      <c r="K113" s="213" t="str">
        <f>IF(J113="Low",0.05,IF(J113="Medium",0.1,IF(J113="High",0.2,IF(J113="No Risk",0,IF(Table2472[[#This Row],[Risk of Shift]]=" "," ")))))</f>
        <v xml:space="preserve"> </v>
      </c>
      <c r="L113" s="213" t="str">
        <f>IF(J113="Low",0.1,IF(J113="Medium",0.15,IF(J113="High",0.25,IF(J113="No Risk",0,IF(Table2472[[#This Row],[Risk of Shift]]=" "," ")))))</f>
        <v xml:space="preserve"> </v>
      </c>
      <c r="M113" s="213" t="str">
        <f>IF(J113="Low",0.15,IF(J113="Medium",0.2,IF(J113="High",0.3,IF(J113="No Risk",0,IF(Table2472[[#This Row],[Risk of Shift]]=" "," ")))))</f>
        <v xml:space="preserve"> </v>
      </c>
    </row>
    <row r="114" spans="3:13" ht="15.65" customHeight="1">
      <c r="C114" s="16"/>
      <c r="D114" s="54"/>
      <c r="E114" s="209" t="str">
        <f>IFERROR(VLOOKUP(Table2472[[#This Row],[MS-DRG]],'TO HIDE DRG Sum Ref'!$B$2:$M$760,4,FALSE)," ")</f>
        <v xml:space="preserve"> </v>
      </c>
      <c r="F114" s="210" t="str">
        <f>IFERROR(VLOOKUP(Table2472[[#This Row],[MS-DRG]],'TO HIDE DRG Sum Ref'!$B$2:$M$760,5,FALSE)," ")</f>
        <v xml:space="preserve"> </v>
      </c>
      <c r="G114" s="211" t="str">
        <f>IF('Volume Input'!E116&lt;&gt;0,'Volume Input'!E116," ")</f>
        <v xml:space="preserve"> </v>
      </c>
      <c r="H114" s="210" t="str">
        <f>IFERROR(VLOOKUP(Table2472[[#This Row],[MS-DRG]],'TO HIDE DRG Sum Ref'!$B$2:$M$760,2,FALSE)," ")</f>
        <v xml:space="preserve"> </v>
      </c>
      <c r="I114" s="212" t="str">
        <f>_xlfn.IFNA(VLOOKUP(Table2472[[#This Row],[MS-DRG]],'TO HIDE DRG Sum Ref'!$B$2:$F$760,3,FALSE)," ")</f>
        <v xml:space="preserve"> </v>
      </c>
      <c r="J114" s="212" t="str">
        <f>_xlfn.IFNA(VLOOKUP(F114,'TO HIDE DRG Sum Ref'!$L$3:$N$85,3,FALSE)," ")</f>
        <v xml:space="preserve"> </v>
      </c>
      <c r="K114" s="213" t="str">
        <f>IF(J114="Low",0.05,IF(J114="Medium",0.1,IF(J114="High",0.2,IF(J114="No Risk",0,IF(Table2472[[#This Row],[Risk of Shift]]=" "," ")))))</f>
        <v xml:space="preserve"> </v>
      </c>
      <c r="L114" s="213" t="str">
        <f>IF(J114="Low",0.1,IF(J114="Medium",0.15,IF(J114="High",0.25,IF(J114="No Risk",0,IF(Table2472[[#This Row],[Risk of Shift]]=" "," ")))))</f>
        <v xml:space="preserve"> </v>
      </c>
      <c r="M114" s="213" t="str">
        <f>IF(J114="Low",0.15,IF(J114="Medium",0.2,IF(J114="High",0.3,IF(J114="No Risk",0,IF(Table2472[[#This Row],[Risk of Shift]]=" "," ")))))</f>
        <v xml:space="preserve"> </v>
      </c>
    </row>
    <row r="115" spans="3:13" ht="15.65" customHeight="1">
      <c r="C115" s="16"/>
      <c r="D115" s="54"/>
      <c r="E115" s="209" t="str">
        <f>IFERROR(VLOOKUP(Table2472[[#This Row],[MS-DRG]],'TO HIDE DRG Sum Ref'!$B$2:$M$760,4,FALSE)," ")</f>
        <v xml:space="preserve"> </v>
      </c>
      <c r="F115" s="210" t="str">
        <f>IFERROR(VLOOKUP(Table2472[[#This Row],[MS-DRG]],'TO HIDE DRG Sum Ref'!$B$2:$M$760,5,FALSE)," ")</f>
        <v xml:space="preserve"> </v>
      </c>
      <c r="G115" s="211" t="str">
        <f>IF('Volume Input'!E117&lt;&gt;0,'Volume Input'!E117," ")</f>
        <v xml:space="preserve"> </v>
      </c>
      <c r="H115" s="210" t="str">
        <f>IFERROR(VLOOKUP(Table2472[[#This Row],[MS-DRG]],'TO HIDE DRG Sum Ref'!$B$2:$M$760,2,FALSE)," ")</f>
        <v xml:space="preserve"> </v>
      </c>
      <c r="I115" s="212" t="str">
        <f>_xlfn.IFNA(VLOOKUP(Table2472[[#This Row],[MS-DRG]],'TO HIDE DRG Sum Ref'!$B$2:$F$760,3,FALSE)," ")</f>
        <v xml:space="preserve"> </v>
      </c>
      <c r="J115" s="212" t="str">
        <f>_xlfn.IFNA(VLOOKUP(F115,'TO HIDE DRG Sum Ref'!$L$3:$N$85,3,FALSE)," ")</f>
        <v xml:space="preserve"> </v>
      </c>
      <c r="K115" s="213" t="str">
        <f>IF(J115="Low",0.05,IF(J115="Medium",0.1,IF(J115="High",0.2,IF(J115="No Risk",0,IF(Table2472[[#This Row],[Risk of Shift]]=" "," ")))))</f>
        <v xml:space="preserve"> </v>
      </c>
      <c r="L115" s="213" t="str">
        <f>IF(J115="Low",0.1,IF(J115="Medium",0.15,IF(J115="High",0.25,IF(J115="No Risk",0,IF(Table2472[[#This Row],[Risk of Shift]]=" "," ")))))</f>
        <v xml:space="preserve"> </v>
      </c>
      <c r="M115" s="213" t="str">
        <f>IF(J115="Low",0.15,IF(J115="Medium",0.2,IF(J115="High",0.3,IF(J115="No Risk",0,IF(Table2472[[#This Row],[Risk of Shift]]=" "," ")))))</f>
        <v xml:space="preserve"> </v>
      </c>
    </row>
    <row r="116" spans="3:13" ht="15.65" customHeight="1">
      <c r="C116" s="16"/>
      <c r="D116" s="54"/>
      <c r="E116" s="209" t="str">
        <f>IFERROR(VLOOKUP(Table2472[[#This Row],[MS-DRG]],'TO HIDE DRG Sum Ref'!$B$2:$M$760,4,FALSE)," ")</f>
        <v xml:space="preserve"> </v>
      </c>
      <c r="F116" s="210" t="str">
        <f>IFERROR(VLOOKUP(Table2472[[#This Row],[MS-DRG]],'TO HIDE DRG Sum Ref'!$B$2:$M$760,5,FALSE)," ")</f>
        <v xml:space="preserve"> </v>
      </c>
      <c r="G116" s="211" t="str">
        <f>IF('Volume Input'!E118&lt;&gt;0,'Volume Input'!E118," ")</f>
        <v xml:space="preserve"> </v>
      </c>
      <c r="H116" s="210" t="str">
        <f>IFERROR(VLOOKUP(Table2472[[#This Row],[MS-DRG]],'TO HIDE DRG Sum Ref'!$B$2:$M$760,2,FALSE)," ")</f>
        <v xml:space="preserve"> </v>
      </c>
      <c r="I116" s="212" t="str">
        <f>_xlfn.IFNA(VLOOKUP(Table2472[[#This Row],[MS-DRG]],'TO HIDE DRG Sum Ref'!$B$2:$F$760,3,FALSE)," ")</f>
        <v xml:space="preserve"> </v>
      </c>
      <c r="J116" s="212" t="str">
        <f>_xlfn.IFNA(VLOOKUP(F116,'TO HIDE DRG Sum Ref'!$L$3:$N$85,3,FALSE)," ")</f>
        <v xml:space="preserve"> </v>
      </c>
      <c r="K116" s="213" t="str">
        <f>IF(J116="Low",0.05,IF(J116="Medium",0.1,IF(J116="High",0.2,IF(J116="No Risk",0,IF(Table2472[[#This Row],[Risk of Shift]]=" "," ")))))</f>
        <v xml:space="preserve"> </v>
      </c>
      <c r="L116" s="213" t="str">
        <f>IF(J116="Low",0.1,IF(J116="Medium",0.15,IF(J116="High",0.25,IF(J116="No Risk",0,IF(Table2472[[#This Row],[Risk of Shift]]=" "," ")))))</f>
        <v xml:space="preserve"> </v>
      </c>
      <c r="M116" s="213" t="str">
        <f>IF(J116="Low",0.15,IF(J116="Medium",0.2,IF(J116="High",0.3,IF(J116="No Risk",0,IF(Table2472[[#This Row],[Risk of Shift]]=" "," ")))))</f>
        <v xml:space="preserve"> </v>
      </c>
    </row>
    <row r="117" spans="3:13" ht="15.65" customHeight="1">
      <c r="C117" s="16"/>
      <c r="D117" s="54"/>
      <c r="E117" s="209" t="str">
        <f>IFERROR(VLOOKUP(Table2472[[#This Row],[MS-DRG]],'TO HIDE DRG Sum Ref'!$B$2:$M$760,4,FALSE)," ")</f>
        <v xml:space="preserve"> </v>
      </c>
      <c r="F117" s="210" t="str">
        <f>IFERROR(VLOOKUP(Table2472[[#This Row],[MS-DRG]],'TO HIDE DRG Sum Ref'!$B$2:$M$760,5,FALSE)," ")</f>
        <v xml:space="preserve"> </v>
      </c>
      <c r="G117" s="211" t="str">
        <f>IF('Volume Input'!E119&lt;&gt;0,'Volume Input'!E119," ")</f>
        <v xml:space="preserve"> </v>
      </c>
      <c r="H117" s="210" t="str">
        <f>IFERROR(VLOOKUP(Table2472[[#This Row],[MS-DRG]],'TO HIDE DRG Sum Ref'!$B$2:$M$760,2,FALSE)," ")</f>
        <v xml:space="preserve"> </v>
      </c>
      <c r="I117" s="212" t="str">
        <f>_xlfn.IFNA(VLOOKUP(Table2472[[#This Row],[MS-DRG]],'TO HIDE DRG Sum Ref'!$B$2:$F$760,3,FALSE)," ")</f>
        <v xml:space="preserve"> </v>
      </c>
      <c r="J117" s="212" t="str">
        <f>_xlfn.IFNA(VLOOKUP(F117,'TO HIDE DRG Sum Ref'!$L$3:$N$85,3,FALSE)," ")</f>
        <v xml:space="preserve"> </v>
      </c>
      <c r="K117" s="213" t="str">
        <f>IF(J117="Low",0.05,IF(J117="Medium",0.1,IF(J117="High",0.2,IF(J117="No Risk",0,IF(Table2472[[#This Row],[Risk of Shift]]=" "," ")))))</f>
        <v xml:space="preserve"> </v>
      </c>
      <c r="L117" s="213" t="str">
        <f>IF(J117="Low",0.1,IF(J117="Medium",0.15,IF(J117="High",0.25,IF(J117="No Risk",0,IF(Table2472[[#This Row],[Risk of Shift]]=" "," ")))))</f>
        <v xml:space="preserve"> </v>
      </c>
      <c r="M117" s="213" t="str">
        <f>IF(J117="Low",0.15,IF(J117="Medium",0.2,IF(J117="High",0.3,IF(J117="No Risk",0,IF(Table2472[[#This Row],[Risk of Shift]]=" "," ")))))</f>
        <v xml:space="preserve"> </v>
      </c>
    </row>
    <row r="118" spans="3:13" ht="15.65" customHeight="1">
      <c r="C118" s="16"/>
      <c r="D118" s="54"/>
      <c r="E118" s="209" t="str">
        <f>IFERROR(VLOOKUP(Table2472[[#This Row],[MS-DRG]],'TO HIDE DRG Sum Ref'!$B$2:$M$760,4,FALSE)," ")</f>
        <v xml:space="preserve"> </v>
      </c>
      <c r="F118" s="210" t="str">
        <f>IFERROR(VLOOKUP(Table2472[[#This Row],[MS-DRG]],'TO HIDE DRG Sum Ref'!$B$2:$M$760,5,FALSE)," ")</f>
        <v xml:space="preserve"> </v>
      </c>
      <c r="G118" s="211" t="str">
        <f>IF('Volume Input'!E120&lt;&gt;0,'Volume Input'!E120," ")</f>
        <v xml:space="preserve"> </v>
      </c>
      <c r="H118" s="210" t="str">
        <f>IFERROR(VLOOKUP(Table2472[[#This Row],[MS-DRG]],'TO HIDE DRG Sum Ref'!$B$2:$M$760,2,FALSE)," ")</f>
        <v xml:space="preserve"> </v>
      </c>
      <c r="I118" s="212" t="str">
        <f>_xlfn.IFNA(VLOOKUP(Table2472[[#This Row],[MS-DRG]],'TO HIDE DRG Sum Ref'!$B$2:$F$760,3,FALSE)," ")</f>
        <v xml:space="preserve"> </v>
      </c>
      <c r="J118" s="212" t="str">
        <f>_xlfn.IFNA(VLOOKUP(F118,'TO HIDE DRG Sum Ref'!$L$3:$N$85,3,FALSE)," ")</f>
        <v xml:space="preserve"> </v>
      </c>
      <c r="K118" s="213" t="str">
        <f>IF(J118="Low",0.05,IF(J118="Medium",0.1,IF(J118="High",0.2,IF(J118="No Risk",0,IF(Table2472[[#This Row],[Risk of Shift]]=" "," ")))))</f>
        <v xml:space="preserve"> </v>
      </c>
      <c r="L118" s="213" t="str">
        <f>IF(J118="Low",0.1,IF(J118="Medium",0.15,IF(J118="High",0.25,IF(J118="No Risk",0,IF(Table2472[[#This Row],[Risk of Shift]]=" "," ")))))</f>
        <v xml:space="preserve"> </v>
      </c>
      <c r="M118" s="213" t="str">
        <f>IF(J118="Low",0.15,IF(J118="Medium",0.2,IF(J118="High",0.3,IF(J118="No Risk",0,IF(Table2472[[#This Row],[Risk of Shift]]=" "," ")))))</f>
        <v xml:space="preserve"> </v>
      </c>
    </row>
    <row r="119" spans="3:13">
      <c r="C119" s="16"/>
      <c r="D119" s="10"/>
      <c r="E119" s="209" t="str">
        <f>IFERROR(VLOOKUP(Table2472[[#This Row],[MS-DRG]],'TO HIDE DRG Sum Ref'!$B$2:$M$760,4,FALSE)," ")</f>
        <v xml:space="preserve"> </v>
      </c>
      <c r="F119" s="210" t="str">
        <f>IFERROR(VLOOKUP(Table2472[[#This Row],[MS-DRG]],'TO HIDE DRG Sum Ref'!$B$2:$M$760,5,FALSE)," ")</f>
        <v xml:space="preserve"> </v>
      </c>
      <c r="G119" s="211" t="str">
        <f>IF('Volume Input'!E121&lt;&gt;0,'Volume Input'!E121," ")</f>
        <v xml:space="preserve"> </v>
      </c>
      <c r="H119" s="210" t="str">
        <f>IFERROR(VLOOKUP(Table2472[[#This Row],[MS-DRG]],'TO HIDE DRG Sum Ref'!$B$2:$M$760,2,FALSE)," ")</f>
        <v xml:space="preserve"> </v>
      </c>
      <c r="I119" s="212" t="str">
        <f>_xlfn.IFNA(VLOOKUP(Table2472[[#This Row],[MS-DRG]],'TO HIDE DRG Sum Ref'!$B$2:$F$760,3,FALSE)," ")</f>
        <v xml:space="preserve"> </v>
      </c>
      <c r="J119" s="212" t="str">
        <f>_xlfn.IFNA(VLOOKUP(F119,'TO HIDE DRG Sum Ref'!$L$3:$N$85,3,FALSE)," ")</f>
        <v xml:space="preserve"> </v>
      </c>
      <c r="K119" s="213" t="str">
        <f>IF(J119="Low",0.05,IF(J119="Medium",0.1,IF(J119="High",0.2,IF(J119="No Risk",0,IF(Table2472[[#This Row],[Risk of Shift]]=" "," ")))))</f>
        <v xml:space="preserve"> </v>
      </c>
      <c r="L119" s="213" t="str">
        <f>IF(J119="Low",0.1,IF(J119="Medium",0.15,IF(J119="High",0.25,IF(J119="No Risk",0,IF(Table2472[[#This Row],[Risk of Shift]]=" "," ")))))</f>
        <v xml:space="preserve"> </v>
      </c>
      <c r="M119" s="213" t="str">
        <f>IF(J119="Low",0.15,IF(J119="Medium",0.2,IF(J119="High",0.3,IF(J119="No Risk",0,IF(Table2472[[#This Row],[Risk of Shift]]=" "," ")))))</f>
        <v xml:space="preserve"> </v>
      </c>
    </row>
    <row r="120" spans="3:13">
      <c r="C120" s="16"/>
      <c r="D120" s="55"/>
      <c r="E120" s="209" t="str">
        <f>IFERROR(VLOOKUP(Table2472[[#This Row],[MS-DRG]],'TO HIDE DRG Sum Ref'!$B$2:$M$760,4,FALSE)," ")</f>
        <v xml:space="preserve"> </v>
      </c>
      <c r="F120" s="210" t="str">
        <f>IFERROR(VLOOKUP(Table2472[[#This Row],[MS-DRG]],'TO HIDE DRG Sum Ref'!$B$2:$M$760,5,FALSE)," ")</f>
        <v xml:space="preserve"> </v>
      </c>
      <c r="G120" s="211" t="str">
        <f>IF('Volume Input'!E122&lt;&gt;0,'Volume Input'!E122," ")</f>
        <v xml:space="preserve"> </v>
      </c>
      <c r="H120" s="210" t="str">
        <f>IFERROR(VLOOKUP(Table2472[[#This Row],[MS-DRG]],'TO HIDE DRG Sum Ref'!$B$2:$M$760,2,FALSE)," ")</f>
        <v xml:space="preserve"> </v>
      </c>
      <c r="I120" s="212" t="str">
        <f>_xlfn.IFNA(VLOOKUP(Table2472[[#This Row],[MS-DRG]],'TO HIDE DRG Sum Ref'!$B$2:$F$760,3,FALSE)," ")</f>
        <v xml:space="preserve"> </v>
      </c>
      <c r="J120" s="212" t="str">
        <f>_xlfn.IFNA(VLOOKUP(F120,'TO HIDE DRG Sum Ref'!$L$3:$N$85,3,FALSE)," ")</f>
        <v xml:space="preserve"> </v>
      </c>
      <c r="K120" s="213" t="str">
        <f>IF(J120="Low",0.05,IF(J120="Medium",0.1,IF(J120="High",0.2,IF(J120="No Risk",0,IF(Table2472[[#This Row],[Risk of Shift]]=" "," ")))))</f>
        <v xml:space="preserve"> </v>
      </c>
      <c r="L120" s="213" t="str">
        <f>IF(J120="Low",0.1,IF(J120="Medium",0.15,IF(J120="High",0.25,IF(J120="No Risk",0,IF(Table2472[[#This Row],[Risk of Shift]]=" "," ")))))</f>
        <v xml:space="preserve"> </v>
      </c>
      <c r="M120" s="213" t="str">
        <f>IF(J120="Low",0.15,IF(J120="Medium",0.2,IF(J120="High",0.3,IF(J120="No Risk",0,IF(Table2472[[#This Row],[Risk of Shift]]=" "," ")))))</f>
        <v xml:space="preserve"> </v>
      </c>
    </row>
    <row r="121" spans="3:13">
      <c r="C121" s="16"/>
      <c r="D121" s="55"/>
      <c r="E121" s="209" t="str">
        <f>IFERROR(VLOOKUP(Table2472[[#This Row],[MS-DRG]],'TO HIDE DRG Sum Ref'!$B$2:$M$760,4,FALSE)," ")</f>
        <v xml:space="preserve"> </v>
      </c>
      <c r="F121" s="210" t="str">
        <f>IFERROR(VLOOKUP(Table2472[[#This Row],[MS-DRG]],'TO HIDE DRG Sum Ref'!$B$2:$M$760,5,FALSE)," ")</f>
        <v xml:space="preserve"> </v>
      </c>
      <c r="G121" s="211" t="str">
        <f>IF('Volume Input'!E123&lt;&gt;0,'Volume Input'!E123," ")</f>
        <v xml:space="preserve"> </v>
      </c>
      <c r="H121" s="210" t="str">
        <f>IFERROR(VLOOKUP(Table2472[[#This Row],[MS-DRG]],'TO HIDE DRG Sum Ref'!$B$2:$M$760,2,FALSE)," ")</f>
        <v xml:space="preserve"> </v>
      </c>
      <c r="I121" s="212" t="str">
        <f>_xlfn.IFNA(VLOOKUP(Table2472[[#This Row],[MS-DRG]],'TO HIDE DRG Sum Ref'!$B$2:$F$760,3,FALSE)," ")</f>
        <v xml:space="preserve"> </v>
      </c>
      <c r="J121" s="212" t="str">
        <f>_xlfn.IFNA(VLOOKUP(F121,'TO HIDE DRG Sum Ref'!$L$3:$N$85,3,FALSE)," ")</f>
        <v xml:space="preserve"> </v>
      </c>
      <c r="K121" s="213" t="str">
        <f>IF(J121="Low",0.05,IF(J121="Medium",0.1,IF(J121="High",0.2,IF(J121="No Risk",0,IF(Table2472[[#This Row],[Risk of Shift]]=" "," ")))))</f>
        <v xml:space="preserve"> </v>
      </c>
      <c r="L121" s="213" t="str">
        <f>IF(J121="Low",0.1,IF(J121="Medium",0.15,IF(J121="High",0.25,IF(J121="No Risk",0,IF(Table2472[[#This Row],[Risk of Shift]]=" "," ")))))</f>
        <v xml:space="preserve"> </v>
      </c>
      <c r="M121" s="213" t="str">
        <f>IF(J121="Low",0.15,IF(J121="Medium",0.2,IF(J121="High",0.3,IF(J121="No Risk",0,IF(Table2472[[#This Row],[Risk of Shift]]=" "," ")))))</f>
        <v xml:space="preserve"> </v>
      </c>
    </row>
    <row r="122" spans="3:13">
      <c r="C122" s="16"/>
      <c r="D122" s="55"/>
      <c r="E122" s="209" t="str">
        <f>IFERROR(VLOOKUP(Table2472[[#This Row],[MS-DRG]],'TO HIDE DRG Sum Ref'!$B$2:$M$760,4,FALSE)," ")</f>
        <v xml:space="preserve"> </v>
      </c>
      <c r="F122" s="210" t="str">
        <f>IFERROR(VLOOKUP(Table2472[[#This Row],[MS-DRG]],'TO HIDE DRG Sum Ref'!$B$2:$M$760,5,FALSE)," ")</f>
        <v xml:space="preserve"> </v>
      </c>
      <c r="G122" s="211" t="str">
        <f>IF('Volume Input'!E124&lt;&gt;0,'Volume Input'!E124," ")</f>
        <v xml:space="preserve"> </v>
      </c>
      <c r="H122" s="210" t="str">
        <f>IFERROR(VLOOKUP(Table2472[[#This Row],[MS-DRG]],'TO HIDE DRG Sum Ref'!$B$2:$M$760,2,FALSE)," ")</f>
        <v xml:space="preserve"> </v>
      </c>
      <c r="I122" s="212" t="str">
        <f>_xlfn.IFNA(VLOOKUP(Table2472[[#This Row],[MS-DRG]],'TO HIDE DRG Sum Ref'!$B$2:$F$760,3,FALSE)," ")</f>
        <v xml:space="preserve"> </v>
      </c>
      <c r="J122" s="212" t="str">
        <f>_xlfn.IFNA(VLOOKUP(F122,'TO HIDE DRG Sum Ref'!$L$3:$N$85,3,FALSE)," ")</f>
        <v xml:space="preserve"> </v>
      </c>
      <c r="K122" s="213" t="str">
        <f>IF(J122="Low",0.05,IF(J122="Medium",0.1,IF(J122="High",0.2,IF(J122="No Risk",0,IF(Table2472[[#This Row],[Risk of Shift]]=" "," ")))))</f>
        <v xml:space="preserve"> </v>
      </c>
      <c r="L122" s="213" t="str">
        <f>IF(J122="Low",0.1,IF(J122="Medium",0.15,IF(J122="High",0.25,IF(J122="No Risk",0,IF(Table2472[[#This Row],[Risk of Shift]]=" "," ")))))</f>
        <v xml:space="preserve"> </v>
      </c>
      <c r="M122" s="213" t="str">
        <f>IF(J122="Low",0.15,IF(J122="Medium",0.2,IF(J122="High",0.3,IF(J122="No Risk",0,IF(Table2472[[#This Row],[Risk of Shift]]=" "," ")))))</f>
        <v xml:space="preserve"> </v>
      </c>
    </row>
    <row r="123" spans="3:13">
      <c r="C123" s="16"/>
      <c r="D123" s="55"/>
      <c r="E123" s="209" t="str">
        <f>IFERROR(VLOOKUP(Table2472[[#This Row],[MS-DRG]],'TO HIDE DRG Sum Ref'!$B$2:$M$760,4,FALSE)," ")</f>
        <v xml:space="preserve"> </v>
      </c>
      <c r="F123" s="210" t="str">
        <f>IFERROR(VLOOKUP(Table2472[[#This Row],[MS-DRG]],'TO HIDE DRG Sum Ref'!$B$2:$M$760,5,FALSE)," ")</f>
        <v xml:space="preserve"> </v>
      </c>
      <c r="G123" s="211" t="str">
        <f>IF('Volume Input'!E125&lt;&gt;0,'Volume Input'!E125," ")</f>
        <v xml:space="preserve"> </v>
      </c>
      <c r="H123" s="210" t="str">
        <f>IFERROR(VLOOKUP(Table2472[[#This Row],[MS-DRG]],'TO HIDE DRG Sum Ref'!$B$2:$M$760,2,FALSE)," ")</f>
        <v xml:space="preserve"> </v>
      </c>
      <c r="I123" s="212" t="str">
        <f>_xlfn.IFNA(VLOOKUP(Table2472[[#This Row],[MS-DRG]],'TO HIDE DRG Sum Ref'!$B$2:$F$760,3,FALSE)," ")</f>
        <v xml:space="preserve"> </v>
      </c>
      <c r="J123" s="212" t="str">
        <f>_xlfn.IFNA(VLOOKUP(F123,'TO HIDE DRG Sum Ref'!$L$3:$N$85,3,FALSE)," ")</f>
        <v xml:space="preserve"> </v>
      </c>
      <c r="K123" s="213" t="str">
        <f>IF(J123="Low",0.05,IF(J123="Medium",0.1,IF(J123="High",0.2,IF(J123="No Risk",0,IF(Table2472[[#This Row],[Risk of Shift]]=" "," ")))))</f>
        <v xml:space="preserve"> </v>
      </c>
      <c r="L123" s="213" t="str">
        <f>IF(J123="Low",0.1,IF(J123="Medium",0.15,IF(J123="High",0.25,IF(J123="No Risk",0,IF(Table2472[[#This Row],[Risk of Shift]]=" "," ")))))</f>
        <v xml:space="preserve"> </v>
      </c>
      <c r="M123" s="213" t="str">
        <f>IF(J123="Low",0.15,IF(J123="Medium",0.2,IF(J123="High",0.3,IF(J123="No Risk",0,IF(Table2472[[#This Row],[Risk of Shift]]=" "," ")))))</f>
        <v xml:space="preserve"> </v>
      </c>
    </row>
    <row r="124" spans="3:13">
      <c r="C124" s="16"/>
      <c r="D124" s="55"/>
      <c r="E124" s="209" t="str">
        <f>IFERROR(VLOOKUP(Table2472[[#This Row],[MS-DRG]],'TO HIDE DRG Sum Ref'!$B$2:$M$760,4,FALSE)," ")</f>
        <v xml:space="preserve"> </v>
      </c>
      <c r="F124" s="210" t="str">
        <f>IFERROR(VLOOKUP(Table2472[[#This Row],[MS-DRG]],'TO HIDE DRG Sum Ref'!$B$2:$M$760,5,FALSE)," ")</f>
        <v xml:space="preserve"> </v>
      </c>
      <c r="G124" s="211" t="str">
        <f>IF('Volume Input'!E126&lt;&gt;0,'Volume Input'!E126," ")</f>
        <v xml:space="preserve"> </v>
      </c>
      <c r="H124" s="210" t="str">
        <f>IFERROR(VLOOKUP(Table2472[[#This Row],[MS-DRG]],'TO HIDE DRG Sum Ref'!$B$2:$M$760,2,FALSE)," ")</f>
        <v xml:space="preserve"> </v>
      </c>
      <c r="I124" s="212" t="str">
        <f>_xlfn.IFNA(VLOOKUP(Table2472[[#This Row],[MS-DRG]],'TO HIDE DRG Sum Ref'!$B$2:$F$760,3,FALSE)," ")</f>
        <v xml:space="preserve"> </v>
      </c>
      <c r="J124" s="212" t="str">
        <f>_xlfn.IFNA(VLOOKUP(F124,'TO HIDE DRG Sum Ref'!$L$3:$N$85,3,FALSE)," ")</f>
        <v xml:space="preserve"> </v>
      </c>
      <c r="K124" s="213" t="str">
        <f>IF(J124="Low",0.05,IF(J124="Medium",0.1,IF(J124="High",0.2,IF(J124="No Risk",0,IF(Table2472[[#This Row],[Risk of Shift]]=" "," ")))))</f>
        <v xml:space="preserve"> </v>
      </c>
      <c r="L124" s="213" t="str">
        <f>IF(J124="Low",0.1,IF(J124="Medium",0.15,IF(J124="High",0.25,IF(J124="No Risk",0,IF(Table2472[[#This Row],[Risk of Shift]]=" "," ")))))</f>
        <v xml:space="preserve"> </v>
      </c>
      <c r="M124" s="213" t="str">
        <f>IF(J124="Low",0.15,IF(J124="Medium",0.2,IF(J124="High",0.3,IF(J124="No Risk",0,IF(Table2472[[#This Row],[Risk of Shift]]=" "," ")))))</f>
        <v xml:space="preserve"> </v>
      </c>
    </row>
    <row r="125" spans="3:13">
      <c r="C125" s="16"/>
      <c r="D125" s="55"/>
      <c r="E125" s="209" t="str">
        <f>IFERROR(VLOOKUP(Table2472[[#This Row],[MS-DRG]],'TO HIDE DRG Sum Ref'!$B$2:$M$760,4,FALSE)," ")</f>
        <v xml:space="preserve"> </v>
      </c>
      <c r="F125" s="210" t="str">
        <f>IFERROR(VLOOKUP(Table2472[[#This Row],[MS-DRG]],'TO HIDE DRG Sum Ref'!$B$2:$M$760,5,FALSE)," ")</f>
        <v xml:space="preserve"> </v>
      </c>
      <c r="G125" s="211" t="str">
        <f>IF('Volume Input'!E127&lt;&gt;0,'Volume Input'!E127," ")</f>
        <v xml:space="preserve"> </v>
      </c>
      <c r="H125" s="210" t="str">
        <f>IFERROR(VLOOKUP(Table2472[[#This Row],[MS-DRG]],'TO HIDE DRG Sum Ref'!$B$2:$M$760,2,FALSE)," ")</f>
        <v xml:space="preserve"> </v>
      </c>
      <c r="I125" s="212" t="str">
        <f>_xlfn.IFNA(VLOOKUP(Table2472[[#This Row],[MS-DRG]],'TO HIDE DRG Sum Ref'!$B$2:$F$760,3,FALSE)," ")</f>
        <v xml:space="preserve"> </v>
      </c>
      <c r="J125" s="212" t="str">
        <f>_xlfn.IFNA(VLOOKUP(F125,'TO HIDE DRG Sum Ref'!$L$3:$N$85,3,FALSE)," ")</f>
        <v xml:space="preserve"> </v>
      </c>
      <c r="K125" s="213" t="str">
        <f>IF(J125="Low",0.05,IF(J125="Medium",0.1,IF(J125="High",0.2,IF(J125="No Risk",0,IF(Table2472[[#This Row],[Risk of Shift]]=" "," ")))))</f>
        <v xml:space="preserve"> </v>
      </c>
      <c r="L125" s="213" t="str">
        <f>IF(J125="Low",0.1,IF(J125="Medium",0.15,IF(J125="High",0.25,IF(J125="No Risk",0,IF(Table2472[[#This Row],[Risk of Shift]]=" "," ")))))</f>
        <v xml:space="preserve"> </v>
      </c>
      <c r="M125" s="213" t="str">
        <f>IF(J125="Low",0.15,IF(J125="Medium",0.2,IF(J125="High",0.3,IF(J125="No Risk",0,IF(Table2472[[#This Row],[Risk of Shift]]=" "," ")))))</f>
        <v xml:space="preserve"> </v>
      </c>
    </row>
    <row r="126" spans="3:13">
      <c r="C126" s="16"/>
      <c r="D126" s="55"/>
      <c r="E126" s="209" t="str">
        <f>IFERROR(VLOOKUP(Table2472[[#This Row],[MS-DRG]],'TO HIDE DRG Sum Ref'!$B$2:$M$760,4,FALSE)," ")</f>
        <v xml:space="preserve"> </v>
      </c>
      <c r="F126" s="210" t="str">
        <f>IFERROR(VLOOKUP(Table2472[[#This Row],[MS-DRG]],'TO HIDE DRG Sum Ref'!$B$2:$M$760,5,FALSE)," ")</f>
        <v xml:space="preserve"> </v>
      </c>
      <c r="G126" s="211" t="str">
        <f>IF('Volume Input'!E128&lt;&gt;0,'Volume Input'!E128," ")</f>
        <v xml:space="preserve"> </v>
      </c>
      <c r="H126" s="210" t="str">
        <f>IFERROR(VLOOKUP(Table2472[[#This Row],[MS-DRG]],'TO HIDE DRG Sum Ref'!$B$2:$M$760,2,FALSE)," ")</f>
        <v xml:space="preserve"> </v>
      </c>
      <c r="I126" s="212" t="str">
        <f>_xlfn.IFNA(VLOOKUP(Table2472[[#This Row],[MS-DRG]],'TO HIDE DRG Sum Ref'!$B$2:$F$760,3,FALSE)," ")</f>
        <v xml:space="preserve"> </v>
      </c>
      <c r="J126" s="212" t="str">
        <f>_xlfn.IFNA(VLOOKUP(F126,'TO HIDE DRG Sum Ref'!$L$3:$N$85,3,FALSE)," ")</f>
        <v xml:space="preserve"> </v>
      </c>
      <c r="K126" s="213" t="str">
        <f>IF(J126="Low",0.05,IF(J126="Medium",0.1,IF(J126="High",0.2,IF(J126="No Risk",0,IF(Table2472[[#This Row],[Risk of Shift]]=" "," ")))))</f>
        <v xml:space="preserve"> </v>
      </c>
      <c r="L126" s="213" t="str">
        <f>IF(J126="Low",0.1,IF(J126="Medium",0.15,IF(J126="High",0.25,IF(J126="No Risk",0,IF(Table2472[[#This Row],[Risk of Shift]]=" "," ")))))</f>
        <v xml:space="preserve"> </v>
      </c>
      <c r="M126" s="213" t="str">
        <f>IF(J126="Low",0.15,IF(J126="Medium",0.2,IF(J126="High",0.3,IF(J126="No Risk",0,IF(Table2472[[#This Row],[Risk of Shift]]=" "," ")))))</f>
        <v xml:space="preserve"> </v>
      </c>
    </row>
    <row r="127" spans="3:13" ht="15" customHeight="1">
      <c r="C127" s="16"/>
      <c r="D127" s="55"/>
      <c r="E127" s="209" t="str">
        <f>IFERROR(VLOOKUP(Table2472[[#This Row],[MS-DRG]],'TO HIDE DRG Sum Ref'!$B$2:$M$760,4,FALSE)," ")</f>
        <v xml:space="preserve"> </v>
      </c>
      <c r="F127" s="210" t="str">
        <f>IFERROR(VLOOKUP(Table2472[[#This Row],[MS-DRG]],'TO HIDE DRG Sum Ref'!$B$2:$M$760,5,FALSE)," ")</f>
        <v xml:space="preserve"> </v>
      </c>
      <c r="G127" s="211" t="str">
        <f>IF('Volume Input'!E129&lt;&gt;0,'Volume Input'!E129," ")</f>
        <v xml:space="preserve"> </v>
      </c>
      <c r="H127" s="210" t="str">
        <f>IFERROR(VLOOKUP(Table2472[[#This Row],[MS-DRG]],'TO HIDE DRG Sum Ref'!$B$2:$M$760,2,FALSE)," ")</f>
        <v xml:space="preserve"> </v>
      </c>
      <c r="I127" s="212" t="str">
        <f>_xlfn.IFNA(VLOOKUP(Table2472[[#This Row],[MS-DRG]],'TO HIDE DRG Sum Ref'!$B$2:$F$760,3,FALSE)," ")</f>
        <v xml:space="preserve"> </v>
      </c>
      <c r="J127" s="212" t="str">
        <f>_xlfn.IFNA(VLOOKUP(F127,'TO HIDE DRG Sum Ref'!$L$3:$N$85,3,FALSE)," ")</f>
        <v xml:space="preserve"> </v>
      </c>
      <c r="K127" s="213" t="str">
        <f>IF(J127="Low",0.05,IF(J127="Medium",0.1,IF(J127="High",0.2,IF(J127="No Risk",0,IF(Table2472[[#This Row],[Risk of Shift]]=" "," ")))))</f>
        <v xml:space="preserve"> </v>
      </c>
      <c r="L127" s="213" t="str">
        <f>IF(J127="Low",0.1,IF(J127="Medium",0.15,IF(J127="High",0.25,IF(J127="No Risk",0,IF(Table2472[[#This Row],[Risk of Shift]]=" "," ")))))</f>
        <v xml:space="preserve"> </v>
      </c>
      <c r="M127" s="213" t="str">
        <f>IF(J127="Low",0.15,IF(J127="Medium",0.2,IF(J127="High",0.3,IF(J127="No Risk",0,IF(Table2472[[#This Row],[Risk of Shift]]=" "," ")))))</f>
        <v xml:space="preserve"> </v>
      </c>
    </row>
    <row r="128" spans="3:13">
      <c r="C128" s="16"/>
      <c r="D128" s="56"/>
      <c r="E128" s="209" t="str">
        <f>IFERROR(VLOOKUP(Table2472[[#This Row],[MS-DRG]],'TO HIDE DRG Sum Ref'!$B$2:$M$760,4,FALSE)," ")</f>
        <v xml:space="preserve"> </v>
      </c>
      <c r="F128" s="210" t="str">
        <f>IFERROR(VLOOKUP(Table2472[[#This Row],[MS-DRG]],'TO HIDE DRG Sum Ref'!$B$2:$M$760,5,FALSE)," ")</f>
        <v xml:space="preserve"> </v>
      </c>
      <c r="G128" s="211" t="str">
        <f>IF('Volume Input'!E130&lt;&gt;0,'Volume Input'!E130," ")</f>
        <v xml:space="preserve"> </v>
      </c>
      <c r="H128" s="210" t="str">
        <f>IFERROR(VLOOKUP(Table2472[[#This Row],[MS-DRG]],'TO HIDE DRG Sum Ref'!$B$2:$M$760,2,FALSE)," ")</f>
        <v xml:space="preserve"> </v>
      </c>
      <c r="I128" s="212" t="str">
        <f>_xlfn.IFNA(VLOOKUP(Table2472[[#This Row],[MS-DRG]],'TO HIDE DRG Sum Ref'!$B$2:$F$760,3,FALSE)," ")</f>
        <v xml:space="preserve"> </v>
      </c>
      <c r="J128" s="212" t="str">
        <f>_xlfn.IFNA(VLOOKUP(F128,'TO HIDE DRG Sum Ref'!$L$3:$N$85,3,FALSE)," ")</f>
        <v xml:space="preserve"> </v>
      </c>
      <c r="K128" s="213" t="str">
        <f>IF(J128="Low",0.05,IF(J128="Medium",0.1,IF(J128="High",0.2,IF(J128="No Risk",0,IF(Table2472[[#This Row],[Risk of Shift]]=" "," ")))))</f>
        <v xml:space="preserve"> </v>
      </c>
      <c r="L128" s="213" t="str">
        <f>IF(J128="Low",0.1,IF(J128="Medium",0.15,IF(J128="High",0.25,IF(J128="No Risk",0,IF(Table2472[[#This Row],[Risk of Shift]]=" "," ")))))</f>
        <v xml:space="preserve"> </v>
      </c>
      <c r="M128" s="213" t="str">
        <f>IF(J128="Low",0.15,IF(J128="Medium",0.2,IF(J128="High",0.3,IF(J128="No Risk",0,IF(Table2472[[#This Row],[Risk of Shift]]=" "," ")))))</f>
        <v xml:space="preserve"> </v>
      </c>
    </row>
    <row r="129" spans="3:13">
      <c r="C129" s="16"/>
      <c r="D129" s="57"/>
      <c r="E129" s="209" t="str">
        <f>IFERROR(VLOOKUP(Table2472[[#This Row],[MS-DRG]],'TO HIDE DRG Sum Ref'!$B$2:$M$760,4,FALSE)," ")</f>
        <v xml:space="preserve"> </v>
      </c>
      <c r="F129" s="210" t="str">
        <f>IFERROR(VLOOKUP(Table2472[[#This Row],[MS-DRG]],'TO HIDE DRG Sum Ref'!$B$2:$M$760,5,FALSE)," ")</f>
        <v xml:space="preserve"> </v>
      </c>
      <c r="G129" s="211" t="str">
        <f>IF('Volume Input'!E131&lt;&gt;0,'Volume Input'!E131," ")</f>
        <v xml:space="preserve"> </v>
      </c>
      <c r="H129" s="210" t="str">
        <f>IFERROR(VLOOKUP(Table2472[[#This Row],[MS-DRG]],'TO HIDE DRG Sum Ref'!$B$2:$M$760,2,FALSE)," ")</f>
        <v xml:space="preserve"> </v>
      </c>
      <c r="I129" s="212" t="str">
        <f>_xlfn.IFNA(VLOOKUP(Table2472[[#This Row],[MS-DRG]],'TO HIDE DRG Sum Ref'!$B$2:$F$760,3,FALSE)," ")</f>
        <v xml:space="preserve"> </v>
      </c>
      <c r="J129" s="212" t="str">
        <f>_xlfn.IFNA(VLOOKUP(F129,'TO HIDE DRG Sum Ref'!$L$3:$N$85,3,FALSE)," ")</f>
        <v xml:space="preserve"> </v>
      </c>
      <c r="K129" s="213" t="str">
        <f>IF(J129="Low",0.05,IF(J129="Medium",0.1,IF(J129="High",0.2,IF(J129="No Risk",0,IF(Table2472[[#This Row],[Risk of Shift]]=" "," ")))))</f>
        <v xml:space="preserve"> </v>
      </c>
      <c r="L129" s="213" t="str">
        <f>IF(J129="Low",0.1,IF(J129="Medium",0.15,IF(J129="High",0.25,IF(J129="No Risk",0,IF(Table2472[[#This Row],[Risk of Shift]]=" "," ")))))</f>
        <v xml:space="preserve"> </v>
      </c>
      <c r="M129" s="213" t="str">
        <f>IF(J129="Low",0.15,IF(J129="Medium",0.2,IF(J129="High",0.3,IF(J129="No Risk",0,IF(Table2472[[#This Row],[Risk of Shift]]=" "," ")))))</f>
        <v xml:space="preserve"> </v>
      </c>
    </row>
    <row r="130" spans="3:13">
      <c r="C130" s="16"/>
      <c r="D130" s="58"/>
      <c r="E130" s="209" t="str">
        <f>IFERROR(VLOOKUP(Table2472[[#This Row],[MS-DRG]],'TO HIDE DRG Sum Ref'!$B$2:$M$760,4,FALSE)," ")</f>
        <v xml:space="preserve"> </v>
      </c>
      <c r="F130" s="210" t="str">
        <f>IFERROR(VLOOKUP(Table2472[[#This Row],[MS-DRG]],'TO HIDE DRG Sum Ref'!$B$2:$M$760,5,FALSE)," ")</f>
        <v xml:space="preserve"> </v>
      </c>
      <c r="G130" s="211" t="str">
        <f>IF('Volume Input'!E132&lt;&gt;0,'Volume Input'!E132," ")</f>
        <v xml:space="preserve"> </v>
      </c>
      <c r="H130" s="210" t="str">
        <f>IFERROR(VLOOKUP(Table2472[[#This Row],[MS-DRG]],'TO HIDE DRG Sum Ref'!$B$2:$M$760,2,FALSE)," ")</f>
        <v xml:space="preserve"> </v>
      </c>
      <c r="I130" s="212" t="str">
        <f>_xlfn.IFNA(VLOOKUP(Table2472[[#This Row],[MS-DRG]],'TO HIDE DRG Sum Ref'!$B$2:$F$760,3,FALSE)," ")</f>
        <v xml:space="preserve"> </v>
      </c>
      <c r="J130" s="212" t="str">
        <f>_xlfn.IFNA(VLOOKUP(F130,'TO HIDE DRG Sum Ref'!$L$3:$N$85,3,FALSE)," ")</f>
        <v xml:space="preserve"> </v>
      </c>
      <c r="K130" s="213" t="str">
        <f>IF(J130="Low",0.05,IF(J130="Medium",0.1,IF(J130="High",0.2,IF(J130="No Risk",0,IF(Table2472[[#This Row],[Risk of Shift]]=" "," ")))))</f>
        <v xml:space="preserve"> </v>
      </c>
      <c r="L130" s="213" t="str">
        <f>IF(J130="Low",0.1,IF(J130="Medium",0.15,IF(J130="High",0.25,IF(J130="No Risk",0,IF(Table2472[[#This Row],[Risk of Shift]]=" "," ")))))</f>
        <v xml:space="preserve"> </v>
      </c>
      <c r="M130" s="213" t="str">
        <f>IF(J130="Low",0.15,IF(J130="Medium",0.2,IF(J130="High",0.3,IF(J130="No Risk",0,IF(Table2472[[#This Row],[Risk of Shift]]=" "," ")))))</f>
        <v xml:space="preserve"> </v>
      </c>
    </row>
    <row r="131" spans="3:13">
      <c r="C131" s="16"/>
      <c r="D131" s="58"/>
      <c r="E131" s="209" t="str">
        <f>IFERROR(VLOOKUP(Table2472[[#This Row],[MS-DRG]],'TO HIDE DRG Sum Ref'!$B$2:$M$760,4,FALSE)," ")</f>
        <v xml:space="preserve"> </v>
      </c>
      <c r="F131" s="210" t="str">
        <f>IFERROR(VLOOKUP(Table2472[[#This Row],[MS-DRG]],'TO HIDE DRG Sum Ref'!$B$2:$M$760,5,FALSE)," ")</f>
        <v xml:space="preserve"> </v>
      </c>
      <c r="G131" s="211" t="str">
        <f>IF('Volume Input'!E133&lt;&gt;0,'Volume Input'!E133," ")</f>
        <v xml:space="preserve"> </v>
      </c>
      <c r="H131" s="210" t="str">
        <f>IFERROR(VLOOKUP(Table2472[[#This Row],[MS-DRG]],'TO HIDE DRG Sum Ref'!$B$2:$M$760,2,FALSE)," ")</f>
        <v xml:space="preserve"> </v>
      </c>
      <c r="I131" s="212" t="str">
        <f>_xlfn.IFNA(VLOOKUP(Table2472[[#This Row],[MS-DRG]],'TO HIDE DRG Sum Ref'!$B$2:$F$760,3,FALSE)," ")</f>
        <v xml:space="preserve"> </v>
      </c>
      <c r="J131" s="212" t="str">
        <f>_xlfn.IFNA(VLOOKUP(F131,'TO HIDE DRG Sum Ref'!$L$3:$N$85,3,FALSE)," ")</f>
        <v xml:space="preserve"> </v>
      </c>
      <c r="K131" s="213" t="str">
        <f>IF(J131="Low",0.05,IF(J131="Medium",0.1,IF(J131="High",0.2,IF(J131="No Risk",0,IF(Table2472[[#This Row],[Risk of Shift]]=" "," ")))))</f>
        <v xml:space="preserve"> </v>
      </c>
      <c r="L131" s="213" t="str">
        <f>IF(J131="Low",0.1,IF(J131="Medium",0.15,IF(J131="High",0.25,IF(J131="No Risk",0,IF(Table2472[[#This Row],[Risk of Shift]]=" "," ")))))</f>
        <v xml:space="preserve"> </v>
      </c>
      <c r="M131" s="213" t="str">
        <f>IF(J131="Low",0.15,IF(J131="Medium",0.2,IF(J131="High",0.3,IF(J131="No Risk",0,IF(Table2472[[#This Row],[Risk of Shift]]=" "," ")))))</f>
        <v xml:space="preserve"> </v>
      </c>
    </row>
    <row r="132" spans="3:13">
      <c r="C132" s="16"/>
      <c r="D132" s="55"/>
      <c r="E132" s="209" t="str">
        <f>IFERROR(VLOOKUP(Table2472[[#This Row],[MS-DRG]],'TO HIDE DRG Sum Ref'!$B$2:$M$760,4,FALSE)," ")</f>
        <v xml:space="preserve"> </v>
      </c>
      <c r="F132" s="210" t="str">
        <f>IFERROR(VLOOKUP(Table2472[[#This Row],[MS-DRG]],'TO HIDE DRG Sum Ref'!$B$2:$M$760,5,FALSE)," ")</f>
        <v xml:space="preserve"> </v>
      </c>
      <c r="G132" s="211" t="str">
        <f>IF('Volume Input'!E134&lt;&gt;0,'Volume Input'!E134," ")</f>
        <v xml:space="preserve"> </v>
      </c>
      <c r="H132" s="210" t="str">
        <f>IFERROR(VLOOKUP(Table2472[[#This Row],[MS-DRG]],'TO HIDE DRG Sum Ref'!$B$2:$M$760,2,FALSE)," ")</f>
        <v xml:space="preserve"> </v>
      </c>
      <c r="I132" s="212" t="str">
        <f>_xlfn.IFNA(VLOOKUP(Table2472[[#This Row],[MS-DRG]],'TO HIDE DRG Sum Ref'!$B$2:$F$760,3,FALSE)," ")</f>
        <v xml:space="preserve"> </v>
      </c>
      <c r="J132" s="212" t="str">
        <f>_xlfn.IFNA(VLOOKUP(F132,'TO HIDE DRG Sum Ref'!$L$3:$N$85,3,FALSE)," ")</f>
        <v xml:space="preserve"> </v>
      </c>
      <c r="K132" s="213" t="str">
        <f>IF(J132="Low",0.05,IF(J132="Medium",0.1,IF(J132="High",0.2,IF(J132="No Risk",0,IF(Table2472[[#This Row],[Risk of Shift]]=" "," ")))))</f>
        <v xml:space="preserve"> </v>
      </c>
      <c r="L132" s="213" t="str">
        <f>IF(J132="Low",0.1,IF(J132="Medium",0.15,IF(J132="High",0.25,IF(J132="No Risk",0,IF(Table2472[[#This Row],[Risk of Shift]]=" "," ")))))</f>
        <v xml:space="preserve"> </v>
      </c>
      <c r="M132" s="213" t="str">
        <f>IF(J132="Low",0.15,IF(J132="Medium",0.2,IF(J132="High",0.3,IF(J132="No Risk",0,IF(Table2472[[#This Row],[Risk of Shift]]=" "," ")))))</f>
        <v xml:space="preserve"> </v>
      </c>
    </row>
    <row r="133" spans="3:13">
      <c r="C133" s="16"/>
      <c r="D133" s="10"/>
      <c r="E133" s="209" t="str">
        <f>IFERROR(VLOOKUP(Table2472[[#This Row],[MS-DRG]],'TO HIDE DRG Sum Ref'!$B$2:$M$760,4,FALSE)," ")</f>
        <v xml:space="preserve"> </v>
      </c>
      <c r="F133" s="210" t="str">
        <f>IFERROR(VLOOKUP(Table2472[[#This Row],[MS-DRG]],'TO HIDE DRG Sum Ref'!$B$2:$M$760,5,FALSE)," ")</f>
        <v xml:space="preserve"> </v>
      </c>
      <c r="G133" s="211" t="str">
        <f>IF('Volume Input'!E135&lt;&gt;0,'Volume Input'!E135," ")</f>
        <v xml:space="preserve"> </v>
      </c>
      <c r="H133" s="210" t="str">
        <f>IFERROR(VLOOKUP(Table2472[[#This Row],[MS-DRG]],'TO HIDE DRG Sum Ref'!$B$2:$M$760,2,FALSE)," ")</f>
        <v xml:space="preserve"> </v>
      </c>
      <c r="I133" s="212" t="str">
        <f>_xlfn.IFNA(VLOOKUP(Table2472[[#This Row],[MS-DRG]],'TO HIDE DRG Sum Ref'!$B$2:$F$760,3,FALSE)," ")</f>
        <v xml:space="preserve"> </v>
      </c>
      <c r="J133" s="212" t="str">
        <f>_xlfn.IFNA(VLOOKUP(F133,'TO HIDE DRG Sum Ref'!$L$3:$N$85,3,FALSE)," ")</f>
        <v xml:space="preserve"> </v>
      </c>
      <c r="K133" s="213" t="str">
        <f>IF(J133="Low",0.05,IF(J133="Medium",0.1,IF(J133="High",0.2,IF(J133="No Risk",0,IF(Table2472[[#This Row],[Risk of Shift]]=" "," ")))))</f>
        <v xml:space="preserve"> </v>
      </c>
      <c r="L133" s="213" t="str">
        <f>IF(J133="Low",0.1,IF(J133="Medium",0.15,IF(J133="High",0.25,IF(J133="No Risk",0,IF(Table2472[[#This Row],[Risk of Shift]]=" "," ")))))</f>
        <v xml:space="preserve"> </v>
      </c>
      <c r="M133" s="213" t="str">
        <f>IF(J133="Low",0.15,IF(J133="Medium",0.2,IF(J133="High",0.3,IF(J133="No Risk",0,IF(Table2472[[#This Row],[Risk of Shift]]=" "," ")))))</f>
        <v xml:space="preserve"> </v>
      </c>
    </row>
    <row r="134" spans="3:13">
      <c r="C134" s="16"/>
      <c r="D134" s="10"/>
      <c r="E134" s="209" t="str">
        <f>IFERROR(VLOOKUP(Table2472[[#This Row],[MS-DRG]],'TO HIDE DRG Sum Ref'!$B$2:$M$760,4,FALSE)," ")</f>
        <v xml:space="preserve"> </v>
      </c>
      <c r="F134" s="210" t="str">
        <f>IFERROR(VLOOKUP(Table2472[[#This Row],[MS-DRG]],'TO HIDE DRG Sum Ref'!$B$2:$M$760,5,FALSE)," ")</f>
        <v xml:space="preserve"> </v>
      </c>
      <c r="G134" s="211" t="str">
        <f>IF('Volume Input'!E136&lt;&gt;0,'Volume Input'!E136," ")</f>
        <v xml:space="preserve"> </v>
      </c>
      <c r="H134" s="210" t="str">
        <f>IFERROR(VLOOKUP(Table2472[[#This Row],[MS-DRG]],'TO HIDE DRG Sum Ref'!$B$2:$M$760,2,FALSE)," ")</f>
        <v xml:space="preserve"> </v>
      </c>
      <c r="I134" s="212" t="str">
        <f>_xlfn.IFNA(VLOOKUP(Table2472[[#This Row],[MS-DRG]],'TO HIDE DRG Sum Ref'!$B$2:$F$760,3,FALSE)," ")</f>
        <v xml:space="preserve"> </v>
      </c>
      <c r="J134" s="212" t="str">
        <f>_xlfn.IFNA(VLOOKUP(F134,'TO HIDE DRG Sum Ref'!$L$3:$N$85,3,FALSE)," ")</f>
        <v xml:space="preserve"> </v>
      </c>
      <c r="K134" s="213" t="str">
        <f>IF(J134="Low",0.05,IF(J134="Medium",0.1,IF(J134="High",0.2,IF(J134="No Risk",0,IF(Table2472[[#This Row],[Risk of Shift]]=" "," ")))))</f>
        <v xml:space="preserve"> </v>
      </c>
      <c r="L134" s="213" t="str">
        <f>IF(J134="Low",0.1,IF(J134="Medium",0.15,IF(J134="High",0.25,IF(J134="No Risk",0,IF(Table2472[[#This Row],[Risk of Shift]]=" "," ")))))</f>
        <v xml:space="preserve"> </v>
      </c>
      <c r="M134" s="213" t="str">
        <f>IF(J134="Low",0.15,IF(J134="Medium",0.2,IF(J134="High",0.3,IF(J134="No Risk",0,IF(Table2472[[#This Row],[Risk of Shift]]=" "," ")))))</f>
        <v xml:space="preserve"> </v>
      </c>
    </row>
    <row r="135" spans="3:13">
      <c r="C135" s="16"/>
      <c r="D135" s="10"/>
      <c r="E135" s="209" t="str">
        <f>IFERROR(VLOOKUP(Table2472[[#This Row],[MS-DRG]],'TO HIDE DRG Sum Ref'!$B$2:$M$760,4,FALSE)," ")</f>
        <v xml:space="preserve"> </v>
      </c>
      <c r="F135" s="210" t="str">
        <f>IFERROR(VLOOKUP(Table2472[[#This Row],[MS-DRG]],'TO HIDE DRG Sum Ref'!$B$2:$M$760,5,FALSE)," ")</f>
        <v xml:space="preserve"> </v>
      </c>
      <c r="G135" s="211" t="str">
        <f>IF('Volume Input'!E137&lt;&gt;0,'Volume Input'!E137," ")</f>
        <v xml:space="preserve"> </v>
      </c>
      <c r="H135" s="210" t="str">
        <f>IFERROR(VLOOKUP(Table2472[[#This Row],[MS-DRG]],'TO HIDE DRG Sum Ref'!$B$2:$M$760,2,FALSE)," ")</f>
        <v xml:space="preserve"> </v>
      </c>
      <c r="I135" s="212" t="str">
        <f>_xlfn.IFNA(VLOOKUP(Table2472[[#This Row],[MS-DRG]],'TO HIDE DRG Sum Ref'!$B$2:$F$760,3,FALSE)," ")</f>
        <v xml:space="preserve"> </v>
      </c>
      <c r="J135" s="212" t="str">
        <f>_xlfn.IFNA(VLOOKUP(F135,'TO HIDE DRG Sum Ref'!$L$3:$N$85,3,FALSE)," ")</f>
        <v xml:space="preserve"> </v>
      </c>
      <c r="K135" s="213" t="str">
        <f>IF(J135="Low",0.05,IF(J135="Medium",0.1,IF(J135="High",0.2,IF(J135="No Risk",0,IF(Table2472[[#This Row],[Risk of Shift]]=" "," ")))))</f>
        <v xml:space="preserve"> </v>
      </c>
      <c r="L135" s="213" t="str">
        <f>IF(J135="Low",0.1,IF(J135="Medium",0.15,IF(J135="High",0.25,IF(J135="No Risk",0,IF(Table2472[[#This Row],[Risk of Shift]]=" "," ")))))</f>
        <v xml:space="preserve"> </v>
      </c>
      <c r="M135" s="213" t="str">
        <f>IF(J135="Low",0.15,IF(J135="Medium",0.2,IF(J135="High",0.3,IF(J135="No Risk",0,IF(Table2472[[#This Row],[Risk of Shift]]=" "," ")))))</f>
        <v xml:space="preserve"> </v>
      </c>
    </row>
    <row r="136" spans="3:13">
      <c r="C136" s="16"/>
      <c r="D136" s="10"/>
      <c r="E136" s="209" t="str">
        <f>IFERROR(VLOOKUP(Table2472[[#This Row],[MS-DRG]],'TO HIDE DRG Sum Ref'!$B$2:$M$760,4,FALSE)," ")</f>
        <v xml:space="preserve"> </v>
      </c>
      <c r="F136" s="210" t="str">
        <f>IFERROR(VLOOKUP(Table2472[[#This Row],[MS-DRG]],'TO HIDE DRG Sum Ref'!$B$2:$M$760,5,FALSE)," ")</f>
        <v xml:space="preserve"> </v>
      </c>
      <c r="G136" s="211" t="str">
        <f>IF('Volume Input'!E138&lt;&gt;0,'Volume Input'!E138," ")</f>
        <v xml:space="preserve"> </v>
      </c>
      <c r="H136" s="210" t="str">
        <f>IFERROR(VLOOKUP(Table2472[[#This Row],[MS-DRG]],'TO HIDE DRG Sum Ref'!$B$2:$M$760,2,FALSE)," ")</f>
        <v xml:space="preserve"> </v>
      </c>
      <c r="I136" s="212" t="str">
        <f>_xlfn.IFNA(VLOOKUP(Table2472[[#This Row],[MS-DRG]],'TO HIDE DRG Sum Ref'!$B$2:$F$760,3,FALSE)," ")</f>
        <v xml:space="preserve"> </v>
      </c>
      <c r="J136" s="212" t="str">
        <f>_xlfn.IFNA(VLOOKUP(F136,'TO HIDE DRG Sum Ref'!$L$3:$N$85,3,FALSE)," ")</f>
        <v xml:space="preserve"> </v>
      </c>
      <c r="K136" s="213" t="str">
        <f>IF(J136="Low",0.05,IF(J136="Medium",0.1,IF(J136="High",0.2,IF(J136="No Risk",0,IF(Table2472[[#This Row],[Risk of Shift]]=" "," ")))))</f>
        <v xml:space="preserve"> </v>
      </c>
      <c r="L136" s="213" t="str">
        <f>IF(J136="Low",0.1,IF(J136="Medium",0.15,IF(J136="High",0.25,IF(J136="No Risk",0,IF(Table2472[[#This Row],[Risk of Shift]]=" "," ")))))</f>
        <v xml:space="preserve"> </v>
      </c>
      <c r="M136" s="213" t="str">
        <f>IF(J136="Low",0.15,IF(J136="Medium",0.2,IF(J136="High",0.3,IF(J136="No Risk",0,IF(Table2472[[#This Row],[Risk of Shift]]=" "," ")))))</f>
        <v xml:space="preserve"> </v>
      </c>
    </row>
    <row r="137" spans="3:13">
      <c r="C137" s="16"/>
      <c r="D137" s="10"/>
      <c r="E137" s="209" t="str">
        <f>IFERROR(VLOOKUP(Table2472[[#This Row],[MS-DRG]],'TO HIDE DRG Sum Ref'!$B$2:$M$760,4,FALSE)," ")</f>
        <v xml:space="preserve"> </v>
      </c>
      <c r="F137" s="210" t="str">
        <f>IFERROR(VLOOKUP(Table2472[[#This Row],[MS-DRG]],'TO HIDE DRG Sum Ref'!$B$2:$M$760,5,FALSE)," ")</f>
        <v xml:space="preserve"> </v>
      </c>
      <c r="G137" s="211" t="str">
        <f>IF('Volume Input'!E139&lt;&gt;0,'Volume Input'!E139," ")</f>
        <v xml:space="preserve"> </v>
      </c>
      <c r="H137" s="210" t="str">
        <f>IFERROR(VLOOKUP(Table2472[[#This Row],[MS-DRG]],'TO HIDE DRG Sum Ref'!$B$2:$M$760,2,FALSE)," ")</f>
        <v xml:space="preserve"> </v>
      </c>
      <c r="I137" s="212" t="str">
        <f>_xlfn.IFNA(VLOOKUP(Table2472[[#This Row],[MS-DRG]],'TO HIDE DRG Sum Ref'!$B$2:$F$760,3,FALSE)," ")</f>
        <v xml:space="preserve"> </v>
      </c>
      <c r="J137" s="212" t="str">
        <f>_xlfn.IFNA(VLOOKUP(F137,'TO HIDE DRG Sum Ref'!$L$3:$N$85,3,FALSE)," ")</f>
        <v xml:space="preserve"> </v>
      </c>
      <c r="K137" s="213" t="str">
        <f>IF(J137="Low",0.05,IF(J137="Medium",0.1,IF(J137="High",0.2,IF(J137="No Risk",0,IF(Table2472[[#This Row],[Risk of Shift]]=" "," ")))))</f>
        <v xml:space="preserve"> </v>
      </c>
      <c r="L137" s="213" t="str">
        <f>IF(J137="Low",0.1,IF(J137="Medium",0.15,IF(J137="High",0.25,IF(J137="No Risk",0,IF(Table2472[[#This Row],[Risk of Shift]]=" "," ")))))</f>
        <v xml:space="preserve"> </v>
      </c>
      <c r="M137" s="213" t="str">
        <f>IF(J137="Low",0.15,IF(J137="Medium",0.2,IF(J137="High",0.3,IF(J137="No Risk",0,IF(Table2472[[#This Row],[Risk of Shift]]=" "," ")))))</f>
        <v xml:space="preserve"> </v>
      </c>
    </row>
    <row r="138" spans="3:13" ht="19.25" customHeight="1">
      <c r="C138" s="16"/>
      <c r="D138" s="10"/>
      <c r="E138" s="209" t="str">
        <f>IFERROR(VLOOKUP(Table2472[[#This Row],[MS-DRG]],'TO HIDE DRG Sum Ref'!$B$2:$M$760,4,FALSE)," ")</f>
        <v xml:space="preserve"> </v>
      </c>
      <c r="F138" s="210" t="str">
        <f>IFERROR(VLOOKUP(Table2472[[#This Row],[MS-DRG]],'TO HIDE DRG Sum Ref'!$B$2:$M$760,5,FALSE)," ")</f>
        <v xml:space="preserve"> </v>
      </c>
      <c r="G138" s="211" t="str">
        <f>IF('Volume Input'!E140&lt;&gt;0,'Volume Input'!E140," ")</f>
        <v xml:space="preserve"> </v>
      </c>
      <c r="H138" s="210" t="str">
        <f>IFERROR(VLOOKUP(Table2472[[#This Row],[MS-DRG]],'TO HIDE DRG Sum Ref'!$B$2:$M$760,2,FALSE)," ")</f>
        <v xml:space="preserve"> </v>
      </c>
      <c r="I138" s="212" t="str">
        <f>_xlfn.IFNA(VLOOKUP(Table2472[[#This Row],[MS-DRG]],'TO HIDE DRG Sum Ref'!$B$2:$F$760,3,FALSE)," ")</f>
        <v xml:space="preserve"> </v>
      </c>
      <c r="J138" s="212" t="str">
        <f>_xlfn.IFNA(VLOOKUP(F138,'TO HIDE DRG Sum Ref'!$L$3:$N$85,3,FALSE)," ")</f>
        <v xml:space="preserve"> </v>
      </c>
      <c r="K138" s="213" t="str">
        <f>IF(J138="Low",0.05,IF(J138="Medium",0.1,IF(J138="High",0.2,IF(J138="No Risk",0,IF(Table2472[[#This Row],[Risk of Shift]]=" "," ")))))</f>
        <v xml:space="preserve"> </v>
      </c>
      <c r="L138" s="213" t="str">
        <f>IF(J138="Low",0.1,IF(J138="Medium",0.15,IF(J138="High",0.25,IF(J138="No Risk",0,IF(Table2472[[#This Row],[Risk of Shift]]=" "," ")))))</f>
        <v xml:space="preserve"> </v>
      </c>
      <c r="M138" s="213" t="str">
        <f>IF(J138="Low",0.15,IF(J138="Medium",0.2,IF(J138="High",0.3,IF(J138="No Risk",0,IF(Table2472[[#This Row],[Risk of Shift]]=" "," ")))))</f>
        <v xml:space="preserve"> </v>
      </c>
    </row>
    <row r="139" spans="3:13">
      <c r="C139" s="16"/>
      <c r="D139" s="10"/>
      <c r="E139" s="209" t="str">
        <f>IFERROR(VLOOKUP(Table2472[[#This Row],[MS-DRG]],'TO HIDE DRG Sum Ref'!$B$2:$M$760,4,FALSE)," ")</f>
        <v xml:space="preserve"> </v>
      </c>
      <c r="F139" s="210" t="str">
        <f>IFERROR(VLOOKUP(Table2472[[#This Row],[MS-DRG]],'TO HIDE DRG Sum Ref'!$B$2:$M$760,5,FALSE)," ")</f>
        <v xml:space="preserve"> </v>
      </c>
      <c r="G139" s="211" t="str">
        <f>IF('Volume Input'!E141&lt;&gt;0,'Volume Input'!E141," ")</f>
        <v xml:space="preserve"> </v>
      </c>
      <c r="H139" s="210" t="str">
        <f>IFERROR(VLOOKUP(Table2472[[#This Row],[MS-DRG]],'TO HIDE DRG Sum Ref'!$B$2:$M$760,2,FALSE)," ")</f>
        <v xml:space="preserve"> </v>
      </c>
      <c r="I139" s="212" t="str">
        <f>_xlfn.IFNA(VLOOKUP(Table2472[[#This Row],[MS-DRG]],'TO HIDE DRG Sum Ref'!$B$2:$F$760,3,FALSE)," ")</f>
        <v xml:space="preserve"> </v>
      </c>
      <c r="J139" s="212" t="str">
        <f>_xlfn.IFNA(VLOOKUP(F139,'TO HIDE DRG Sum Ref'!$L$3:$N$85,3,FALSE)," ")</f>
        <v xml:space="preserve"> </v>
      </c>
      <c r="K139" s="213" t="str">
        <f>IF(J139="Low",0.05,IF(J139="Medium",0.1,IF(J139="High",0.2,IF(J139="No Risk",0,IF(Table2472[[#This Row],[Risk of Shift]]=" "," ")))))</f>
        <v xml:space="preserve"> </v>
      </c>
      <c r="L139" s="213" t="str">
        <f>IF(J139="Low",0.1,IF(J139="Medium",0.15,IF(J139="High",0.25,IF(J139="No Risk",0,IF(Table2472[[#This Row],[Risk of Shift]]=" "," ")))))</f>
        <v xml:space="preserve"> </v>
      </c>
      <c r="M139" s="213" t="str">
        <f>IF(J139="Low",0.15,IF(J139="Medium",0.2,IF(J139="High",0.3,IF(J139="No Risk",0,IF(Table2472[[#This Row],[Risk of Shift]]=" "," ")))))</f>
        <v xml:space="preserve"> </v>
      </c>
    </row>
    <row r="140" spans="3:13">
      <c r="C140" s="16"/>
      <c r="D140" s="10"/>
      <c r="E140" s="209" t="str">
        <f>IFERROR(VLOOKUP(Table2472[[#This Row],[MS-DRG]],'TO HIDE DRG Sum Ref'!$B$2:$M$760,4,FALSE)," ")</f>
        <v xml:space="preserve"> </v>
      </c>
      <c r="F140" s="210" t="str">
        <f>IFERROR(VLOOKUP(Table2472[[#This Row],[MS-DRG]],'TO HIDE DRG Sum Ref'!$B$2:$M$760,5,FALSE)," ")</f>
        <v xml:space="preserve"> </v>
      </c>
      <c r="G140" s="211" t="str">
        <f>IF('Volume Input'!E142&lt;&gt;0,'Volume Input'!E142," ")</f>
        <v xml:space="preserve"> </v>
      </c>
      <c r="H140" s="210" t="str">
        <f>IFERROR(VLOOKUP(Table2472[[#This Row],[MS-DRG]],'TO HIDE DRG Sum Ref'!$B$2:$M$760,2,FALSE)," ")</f>
        <v xml:space="preserve"> </v>
      </c>
      <c r="I140" s="212" t="str">
        <f>_xlfn.IFNA(VLOOKUP(Table2472[[#This Row],[MS-DRG]],'TO HIDE DRG Sum Ref'!$B$2:$F$760,3,FALSE)," ")</f>
        <v xml:space="preserve"> </v>
      </c>
      <c r="J140" s="212" t="str">
        <f>_xlfn.IFNA(VLOOKUP(F140,'TO HIDE DRG Sum Ref'!$L$3:$N$85,3,FALSE)," ")</f>
        <v xml:space="preserve"> </v>
      </c>
      <c r="K140" s="213" t="str">
        <f>IF(J140="Low",0.05,IF(J140="Medium",0.1,IF(J140="High",0.2,IF(J140="No Risk",0,IF(Table2472[[#This Row],[Risk of Shift]]=" "," ")))))</f>
        <v xml:space="preserve"> </v>
      </c>
      <c r="L140" s="213" t="str">
        <f>IF(J140="Low",0.1,IF(J140="Medium",0.15,IF(J140="High",0.25,IF(J140="No Risk",0,IF(Table2472[[#This Row],[Risk of Shift]]=" "," ")))))</f>
        <v xml:space="preserve"> </v>
      </c>
      <c r="M140" s="213" t="str">
        <f>IF(J140="Low",0.15,IF(J140="Medium",0.2,IF(J140="High",0.3,IF(J140="No Risk",0,IF(Table2472[[#This Row],[Risk of Shift]]=" "," ")))))</f>
        <v xml:space="preserve"> </v>
      </c>
    </row>
    <row r="141" spans="3:13">
      <c r="C141" s="16"/>
      <c r="D141" s="10"/>
      <c r="E141" s="209" t="str">
        <f>IFERROR(VLOOKUP(Table2472[[#This Row],[MS-DRG]],'TO HIDE DRG Sum Ref'!$B$2:$M$760,4,FALSE)," ")</f>
        <v xml:space="preserve"> </v>
      </c>
      <c r="F141" s="210" t="str">
        <f>IFERROR(VLOOKUP(Table2472[[#This Row],[MS-DRG]],'TO HIDE DRG Sum Ref'!$B$2:$M$760,5,FALSE)," ")</f>
        <v xml:space="preserve"> </v>
      </c>
      <c r="G141" s="211" t="str">
        <f>IF('Volume Input'!E143&lt;&gt;0,'Volume Input'!E143," ")</f>
        <v xml:space="preserve"> </v>
      </c>
      <c r="H141" s="210" t="str">
        <f>IFERROR(VLOOKUP(Table2472[[#This Row],[MS-DRG]],'TO HIDE DRG Sum Ref'!$B$2:$M$760,2,FALSE)," ")</f>
        <v xml:space="preserve"> </v>
      </c>
      <c r="I141" s="212" t="str">
        <f>_xlfn.IFNA(VLOOKUP(Table2472[[#This Row],[MS-DRG]],'TO HIDE DRG Sum Ref'!$B$2:$F$760,3,FALSE)," ")</f>
        <v xml:space="preserve"> </v>
      </c>
      <c r="J141" s="212" t="str">
        <f>_xlfn.IFNA(VLOOKUP(F141,'TO HIDE DRG Sum Ref'!$L$3:$N$85,3,FALSE)," ")</f>
        <v xml:space="preserve"> </v>
      </c>
      <c r="K141" s="213" t="str">
        <f>IF(J141="Low",0.05,IF(J141="Medium",0.1,IF(J141="High",0.2,IF(J141="No Risk",0,IF(Table2472[[#This Row],[Risk of Shift]]=" "," ")))))</f>
        <v xml:space="preserve"> </v>
      </c>
      <c r="L141" s="213" t="str">
        <f>IF(J141="Low",0.1,IF(J141="Medium",0.15,IF(J141="High",0.25,IF(J141="No Risk",0,IF(Table2472[[#This Row],[Risk of Shift]]=" "," ")))))</f>
        <v xml:space="preserve"> </v>
      </c>
      <c r="M141" s="213" t="str">
        <f>IF(J141="Low",0.15,IF(J141="Medium",0.2,IF(J141="High",0.3,IF(J141="No Risk",0,IF(Table2472[[#This Row],[Risk of Shift]]=" "," ")))))</f>
        <v xml:space="preserve"> </v>
      </c>
    </row>
    <row r="142" spans="3:13">
      <c r="C142" s="16"/>
      <c r="D142" s="10"/>
      <c r="E142" s="209" t="str">
        <f>IFERROR(VLOOKUP(Table2472[[#This Row],[MS-DRG]],'TO HIDE DRG Sum Ref'!$B$2:$M$760,4,FALSE)," ")</f>
        <v xml:space="preserve"> </v>
      </c>
      <c r="F142" s="210" t="str">
        <f>IFERROR(VLOOKUP(Table2472[[#This Row],[MS-DRG]],'TO HIDE DRG Sum Ref'!$B$2:$M$760,5,FALSE)," ")</f>
        <v xml:space="preserve"> </v>
      </c>
      <c r="G142" s="211" t="str">
        <f>IF('Volume Input'!E144&lt;&gt;0,'Volume Input'!E144," ")</f>
        <v xml:space="preserve"> </v>
      </c>
      <c r="H142" s="210" t="str">
        <f>IFERROR(VLOOKUP(Table2472[[#This Row],[MS-DRG]],'TO HIDE DRG Sum Ref'!$B$2:$M$760,2,FALSE)," ")</f>
        <v xml:space="preserve"> </v>
      </c>
      <c r="I142" s="212" t="str">
        <f>_xlfn.IFNA(VLOOKUP(Table2472[[#This Row],[MS-DRG]],'TO HIDE DRG Sum Ref'!$B$2:$F$760,3,FALSE)," ")</f>
        <v xml:space="preserve"> </v>
      </c>
      <c r="J142" s="212" t="str">
        <f>_xlfn.IFNA(VLOOKUP(F142,'TO HIDE DRG Sum Ref'!$L$3:$N$85,3,FALSE)," ")</f>
        <v xml:space="preserve"> </v>
      </c>
      <c r="K142" s="213" t="str">
        <f>IF(J142="Low",0.05,IF(J142="Medium",0.1,IF(J142="High",0.2,IF(J142="No Risk",0,IF(Table2472[[#This Row],[Risk of Shift]]=" "," ")))))</f>
        <v xml:space="preserve"> </v>
      </c>
      <c r="L142" s="213" t="str">
        <f>IF(J142="Low",0.1,IF(J142="Medium",0.15,IF(J142="High",0.25,IF(J142="No Risk",0,IF(Table2472[[#This Row],[Risk of Shift]]=" "," ")))))</f>
        <v xml:space="preserve"> </v>
      </c>
      <c r="M142" s="213" t="str">
        <f>IF(J142="Low",0.15,IF(J142="Medium",0.2,IF(J142="High",0.3,IF(J142="No Risk",0,IF(Table2472[[#This Row],[Risk of Shift]]=" "," ")))))</f>
        <v xml:space="preserve"> </v>
      </c>
    </row>
    <row r="143" spans="3:13">
      <c r="C143" s="16"/>
      <c r="D143" s="10"/>
      <c r="E143" s="209" t="str">
        <f>IFERROR(VLOOKUP(Table2472[[#This Row],[MS-DRG]],'TO HIDE DRG Sum Ref'!$B$2:$M$760,4,FALSE)," ")</f>
        <v xml:space="preserve"> </v>
      </c>
      <c r="F143" s="210" t="str">
        <f>IFERROR(VLOOKUP(Table2472[[#This Row],[MS-DRG]],'TO HIDE DRG Sum Ref'!$B$2:$M$760,5,FALSE)," ")</f>
        <v xml:space="preserve"> </v>
      </c>
      <c r="G143" s="211" t="str">
        <f>IF('Volume Input'!E145&lt;&gt;0,'Volume Input'!E145," ")</f>
        <v xml:space="preserve"> </v>
      </c>
      <c r="H143" s="210" t="str">
        <f>IFERROR(VLOOKUP(Table2472[[#This Row],[MS-DRG]],'TO HIDE DRG Sum Ref'!$B$2:$M$760,2,FALSE)," ")</f>
        <v xml:space="preserve"> </v>
      </c>
      <c r="I143" s="212" t="str">
        <f>_xlfn.IFNA(VLOOKUP(Table2472[[#This Row],[MS-DRG]],'TO HIDE DRG Sum Ref'!$B$2:$F$760,3,FALSE)," ")</f>
        <v xml:space="preserve"> </v>
      </c>
      <c r="J143" s="212" t="str">
        <f>_xlfn.IFNA(VLOOKUP(F143,'TO HIDE DRG Sum Ref'!$L$3:$N$85,3,FALSE)," ")</f>
        <v xml:space="preserve"> </v>
      </c>
      <c r="K143" s="213" t="str">
        <f>IF(J143="Low",0.05,IF(J143="Medium",0.1,IF(J143="High",0.2,IF(J143="No Risk",0,IF(Table2472[[#This Row],[Risk of Shift]]=" "," ")))))</f>
        <v xml:space="preserve"> </v>
      </c>
      <c r="L143" s="213" t="str">
        <f>IF(J143="Low",0.1,IF(J143="Medium",0.15,IF(J143="High",0.25,IF(J143="No Risk",0,IF(Table2472[[#This Row],[Risk of Shift]]=" "," ")))))</f>
        <v xml:space="preserve"> </v>
      </c>
      <c r="M143" s="213" t="str">
        <f>IF(J143="Low",0.15,IF(J143="Medium",0.2,IF(J143="High",0.3,IF(J143="No Risk",0,IF(Table2472[[#This Row],[Risk of Shift]]=" "," ")))))</f>
        <v xml:space="preserve"> </v>
      </c>
    </row>
    <row r="144" spans="3:13">
      <c r="C144" s="16"/>
      <c r="D144" s="10"/>
      <c r="E144" s="209" t="str">
        <f>IFERROR(VLOOKUP(Table2472[[#This Row],[MS-DRG]],'TO HIDE DRG Sum Ref'!$B$2:$M$760,4,FALSE)," ")</f>
        <v xml:space="preserve"> </v>
      </c>
      <c r="F144" s="210" t="str">
        <f>IFERROR(VLOOKUP(Table2472[[#This Row],[MS-DRG]],'TO HIDE DRG Sum Ref'!$B$2:$M$760,5,FALSE)," ")</f>
        <v xml:space="preserve"> </v>
      </c>
      <c r="G144" s="211" t="str">
        <f>IF('Volume Input'!E146&lt;&gt;0,'Volume Input'!E146," ")</f>
        <v xml:space="preserve"> </v>
      </c>
      <c r="H144" s="210" t="str">
        <f>IFERROR(VLOOKUP(Table2472[[#This Row],[MS-DRG]],'TO HIDE DRG Sum Ref'!$B$2:$M$760,2,FALSE)," ")</f>
        <v xml:space="preserve"> </v>
      </c>
      <c r="I144" s="212" t="str">
        <f>_xlfn.IFNA(VLOOKUP(Table2472[[#This Row],[MS-DRG]],'TO HIDE DRG Sum Ref'!$B$2:$F$760,3,FALSE)," ")</f>
        <v xml:space="preserve"> </v>
      </c>
      <c r="J144" s="212" t="str">
        <f>_xlfn.IFNA(VLOOKUP(F144,'TO HIDE DRG Sum Ref'!$L$3:$N$85,3,FALSE)," ")</f>
        <v xml:space="preserve"> </v>
      </c>
      <c r="K144" s="213" t="str">
        <f>IF(J144="Low",0.05,IF(J144="Medium",0.1,IF(J144="High",0.2,IF(J144="No Risk",0,IF(Table2472[[#This Row],[Risk of Shift]]=" "," ")))))</f>
        <v xml:space="preserve"> </v>
      </c>
      <c r="L144" s="213" t="str">
        <f>IF(J144="Low",0.1,IF(J144="Medium",0.15,IF(J144="High",0.25,IF(J144="No Risk",0,IF(Table2472[[#This Row],[Risk of Shift]]=" "," ")))))</f>
        <v xml:space="preserve"> </v>
      </c>
      <c r="M144" s="213" t="str">
        <f>IF(J144="Low",0.15,IF(J144="Medium",0.2,IF(J144="High",0.3,IF(J144="No Risk",0,IF(Table2472[[#This Row],[Risk of Shift]]=" "," ")))))</f>
        <v xml:space="preserve"> </v>
      </c>
    </row>
    <row r="145" spans="3:13">
      <c r="C145" s="16"/>
      <c r="D145" s="10"/>
      <c r="E145" s="209" t="str">
        <f>IFERROR(VLOOKUP(Table2472[[#This Row],[MS-DRG]],'TO HIDE DRG Sum Ref'!$B$2:$M$760,4,FALSE)," ")</f>
        <v xml:space="preserve"> </v>
      </c>
      <c r="F145" s="210" t="str">
        <f>IFERROR(VLOOKUP(Table2472[[#This Row],[MS-DRG]],'TO HIDE DRG Sum Ref'!$B$2:$M$760,5,FALSE)," ")</f>
        <v xml:space="preserve"> </v>
      </c>
      <c r="G145" s="211" t="str">
        <f>IF('Volume Input'!E147&lt;&gt;0,'Volume Input'!E147," ")</f>
        <v xml:space="preserve"> </v>
      </c>
      <c r="H145" s="210" t="str">
        <f>IFERROR(VLOOKUP(Table2472[[#This Row],[MS-DRG]],'TO HIDE DRG Sum Ref'!$B$2:$M$760,2,FALSE)," ")</f>
        <v xml:space="preserve"> </v>
      </c>
      <c r="I145" s="212" t="str">
        <f>_xlfn.IFNA(VLOOKUP(Table2472[[#This Row],[MS-DRG]],'TO HIDE DRG Sum Ref'!$B$2:$F$760,3,FALSE)," ")</f>
        <v xml:space="preserve"> </v>
      </c>
      <c r="J145" s="212" t="str">
        <f>_xlfn.IFNA(VLOOKUP(F145,'TO HIDE DRG Sum Ref'!$L$3:$N$85,3,FALSE)," ")</f>
        <v xml:space="preserve"> </v>
      </c>
      <c r="K145" s="213" t="str">
        <f>IF(J145="Low",0.05,IF(J145="Medium",0.1,IF(J145="High",0.2,IF(J145="No Risk",0,IF(Table2472[[#This Row],[Risk of Shift]]=" "," ")))))</f>
        <v xml:space="preserve"> </v>
      </c>
      <c r="L145" s="213" t="str">
        <f>IF(J145="Low",0.1,IF(J145="Medium",0.15,IF(J145="High",0.25,IF(J145="No Risk",0,IF(Table2472[[#This Row],[Risk of Shift]]=" "," ")))))</f>
        <v xml:space="preserve"> </v>
      </c>
      <c r="M145" s="213" t="str">
        <f>IF(J145="Low",0.15,IF(J145="Medium",0.2,IF(J145="High",0.3,IF(J145="No Risk",0,IF(Table2472[[#This Row],[Risk of Shift]]=" "," ")))))</f>
        <v xml:space="preserve"> </v>
      </c>
    </row>
    <row r="146" spans="3:13" ht="17" customHeight="1">
      <c r="C146" s="16"/>
      <c r="D146" s="10"/>
      <c r="E146" s="209" t="str">
        <f>IFERROR(VLOOKUP(Table2472[[#This Row],[MS-DRG]],'TO HIDE DRG Sum Ref'!$B$2:$M$760,4,FALSE)," ")</f>
        <v xml:space="preserve"> </v>
      </c>
      <c r="F146" s="210" t="str">
        <f>IFERROR(VLOOKUP(Table2472[[#This Row],[MS-DRG]],'TO HIDE DRG Sum Ref'!$B$2:$M$760,5,FALSE)," ")</f>
        <v xml:space="preserve"> </v>
      </c>
      <c r="G146" s="211" t="str">
        <f>IF('Volume Input'!E148&lt;&gt;0,'Volume Input'!E148," ")</f>
        <v xml:space="preserve"> </v>
      </c>
      <c r="H146" s="210" t="str">
        <f>IFERROR(VLOOKUP(Table2472[[#This Row],[MS-DRG]],'TO HIDE DRG Sum Ref'!$B$2:$M$760,2,FALSE)," ")</f>
        <v xml:space="preserve"> </v>
      </c>
      <c r="I146" s="212" t="str">
        <f>_xlfn.IFNA(VLOOKUP(Table2472[[#This Row],[MS-DRG]],'TO HIDE DRG Sum Ref'!$B$2:$F$760,3,FALSE)," ")</f>
        <v xml:space="preserve"> </v>
      </c>
      <c r="J146" s="212" t="str">
        <f>_xlfn.IFNA(VLOOKUP(F146,'TO HIDE DRG Sum Ref'!$L$3:$N$85,3,FALSE)," ")</f>
        <v xml:space="preserve"> </v>
      </c>
      <c r="K146" s="213" t="str">
        <f>IF(J146="Low",0.05,IF(J146="Medium",0.1,IF(J146="High",0.2,IF(J146="No Risk",0,IF(Table2472[[#This Row],[Risk of Shift]]=" "," ")))))</f>
        <v xml:space="preserve"> </v>
      </c>
      <c r="L146" s="213" t="str">
        <f>IF(J146="Low",0.1,IF(J146="Medium",0.15,IF(J146="High",0.25,IF(J146="No Risk",0,IF(Table2472[[#This Row],[Risk of Shift]]=" "," ")))))</f>
        <v xml:space="preserve"> </v>
      </c>
      <c r="M146" s="213" t="str">
        <f>IF(J146="Low",0.15,IF(J146="Medium",0.2,IF(J146="High",0.3,IF(J146="No Risk",0,IF(Table2472[[#This Row],[Risk of Shift]]=" "," ")))))</f>
        <v xml:space="preserve"> </v>
      </c>
    </row>
    <row r="147" spans="3:13">
      <c r="C147" s="16"/>
      <c r="D147" s="10"/>
      <c r="E147" s="209" t="str">
        <f>IFERROR(VLOOKUP(Table2472[[#This Row],[MS-DRG]],'TO HIDE DRG Sum Ref'!$B$2:$M$760,4,FALSE)," ")</f>
        <v xml:space="preserve"> </v>
      </c>
      <c r="F147" s="210" t="str">
        <f>IFERROR(VLOOKUP(Table2472[[#This Row],[MS-DRG]],'TO HIDE DRG Sum Ref'!$B$2:$M$760,5,FALSE)," ")</f>
        <v xml:space="preserve"> </v>
      </c>
      <c r="G147" s="211" t="str">
        <f>IF('Volume Input'!E149&lt;&gt;0,'Volume Input'!E149," ")</f>
        <v xml:space="preserve"> </v>
      </c>
      <c r="H147" s="210" t="str">
        <f>IFERROR(VLOOKUP(Table2472[[#This Row],[MS-DRG]],'TO HIDE DRG Sum Ref'!$B$2:$M$760,2,FALSE)," ")</f>
        <v xml:space="preserve"> </v>
      </c>
      <c r="I147" s="212" t="str">
        <f>_xlfn.IFNA(VLOOKUP(Table2472[[#This Row],[MS-DRG]],'TO HIDE DRG Sum Ref'!$B$2:$F$760,3,FALSE)," ")</f>
        <v xml:space="preserve"> </v>
      </c>
      <c r="J147" s="212" t="str">
        <f>_xlfn.IFNA(VLOOKUP(F147,'TO HIDE DRG Sum Ref'!$L$3:$N$85,3,FALSE)," ")</f>
        <v xml:space="preserve"> </v>
      </c>
      <c r="K147" s="213" t="str">
        <f>IF(J147="Low",0.05,IF(J147="Medium",0.1,IF(J147="High",0.2,IF(J147="No Risk",0,IF(Table2472[[#This Row],[Risk of Shift]]=" "," ")))))</f>
        <v xml:space="preserve"> </v>
      </c>
      <c r="L147" s="213" t="str">
        <f>IF(J147="Low",0.1,IF(J147="Medium",0.15,IF(J147="High",0.25,IF(J147="No Risk",0,IF(Table2472[[#This Row],[Risk of Shift]]=" "," ")))))</f>
        <v xml:space="preserve"> </v>
      </c>
      <c r="M147" s="213" t="str">
        <f>IF(J147="Low",0.15,IF(J147="Medium",0.2,IF(J147="High",0.3,IF(J147="No Risk",0,IF(Table2472[[#This Row],[Risk of Shift]]=" "," ")))))</f>
        <v xml:space="preserve"> </v>
      </c>
    </row>
    <row r="148" spans="3:13">
      <c r="C148" s="16"/>
      <c r="D148" s="10"/>
      <c r="E148" s="209" t="str">
        <f>IFERROR(VLOOKUP(Table2472[[#This Row],[MS-DRG]],'TO HIDE DRG Sum Ref'!$B$2:$M$760,4,FALSE)," ")</f>
        <v xml:space="preserve"> </v>
      </c>
      <c r="F148" s="210" t="str">
        <f>IFERROR(VLOOKUP(Table2472[[#This Row],[MS-DRG]],'TO HIDE DRG Sum Ref'!$B$2:$M$760,5,FALSE)," ")</f>
        <v xml:space="preserve"> </v>
      </c>
      <c r="G148" s="211" t="str">
        <f>IF('Volume Input'!E150&lt;&gt;0,'Volume Input'!E150," ")</f>
        <v xml:space="preserve"> </v>
      </c>
      <c r="H148" s="210" t="str">
        <f>IFERROR(VLOOKUP(Table2472[[#This Row],[MS-DRG]],'TO HIDE DRG Sum Ref'!$B$2:$M$760,2,FALSE)," ")</f>
        <v xml:space="preserve"> </v>
      </c>
      <c r="I148" s="212" t="str">
        <f>_xlfn.IFNA(VLOOKUP(Table2472[[#This Row],[MS-DRG]],'TO HIDE DRG Sum Ref'!$B$2:$F$760,3,FALSE)," ")</f>
        <v xml:space="preserve"> </v>
      </c>
      <c r="J148" s="212" t="str">
        <f>_xlfn.IFNA(VLOOKUP(F148,'TO HIDE DRG Sum Ref'!$L$3:$N$85,3,FALSE)," ")</f>
        <v xml:space="preserve"> </v>
      </c>
      <c r="K148" s="213" t="str">
        <f>IF(J148="Low",0.05,IF(J148="Medium",0.1,IF(J148="High",0.2,IF(J148="No Risk",0,IF(Table2472[[#This Row],[Risk of Shift]]=" "," ")))))</f>
        <v xml:space="preserve"> </v>
      </c>
      <c r="L148" s="213" t="str">
        <f>IF(J148="Low",0.1,IF(J148="Medium",0.15,IF(J148="High",0.25,IF(J148="No Risk",0,IF(Table2472[[#This Row],[Risk of Shift]]=" "," ")))))</f>
        <v xml:space="preserve"> </v>
      </c>
      <c r="M148" s="213" t="str">
        <f>IF(J148="Low",0.15,IF(J148="Medium",0.2,IF(J148="High",0.3,IF(J148="No Risk",0,IF(Table2472[[#This Row],[Risk of Shift]]=" "," ")))))</f>
        <v xml:space="preserve"> </v>
      </c>
    </row>
    <row r="149" spans="3:13">
      <c r="C149" s="16"/>
      <c r="D149" s="10"/>
      <c r="E149" s="209" t="str">
        <f>IFERROR(VLOOKUP(Table2472[[#This Row],[MS-DRG]],'TO HIDE DRG Sum Ref'!$B$2:$M$760,4,FALSE)," ")</f>
        <v xml:space="preserve"> </v>
      </c>
      <c r="F149" s="210" t="str">
        <f>IFERROR(VLOOKUP(Table2472[[#This Row],[MS-DRG]],'TO HIDE DRG Sum Ref'!$B$2:$M$760,5,FALSE)," ")</f>
        <v xml:space="preserve"> </v>
      </c>
      <c r="G149" s="211" t="str">
        <f>IF('Volume Input'!E151&lt;&gt;0,'Volume Input'!E151," ")</f>
        <v xml:space="preserve"> </v>
      </c>
      <c r="H149" s="210" t="str">
        <f>IFERROR(VLOOKUP(Table2472[[#This Row],[MS-DRG]],'TO HIDE DRG Sum Ref'!$B$2:$M$760,2,FALSE)," ")</f>
        <v xml:space="preserve"> </v>
      </c>
      <c r="I149" s="212" t="str">
        <f>_xlfn.IFNA(VLOOKUP(Table2472[[#This Row],[MS-DRG]],'TO HIDE DRG Sum Ref'!$B$2:$F$760,3,FALSE)," ")</f>
        <v xml:space="preserve"> </v>
      </c>
      <c r="J149" s="212" t="str">
        <f>_xlfn.IFNA(VLOOKUP(F149,'TO HIDE DRG Sum Ref'!$L$3:$N$85,3,FALSE)," ")</f>
        <v xml:space="preserve"> </v>
      </c>
      <c r="K149" s="213" t="str">
        <f>IF(J149="Low",0.05,IF(J149="Medium",0.1,IF(J149="High",0.2,IF(J149="No Risk",0,IF(Table2472[[#This Row],[Risk of Shift]]=" "," ")))))</f>
        <v xml:space="preserve"> </v>
      </c>
      <c r="L149" s="213" t="str">
        <f>IF(J149="Low",0.1,IF(J149="Medium",0.15,IF(J149="High",0.25,IF(J149="No Risk",0,IF(Table2472[[#This Row],[Risk of Shift]]=" "," ")))))</f>
        <v xml:space="preserve"> </v>
      </c>
      <c r="M149" s="213" t="str">
        <f>IF(J149="Low",0.15,IF(J149="Medium",0.2,IF(J149="High",0.3,IF(J149="No Risk",0,IF(Table2472[[#This Row],[Risk of Shift]]=" "," ")))))</f>
        <v xml:space="preserve"> </v>
      </c>
    </row>
    <row r="150" spans="3:13">
      <c r="C150" s="16"/>
      <c r="D150" s="10"/>
      <c r="E150" s="209" t="str">
        <f>IFERROR(VLOOKUP(Table2472[[#This Row],[MS-DRG]],'TO HIDE DRG Sum Ref'!$B$2:$M$760,4,FALSE)," ")</f>
        <v xml:space="preserve"> </v>
      </c>
      <c r="F150" s="210" t="str">
        <f>IFERROR(VLOOKUP(Table2472[[#This Row],[MS-DRG]],'TO HIDE DRG Sum Ref'!$B$2:$M$760,5,FALSE)," ")</f>
        <v xml:space="preserve"> </v>
      </c>
      <c r="G150" s="211" t="str">
        <f>IF('Volume Input'!E152&lt;&gt;0,'Volume Input'!E152," ")</f>
        <v xml:space="preserve"> </v>
      </c>
      <c r="H150" s="210" t="str">
        <f>IFERROR(VLOOKUP(Table2472[[#This Row],[MS-DRG]],'TO HIDE DRG Sum Ref'!$B$2:$M$760,2,FALSE)," ")</f>
        <v xml:space="preserve"> </v>
      </c>
      <c r="I150" s="212" t="str">
        <f>_xlfn.IFNA(VLOOKUP(Table2472[[#This Row],[MS-DRG]],'TO HIDE DRG Sum Ref'!$B$2:$F$760,3,FALSE)," ")</f>
        <v xml:space="preserve"> </v>
      </c>
      <c r="J150" s="212" t="str">
        <f>_xlfn.IFNA(VLOOKUP(F150,'TO HIDE DRG Sum Ref'!$L$3:$N$85,3,FALSE)," ")</f>
        <v xml:space="preserve"> </v>
      </c>
      <c r="K150" s="213" t="str">
        <f>IF(J150="Low",0.05,IF(J150="Medium",0.1,IF(J150="High",0.2,IF(J150="No Risk",0,IF(Table2472[[#This Row],[Risk of Shift]]=" "," ")))))</f>
        <v xml:space="preserve"> </v>
      </c>
      <c r="L150" s="213" t="str">
        <f>IF(J150="Low",0.1,IF(J150="Medium",0.15,IF(J150="High",0.25,IF(J150="No Risk",0,IF(Table2472[[#This Row],[Risk of Shift]]=" "," ")))))</f>
        <v xml:space="preserve"> </v>
      </c>
      <c r="M150" s="213" t="str">
        <f>IF(J150="Low",0.15,IF(J150="Medium",0.2,IF(J150="High",0.3,IF(J150="No Risk",0,IF(Table2472[[#This Row],[Risk of Shift]]=" "," ")))))</f>
        <v xml:space="preserve"> </v>
      </c>
    </row>
    <row r="151" spans="3:13">
      <c r="C151" s="16"/>
      <c r="D151" s="10"/>
      <c r="E151" s="209" t="str">
        <f>IFERROR(VLOOKUP(Table2472[[#This Row],[MS-DRG]],'TO HIDE DRG Sum Ref'!$B$2:$M$760,4,FALSE)," ")</f>
        <v xml:space="preserve"> </v>
      </c>
      <c r="F151" s="210" t="str">
        <f>IFERROR(VLOOKUP(Table2472[[#This Row],[MS-DRG]],'TO HIDE DRG Sum Ref'!$B$2:$M$760,5,FALSE)," ")</f>
        <v xml:space="preserve"> </v>
      </c>
      <c r="G151" s="211" t="str">
        <f>IF('Volume Input'!E153&lt;&gt;0,'Volume Input'!E153," ")</f>
        <v xml:space="preserve"> </v>
      </c>
      <c r="H151" s="210" t="str">
        <f>IFERROR(VLOOKUP(Table2472[[#This Row],[MS-DRG]],'TO HIDE DRG Sum Ref'!$B$2:$M$760,2,FALSE)," ")</f>
        <v xml:space="preserve"> </v>
      </c>
      <c r="I151" s="212" t="str">
        <f>_xlfn.IFNA(VLOOKUP(Table2472[[#This Row],[MS-DRG]],'TO HIDE DRG Sum Ref'!$B$2:$F$760,3,FALSE)," ")</f>
        <v xml:space="preserve"> </v>
      </c>
      <c r="J151" s="212" t="str">
        <f>_xlfn.IFNA(VLOOKUP(F151,'TO HIDE DRG Sum Ref'!$L$3:$N$85,3,FALSE)," ")</f>
        <v xml:space="preserve"> </v>
      </c>
      <c r="K151" s="213" t="str">
        <f>IF(J151="Low",0.05,IF(J151="Medium",0.1,IF(J151="High",0.2,IF(J151="No Risk",0,IF(Table2472[[#This Row],[Risk of Shift]]=" "," ")))))</f>
        <v xml:space="preserve"> </v>
      </c>
      <c r="L151" s="213" t="str">
        <f>IF(J151="Low",0.1,IF(J151="Medium",0.15,IF(J151="High",0.25,IF(J151="No Risk",0,IF(Table2472[[#This Row],[Risk of Shift]]=" "," ")))))</f>
        <v xml:space="preserve"> </v>
      </c>
      <c r="M151" s="213" t="str">
        <f>IF(J151="Low",0.15,IF(J151="Medium",0.2,IF(J151="High",0.3,IF(J151="No Risk",0,IF(Table2472[[#This Row],[Risk of Shift]]=" "," ")))))</f>
        <v xml:space="preserve"> </v>
      </c>
    </row>
    <row r="152" spans="3:13" ht="13.25" customHeight="1">
      <c r="C152" s="16"/>
      <c r="D152" s="10"/>
      <c r="E152" s="209" t="str">
        <f>IFERROR(VLOOKUP(Table2472[[#This Row],[MS-DRG]],'TO HIDE DRG Sum Ref'!$B$2:$M$760,4,FALSE)," ")</f>
        <v xml:space="preserve"> </v>
      </c>
      <c r="F152" s="210" t="str">
        <f>IFERROR(VLOOKUP(Table2472[[#This Row],[MS-DRG]],'TO HIDE DRG Sum Ref'!$B$2:$M$760,5,FALSE)," ")</f>
        <v xml:space="preserve"> </v>
      </c>
      <c r="G152" s="211" t="str">
        <f>IF('Volume Input'!E154&lt;&gt;0,'Volume Input'!E154," ")</f>
        <v xml:space="preserve"> </v>
      </c>
      <c r="H152" s="210" t="str">
        <f>IFERROR(VLOOKUP(Table2472[[#This Row],[MS-DRG]],'TO HIDE DRG Sum Ref'!$B$2:$M$760,2,FALSE)," ")</f>
        <v xml:space="preserve"> </v>
      </c>
      <c r="I152" s="212" t="str">
        <f>_xlfn.IFNA(VLOOKUP(Table2472[[#This Row],[MS-DRG]],'TO HIDE DRG Sum Ref'!$B$2:$F$760,3,FALSE)," ")</f>
        <v xml:space="preserve"> </v>
      </c>
      <c r="J152" s="212" t="str">
        <f>_xlfn.IFNA(VLOOKUP(F152,'TO HIDE DRG Sum Ref'!$L$3:$N$85,3,FALSE)," ")</f>
        <v xml:space="preserve"> </v>
      </c>
      <c r="K152" s="213" t="str">
        <f>IF(J152="Low",0.05,IF(J152="Medium",0.1,IF(J152="High",0.2,IF(J152="No Risk",0,IF(Table2472[[#This Row],[Risk of Shift]]=" "," ")))))</f>
        <v xml:space="preserve"> </v>
      </c>
      <c r="L152" s="213" t="str">
        <f>IF(J152="Low",0.1,IF(J152="Medium",0.15,IF(J152="High",0.25,IF(J152="No Risk",0,IF(Table2472[[#This Row],[Risk of Shift]]=" "," ")))))</f>
        <v xml:space="preserve"> </v>
      </c>
      <c r="M152" s="213" t="str">
        <f>IF(J152="Low",0.15,IF(J152="Medium",0.2,IF(J152="High",0.3,IF(J152="No Risk",0,IF(Table2472[[#This Row],[Risk of Shift]]=" "," ")))))</f>
        <v xml:space="preserve"> </v>
      </c>
    </row>
    <row r="153" spans="3:13">
      <c r="C153" s="16"/>
      <c r="D153" s="10"/>
      <c r="E153" s="209" t="str">
        <f>IFERROR(VLOOKUP(Table2472[[#This Row],[MS-DRG]],'TO HIDE DRG Sum Ref'!$B$2:$M$760,4,FALSE)," ")</f>
        <v xml:space="preserve"> </v>
      </c>
      <c r="F153" s="210" t="str">
        <f>IFERROR(VLOOKUP(Table2472[[#This Row],[MS-DRG]],'TO HIDE DRG Sum Ref'!$B$2:$M$760,5,FALSE)," ")</f>
        <v xml:space="preserve"> </v>
      </c>
      <c r="G153" s="211" t="str">
        <f>IF('Volume Input'!E155&lt;&gt;0,'Volume Input'!E155," ")</f>
        <v xml:space="preserve"> </v>
      </c>
      <c r="H153" s="210" t="str">
        <f>IFERROR(VLOOKUP(Table2472[[#This Row],[MS-DRG]],'TO HIDE DRG Sum Ref'!$B$2:$M$760,2,FALSE)," ")</f>
        <v xml:space="preserve"> </v>
      </c>
      <c r="I153" s="212" t="str">
        <f>_xlfn.IFNA(VLOOKUP(Table2472[[#This Row],[MS-DRG]],'TO HIDE DRG Sum Ref'!$B$2:$F$760,3,FALSE)," ")</f>
        <v xml:space="preserve"> </v>
      </c>
      <c r="J153" s="212" t="str">
        <f>_xlfn.IFNA(VLOOKUP(F153,'TO HIDE DRG Sum Ref'!$L$3:$N$85,3,FALSE)," ")</f>
        <v xml:space="preserve"> </v>
      </c>
      <c r="K153" s="213" t="str">
        <f>IF(J153="Low",0.05,IF(J153="Medium",0.1,IF(J153="High",0.2,IF(J153="No Risk",0,IF(Table2472[[#This Row],[Risk of Shift]]=" "," ")))))</f>
        <v xml:space="preserve"> </v>
      </c>
      <c r="L153" s="213" t="str">
        <f>IF(J153="Low",0.1,IF(J153="Medium",0.15,IF(J153="High",0.25,IF(J153="No Risk",0,IF(Table2472[[#This Row],[Risk of Shift]]=" "," ")))))</f>
        <v xml:space="preserve"> </v>
      </c>
      <c r="M153" s="213" t="str">
        <f>IF(J153="Low",0.15,IF(J153="Medium",0.2,IF(J153="High",0.3,IF(J153="No Risk",0,IF(Table2472[[#This Row],[Risk of Shift]]=" "," ")))))</f>
        <v xml:space="preserve"> </v>
      </c>
    </row>
    <row r="154" spans="3:13" ht="13.25" customHeight="1">
      <c r="C154" s="16"/>
      <c r="D154" s="10"/>
      <c r="E154" s="209" t="str">
        <f>IFERROR(VLOOKUP(Table2472[[#This Row],[MS-DRG]],'TO HIDE DRG Sum Ref'!$B$2:$M$760,4,FALSE)," ")</f>
        <v xml:space="preserve"> </v>
      </c>
      <c r="F154" s="210" t="str">
        <f>IFERROR(VLOOKUP(Table2472[[#This Row],[MS-DRG]],'TO HIDE DRG Sum Ref'!$B$2:$M$760,5,FALSE)," ")</f>
        <v xml:space="preserve"> </v>
      </c>
      <c r="G154" s="211" t="str">
        <f>IF('Volume Input'!E156&lt;&gt;0,'Volume Input'!E156," ")</f>
        <v xml:space="preserve"> </v>
      </c>
      <c r="H154" s="210" t="str">
        <f>IFERROR(VLOOKUP(Table2472[[#This Row],[MS-DRG]],'TO HIDE DRG Sum Ref'!$B$2:$M$760,2,FALSE)," ")</f>
        <v xml:space="preserve"> </v>
      </c>
      <c r="I154" s="212" t="str">
        <f>_xlfn.IFNA(VLOOKUP(Table2472[[#This Row],[MS-DRG]],'TO HIDE DRG Sum Ref'!$B$2:$F$760,3,FALSE)," ")</f>
        <v xml:space="preserve"> </v>
      </c>
      <c r="J154" s="212" t="str">
        <f>_xlfn.IFNA(VLOOKUP(F154,'TO HIDE DRG Sum Ref'!$L$3:$N$85,3,FALSE)," ")</f>
        <v xml:space="preserve"> </v>
      </c>
      <c r="K154" s="213" t="str">
        <f>IF(J154="Low",0.05,IF(J154="Medium",0.1,IF(J154="High",0.2,IF(J154="No Risk",0,IF(Table2472[[#This Row],[Risk of Shift]]=" "," ")))))</f>
        <v xml:space="preserve"> </v>
      </c>
      <c r="L154" s="213" t="str">
        <f>IF(J154="Low",0.1,IF(J154="Medium",0.15,IF(J154="High",0.25,IF(J154="No Risk",0,IF(Table2472[[#This Row],[Risk of Shift]]=" "," ")))))</f>
        <v xml:space="preserve"> </v>
      </c>
      <c r="M154" s="213" t="str">
        <f>IF(J154="Low",0.15,IF(J154="Medium",0.2,IF(J154="High",0.3,IF(J154="No Risk",0,IF(Table2472[[#This Row],[Risk of Shift]]=" "," ")))))</f>
        <v xml:space="preserve"> </v>
      </c>
    </row>
    <row r="155" spans="3:13">
      <c r="C155" s="16"/>
      <c r="D155" s="10"/>
      <c r="E155" s="209" t="str">
        <f>IFERROR(VLOOKUP(Table2472[[#This Row],[MS-DRG]],'TO HIDE DRG Sum Ref'!$B$2:$M$760,4,FALSE)," ")</f>
        <v xml:space="preserve"> </v>
      </c>
      <c r="F155" s="210" t="str">
        <f>IFERROR(VLOOKUP(Table2472[[#This Row],[MS-DRG]],'TO HIDE DRG Sum Ref'!$B$2:$M$760,5,FALSE)," ")</f>
        <v xml:space="preserve"> </v>
      </c>
      <c r="G155" s="211" t="str">
        <f>IF('Volume Input'!E157&lt;&gt;0,'Volume Input'!E157," ")</f>
        <v xml:space="preserve"> </v>
      </c>
      <c r="H155" s="210" t="str">
        <f>IFERROR(VLOOKUP(Table2472[[#This Row],[MS-DRG]],'TO HIDE DRG Sum Ref'!$B$2:$M$760,2,FALSE)," ")</f>
        <v xml:space="preserve"> </v>
      </c>
      <c r="I155" s="212" t="str">
        <f>_xlfn.IFNA(VLOOKUP(Table2472[[#This Row],[MS-DRG]],'TO HIDE DRG Sum Ref'!$B$2:$F$760,3,FALSE)," ")</f>
        <v xml:space="preserve"> </v>
      </c>
      <c r="J155" s="212" t="str">
        <f>_xlfn.IFNA(VLOOKUP(F155,'TO HIDE DRG Sum Ref'!$L$3:$N$85,3,FALSE)," ")</f>
        <v xml:space="preserve"> </v>
      </c>
      <c r="K155" s="213" t="str">
        <f>IF(J155="Low",0.05,IF(J155="Medium",0.1,IF(J155="High",0.2,IF(J155="No Risk",0,IF(Table2472[[#This Row],[Risk of Shift]]=" "," ")))))</f>
        <v xml:space="preserve"> </v>
      </c>
      <c r="L155" s="213" t="str">
        <f>IF(J155="Low",0.1,IF(J155="Medium",0.15,IF(J155="High",0.25,IF(J155="No Risk",0,IF(Table2472[[#This Row],[Risk of Shift]]=" "," ")))))</f>
        <v xml:space="preserve"> </v>
      </c>
      <c r="M155" s="213" t="str">
        <f>IF(J155="Low",0.15,IF(J155="Medium",0.2,IF(J155="High",0.3,IF(J155="No Risk",0,IF(Table2472[[#This Row],[Risk of Shift]]=" "," ")))))</f>
        <v xml:space="preserve"> </v>
      </c>
    </row>
    <row r="156" spans="3:13">
      <c r="C156" s="16"/>
      <c r="D156" s="10"/>
      <c r="E156" s="209" t="str">
        <f>IFERROR(VLOOKUP(Table2472[[#This Row],[MS-DRG]],'TO HIDE DRG Sum Ref'!$B$2:$M$760,4,FALSE)," ")</f>
        <v xml:space="preserve"> </v>
      </c>
      <c r="F156" s="210" t="str">
        <f>IFERROR(VLOOKUP(Table2472[[#This Row],[MS-DRG]],'TO HIDE DRG Sum Ref'!$B$2:$M$760,5,FALSE)," ")</f>
        <v xml:space="preserve"> </v>
      </c>
      <c r="G156" s="211" t="str">
        <f>IF('Volume Input'!E158&lt;&gt;0,'Volume Input'!E158," ")</f>
        <v xml:space="preserve"> </v>
      </c>
      <c r="H156" s="210" t="str">
        <f>IFERROR(VLOOKUP(Table2472[[#This Row],[MS-DRG]],'TO HIDE DRG Sum Ref'!$B$2:$M$760,2,FALSE)," ")</f>
        <v xml:space="preserve"> </v>
      </c>
      <c r="I156" s="212" t="str">
        <f>_xlfn.IFNA(VLOOKUP(Table2472[[#This Row],[MS-DRG]],'TO HIDE DRG Sum Ref'!$B$2:$F$760,3,FALSE)," ")</f>
        <v xml:space="preserve"> </v>
      </c>
      <c r="J156" s="212" t="str">
        <f>_xlfn.IFNA(VLOOKUP(F156,'TO HIDE DRG Sum Ref'!$L$3:$N$85,3,FALSE)," ")</f>
        <v xml:space="preserve"> </v>
      </c>
      <c r="K156" s="213" t="str">
        <f>IF(J156="Low",0.05,IF(J156="Medium",0.1,IF(J156="High",0.2,IF(J156="No Risk",0,IF(Table2472[[#This Row],[Risk of Shift]]=" "," ")))))</f>
        <v xml:space="preserve"> </v>
      </c>
      <c r="L156" s="213" t="str">
        <f>IF(J156="Low",0.1,IF(J156="Medium",0.15,IF(J156="High",0.25,IF(J156="No Risk",0,IF(Table2472[[#This Row],[Risk of Shift]]=" "," ")))))</f>
        <v xml:space="preserve"> </v>
      </c>
      <c r="M156" s="213" t="str">
        <f>IF(J156="Low",0.15,IF(J156="Medium",0.2,IF(J156="High",0.3,IF(J156="No Risk",0,IF(Table2472[[#This Row],[Risk of Shift]]=" "," ")))))</f>
        <v xml:space="preserve"> </v>
      </c>
    </row>
    <row r="157" spans="3:13">
      <c r="C157" s="16"/>
      <c r="D157" s="10"/>
      <c r="E157" s="209" t="str">
        <f>IFERROR(VLOOKUP(Table2472[[#This Row],[MS-DRG]],'TO HIDE DRG Sum Ref'!$B$2:$M$760,4,FALSE)," ")</f>
        <v xml:space="preserve"> </v>
      </c>
      <c r="F157" s="210" t="str">
        <f>IFERROR(VLOOKUP(Table2472[[#This Row],[MS-DRG]],'TO HIDE DRG Sum Ref'!$B$2:$M$760,5,FALSE)," ")</f>
        <v xml:space="preserve"> </v>
      </c>
      <c r="G157" s="211" t="str">
        <f>IF('Volume Input'!E159&lt;&gt;0,'Volume Input'!E159," ")</f>
        <v xml:space="preserve"> </v>
      </c>
      <c r="H157" s="210" t="str">
        <f>IFERROR(VLOOKUP(Table2472[[#This Row],[MS-DRG]],'TO HIDE DRG Sum Ref'!$B$2:$M$760,2,FALSE)," ")</f>
        <v xml:space="preserve"> </v>
      </c>
      <c r="I157" s="212" t="str">
        <f>_xlfn.IFNA(VLOOKUP(Table2472[[#This Row],[MS-DRG]],'TO HIDE DRG Sum Ref'!$B$2:$F$760,3,FALSE)," ")</f>
        <v xml:space="preserve"> </v>
      </c>
      <c r="J157" s="212" t="str">
        <f>_xlfn.IFNA(VLOOKUP(F157,'TO HIDE DRG Sum Ref'!$L$3:$N$85,3,FALSE)," ")</f>
        <v xml:space="preserve"> </v>
      </c>
      <c r="K157" s="213" t="str">
        <f>IF(J157="Low",0.05,IF(J157="Medium",0.1,IF(J157="High",0.2,IF(J157="No Risk",0,IF(Table2472[[#This Row],[Risk of Shift]]=" "," ")))))</f>
        <v xml:space="preserve"> </v>
      </c>
      <c r="L157" s="213" t="str">
        <f>IF(J157="Low",0.1,IF(J157="Medium",0.15,IF(J157="High",0.25,IF(J157="No Risk",0,IF(Table2472[[#This Row],[Risk of Shift]]=" "," ")))))</f>
        <v xml:space="preserve"> </v>
      </c>
      <c r="M157" s="213" t="str">
        <f>IF(J157="Low",0.15,IF(J157="Medium",0.2,IF(J157="High",0.3,IF(J157="No Risk",0,IF(Table2472[[#This Row],[Risk of Shift]]=" "," ")))))</f>
        <v xml:space="preserve"> </v>
      </c>
    </row>
    <row r="158" spans="3:13">
      <c r="C158" s="16"/>
      <c r="D158" s="10"/>
      <c r="E158" s="209" t="str">
        <f>IFERROR(VLOOKUP(Table2472[[#This Row],[MS-DRG]],'TO HIDE DRG Sum Ref'!$B$2:$M$760,4,FALSE)," ")</f>
        <v xml:space="preserve"> </v>
      </c>
      <c r="F158" s="210" t="str">
        <f>IFERROR(VLOOKUP(Table2472[[#This Row],[MS-DRG]],'TO HIDE DRG Sum Ref'!$B$2:$M$760,5,FALSE)," ")</f>
        <v xml:space="preserve"> </v>
      </c>
      <c r="G158" s="211" t="str">
        <f>IF('Volume Input'!E160&lt;&gt;0,'Volume Input'!E160," ")</f>
        <v xml:space="preserve"> </v>
      </c>
      <c r="H158" s="210" t="str">
        <f>IFERROR(VLOOKUP(Table2472[[#This Row],[MS-DRG]],'TO HIDE DRG Sum Ref'!$B$2:$M$760,2,FALSE)," ")</f>
        <v xml:space="preserve"> </v>
      </c>
      <c r="I158" s="212" t="str">
        <f>_xlfn.IFNA(VLOOKUP(Table2472[[#This Row],[MS-DRG]],'TO HIDE DRG Sum Ref'!$B$2:$F$760,3,FALSE)," ")</f>
        <v xml:space="preserve"> </v>
      </c>
      <c r="J158" s="212" t="str">
        <f>_xlfn.IFNA(VLOOKUP(F158,'TO HIDE DRG Sum Ref'!$L$3:$N$85,3,FALSE)," ")</f>
        <v xml:space="preserve"> </v>
      </c>
      <c r="K158" s="213" t="str">
        <f>IF(J158="Low",0.05,IF(J158="Medium",0.1,IF(J158="High",0.2,IF(J158="No Risk",0,IF(Table2472[[#This Row],[Risk of Shift]]=" "," ")))))</f>
        <v xml:space="preserve"> </v>
      </c>
      <c r="L158" s="213" t="str">
        <f>IF(J158="Low",0.1,IF(J158="Medium",0.15,IF(J158="High",0.25,IF(J158="No Risk",0,IF(Table2472[[#This Row],[Risk of Shift]]=" "," ")))))</f>
        <v xml:space="preserve"> </v>
      </c>
      <c r="M158" s="213" t="str">
        <f>IF(J158="Low",0.15,IF(J158="Medium",0.2,IF(J158="High",0.3,IF(J158="No Risk",0,IF(Table2472[[#This Row],[Risk of Shift]]=" "," ")))))</f>
        <v xml:space="preserve"> </v>
      </c>
    </row>
    <row r="159" spans="3:13">
      <c r="C159" s="16"/>
      <c r="D159" s="10"/>
      <c r="E159" s="209" t="str">
        <f>IFERROR(VLOOKUP(Table2472[[#This Row],[MS-DRG]],'TO HIDE DRG Sum Ref'!$B$2:$M$760,4,FALSE)," ")</f>
        <v xml:space="preserve"> </v>
      </c>
      <c r="F159" s="210" t="str">
        <f>IFERROR(VLOOKUP(Table2472[[#This Row],[MS-DRG]],'TO HIDE DRG Sum Ref'!$B$2:$M$760,5,FALSE)," ")</f>
        <v xml:space="preserve"> </v>
      </c>
      <c r="G159" s="211" t="str">
        <f>IF('Volume Input'!E161&lt;&gt;0,'Volume Input'!E161," ")</f>
        <v xml:space="preserve"> </v>
      </c>
      <c r="H159" s="210" t="str">
        <f>IFERROR(VLOOKUP(Table2472[[#This Row],[MS-DRG]],'TO HIDE DRG Sum Ref'!$B$2:$M$760,2,FALSE)," ")</f>
        <v xml:space="preserve"> </v>
      </c>
      <c r="I159" s="212" t="str">
        <f>_xlfn.IFNA(VLOOKUP(Table2472[[#This Row],[MS-DRG]],'TO HIDE DRG Sum Ref'!$B$2:$F$760,3,FALSE)," ")</f>
        <v xml:space="preserve"> </v>
      </c>
      <c r="J159" s="212" t="str">
        <f>_xlfn.IFNA(VLOOKUP(F159,'TO HIDE DRG Sum Ref'!$L$3:$N$85,3,FALSE)," ")</f>
        <v xml:space="preserve"> </v>
      </c>
      <c r="K159" s="213" t="str">
        <f>IF(J159="Low",0.05,IF(J159="Medium",0.1,IF(J159="High",0.2,IF(J159="No Risk",0,IF(Table2472[[#This Row],[Risk of Shift]]=" "," ")))))</f>
        <v xml:space="preserve"> </v>
      </c>
      <c r="L159" s="213" t="str">
        <f>IF(J159="Low",0.1,IF(J159="Medium",0.15,IF(J159="High",0.25,IF(J159="No Risk",0,IF(Table2472[[#This Row],[Risk of Shift]]=" "," ")))))</f>
        <v xml:space="preserve"> </v>
      </c>
      <c r="M159" s="213" t="str">
        <f>IF(J159="Low",0.15,IF(J159="Medium",0.2,IF(J159="High",0.3,IF(J159="No Risk",0,IF(Table2472[[#This Row],[Risk of Shift]]=" "," ")))))</f>
        <v xml:space="preserve"> </v>
      </c>
    </row>
    <row r="160" spans="3:13" ht="13.25" customHeight="1">
      <c r="C160" s="16"/>
      <c r="D160" s="10"/>
      <c r="E160" s="209" t="str">
        <f>IFERROR(VLOOKUP(Table2472[[#This Row],[MS-DRG]],'TO HIDE DRG Sum Ref'!$B$2:$M$760,4,FALSE)," ")</f>
        <v xml:space="preserve"> </v>
      </c>
      <c r="F160" s="210" t="str">
        <f>IFERROR(VLOOKUP(Table2472[[#This Row],[MS-DRG]],'TO HIDE DRG Sum Ref'!$B$2:$M$760,5,FALSE)," ")</f>
        <v xml:space="preserve"> </v>
      </c>
      <c r="G160" s="211" t="str">
        <f>IF('Volume Input'!E162&lt;&gt;0,'Volume Input'!E162," ")</f>
        <v xml:space="preserve"> </v>
      </c>
      <c r="H160" s="210" t="str">
        <f>IFERROR(VLOOKUP(Table2472[[#This Row],[MS-DRG]],'TO HIDE DRG Sum Ref'!$B$2:$M$760,2,FALSE)," ")</f>
        <v xml:space="preserve"> </v>
      </c>
      <c r="I160" s="212" t="str">
        <f>_xlfn.IFNA(VLOOKUP(Table2472[[#This Row],[MS-DRG]],'TO HIDE DRG Sum Ref'!$B$2:$F$760,3,FALSE)," ")</f>
        <v xml:space="preserve"> </v>
      </c>
      <c r="J160" s="212" t="str">
        <f>_xlfn.IFNA(VLOOKUP(F160,'TO HIDE DRG Sum Ref'!$L$3:$N$85,3,FALSE)," ")</f>
        <v xml:space="preserve"> </v>
      </c>
      <c r="K160" s="213" t="str">
        <f>IF(J160="Low",0.05,IF(J160="Medium",0.1,IF(J160="High",0.2,IF(J160="No Risk",0,IF(Table2472[[#This Row],[Risk of Shift]]=" "," ")))))</f>
        <v xml:space="preserve"> </v>
      </c>
      <c r="L160" s="213" t="str">
        <f>IF(J160="Low",0.1,IF(J160="Medium",0.15,IF(J160="High",0.25,IF(J160="No Risk",0,IF(Table2472[[#This Row],[Risk of Shift]]=" "," ")))))</f>
        <v xml:space="preserve"> </v>
      </c>
      <c r="M160" s="213" t="str">
        <f>IF(J160="Low",0.15,IF(J160="Medium",0.2,IF(J160="High",0.3,IF(J160="No Risk",0,IF(Table2472[[#This Row],[Risk of Shift]]=" "," ")))))</f>
        <v xml:space="preserve"> </v>
      </c>
    </row>
    <row r="161" spans="3:13" ht="13.25" customHeight="1">
      <c r="C161" s="16"/>
      <c r="D161" s="10"/>
      <c r="E161" s="209" t="str">
        <f>IFERROR(VLOOKUP(Table2472[[#This Row],[MS-DRG]],'TO HIDE DRG Sum Ref'!$B$2:$M$760,4,FALSE)," ")</f>
        <v xml:space="preserve"> </v>
      </c>
      <c r="F161" s="210" t="str">
        <f>IFERROR(VLOOKUP(Table2472[[#This Row],[MS-DRG]],'TO HIDE DRG Sum Ref'!$B$2:$M$760,5,FALSE)," ")</f>
        <v xml:space="preserve"> </v>
      </c>
      <c r="G161" s="211" t="str">
        <f>IF('Volume Input'!E163&lt;&gt;0,'Volume Input'!E163," ")</f>
        <v xml:space="preserve"> </v>
      </c>
      <c r="H161" s="210" t="str">
        <f>IFERROR(VLOOKUP(Table2472[[#This Row],[MS-DRG]],'TO HIDE DRG Sum Ref'!$B$2:$M$760,2,FALSE)," ")</f>
        <v xml:space="preserve"> </v>
      </c>
      <c r="I161" s="212" t="str">
        <f>_xlfn.IFNA(VLOOKUP(Table2472[[#This Row],[MS-DRG]],'TO HIDE DRG Sum Ref'!$B$2:$F$760,3,FALSE)," ")</f>
        <v xml:space="preserve"> </v>
      </c>
      <c r="J161" s="212" t="str">
        <f>_xlfn.IFNA(VLOOKUP(F161,'TO HIDE DRG Sum Ref'!$L$3:$N$85,3,FALSE)," ")</f>
        <v xml:space="preserve"> </v>
      </c>
      <c r="K161" s="213" t="str">
        <f>IF(J161="Low",0.05,IF(J161="Medium",0.1,IF(J161="High",0.2,IF(J161="No Risk",0,IF(Table2472[[#This Row],[Risk of Shift]]=" "," ")))))</f>
        <v xml:space="preserve"> </v>
      </c>
      <c r="L161" s="213" t="str">
        <f>IF(J161="Low",0.1,IF(J161="Medium",0.15,IF(J161="High",0.25,IF(J161="No Risk",0,IF(Table2472[[#This Row],[Risk of Shift]]=" "," ")))))</f>
        <v xml:space="preserve"> </v>
      </c>
      <c r="M161" s="213" t="str">
        <f>IF(J161="Low",0.15,IF(J161="Medium",0.2,IF(J161="High",0.3,IF(J161="No Risk",0,IF(Table2472[[#This Row],[Risk of Shift]]=" "," ")))))</f>
        <v xml:space="preserve"> </v>
      </c>
    </row>
    <row r="162" spans="3:13" ht="18.649999999999999" customHeight="1">
      <c r="C162" s="16"/>
      <c r="D162" s="10"/>
      <c r="E162" s="209" t="str">
        <f>IFERROR(VLOOKUP(Table2472[[#This Row],[MS-DRG]],'TO HIDE DRG Sum Ref'!$B$2:$M$760,4,FALSE)," ")</f>
        <v xml:space="preserve"> </v>
      </c>
      <c r="F162" s="210" t="str">
        <f>IFERROR(VLOOKUP(Table2472[[#This Row],[MS-DRG]],'TO HIDE DRG Sum Ref'!$B$2:$M$760,5,FALSE)," ")</f>
        <v xml:space="preserve"> </v>
      </c>
      <c r="G162" s="211" t="str">
        <f>IF('Volume Input'!E164&lt;&gt;0,'Volume Input'!E164," ")</f>
        <v xml:space="preserve"> </v>
      </c>
      <c r="H162" s="210" t="str">
        <f>IFERROR(VLOOKUP(Table2472[[#This Row],[MS-DRG]],'TO HIDE DRG Sum Ref'!$B$2:$M$760,2,FALSE)," ")</f>
        <v xml:space="preserve"> </v>
      </c>
      <c r="I162" s="212" t="str">
        <f>_xlfn.IFNA(VLOOKUP(Table2472[[#This Row],[MS-DRG]],'TO HIDE DRG Sum Ref'!$B$2:$F$760,3,FALSE)," ")</f>
        <v xml:space="preserve"> </v>
      </c>
      <c r="J162" s="212" t="str">
        <f>_xlfn.IFNA(VLOOKUP(F162,'TO HIDE DRG Sum Ref'!$L$3:$N$85,3,FALSE)," ")</f>
        <v xml:space="preserve"> </v>
      </c>
      <c r="K162" s="213" t="str">
        <f>IF(J162="Low",0.05,IF(J162="Medium",0.1,IF(J162="High",0.2,IF(J162="No Risk",0,IF(Table2472[[#This Row],[Risk of Shift]]=" "," ")))))</f>
        <v xml:space="preserve"> </v>
      </c>
      <c r="L162" s="213" t="str">
        <f>IF(J162="Low",0.1,IF(J162="Medium",0.15,IF(J162="High",0.25,IF(J162="No Risk",0,IF(Table2472[[#This Row],[Risk of Shift]]=" "," ")))))</f>
        <v xml:space="preserve"> </v>
      </c>
      <c r="M162" s="213" t="str">
        <f>IF(J162="Low",0.15,IF(J162="Medium",0.2,IF(J162="High",0.3,IF(J162="No Risk",0,IF(Table2472[[#This Row],[Risk of Shift]]=" "," ")))))</f>
        <v xml:space="preserve"> </v>
      </c>
    </row>
    <row r="163" spans="3:13" ht="14" customHeight="1">
      <c r="C163" s="16"/>
      <c r="D163" s="10"/>
      <c r="E163" s="209" t="str">
        <f>IFERROR(VLOOKUP(Table2472[[#This Row],[MS-DRG]],'TO HIDE DRG Sum Ref'!$B$2:$M$760,4,FALSE)," ")</f>
        <v xml:space="preserve"> </v>
      </c>
      <c r="F163" s="210" t="str">
        <f>IFERROR(VLOOKUP(Table2472[[#This Row],[MS-DRG]],'TO HIDE DRG Sum Ref'!$B$2:$M$760,5,FALSE)," ")</f>
        <v xml:space="preserve"> </v>
      </c>
      <c r="G163" s="211" t="str">
        <f>IF('Volume Input'!E165&lt;&gt;0,'Volume Input'!E165," ")</f>
        <v xml:space="preserve"> </v>
      </c>
      <c r="H163" s="210" t="str">
        <f>IFERROR(VLOOKUP(Table2472[[#This Row],[MS-DRG]],'TO HIDE DRG Sum Ref'!$B$2:$M$760,2,FALSE)," ")</f>
        <v xml:space="preserve"> </v>
      </c>
      <c r="I163" s="212" t="str">
        <f>_xlfn.IFNA(VLOOKUP(Table2472[[#This Row],[MS-DRG]],'TO HIDE DRG Sum Ref'!$B$2:$F$760,3,FALSE)," ")</f>
        <v xml:space="preserve"> </v>
      </c>
      <c r="J163" s="212" t="str">
        <f>_xlfn.IFNA(VLOOKUP(F163,'TO HIDE DRG Sum Ref'!$L$3:$N$85,3,FALSE)," ")</f>
        <v xml:space="preserve"> </v>
      </c>
      <c r="K163" s="213" t="str">
        <f>IF(J163="Low",0.05,IF(J163="Medium",0.1,IF(J163="High",0.2,IF(J163="No Risk",0,IF(Table2472[[#This Row],[Risk of Shift]]=" "," ")))))</f>
        <v xml:space="preserve"> </v>
      </c>
      <c r="L163" s="213" t="str">
        <f>IF(J163="Low",0.1,IF(J163="Medium",0.15,IF(J163="High",0.25,IF(J163="No Risk",0,IF(Table2472[[#This Row],[Risk of Shift]]=" "," ")))))</f>
        <v xml:space="preserve"> </v>
      </c>
      <c r="M163" s="213" t="str">
        <f>IF(J163="Low",0.15,IF(J163="Medium",0.2,IF(J163="High",0.3,IF(J163="No Risk",0,IF(Table2472[[#This Row],[Risk of Shift]]=" "," ")))))</f>
        <v xml:space="preserve"> </v>
      </c>
    </row>
    <row r="164" spans="3:13">
      <c r="C164" s="16"/>
      <c r="D164" s="10"/>
      <c r="E164" s="209" t="str">
        <f>IFERROR(VLOOKUP(Table2472[[#This Row],[MS-DRG]],'TO HIDE DRG Sum Ref'!$B$2:$M$760,4,FALSE)," ")</f>
        <v xml:space="preserve"> </v>
      </c>
      <c r="F164" s="210" t="str">
        <f>IFERROR(VLOOKUP(Table2472[[#This Row],[MS-DRG]],'TO HIDE DRG Sum Ref'!$B$2:$M$760,5,FALSE)," ")</f>
        <v xml:space="preserve"> </v>
      </c>
      <c r="G164" s="211" t="str">
        <f>IF('Volume Input'!E166&lt;&gt;0,'Volume Input'!E166," ")</f>
        <v xml:space="preserve"> </v>
      </c>
      <c r="H164" s="210" t="str">
        <f>IFERROR(VLOOKUP(Table2472[[#This Row],[MS-DRG]],'TO HIDE DRG Sum Ref'!$B$2:$M$760,2,FALSE)," ")</f>
        <v xml:space="preserve"> </v>
      </c>
      <c r="I164" s="212" t="str">
        <f>_xlfn.IFNA(VLOOKUP(Table2472[[#This Row],[MS-DRG]],'TO HIDE DRG Sum Ref'!$B$2:$F$760,3,FALSE)," ")</f>
        <v xml:space="preserve"> </v>
      </c>
      <c r="J164" s="212" t="str">
        <f>_xlfn.IFNA(VLOOKUP(F164,'TO HIDE DRG Sum Ref'!$L$3:$N$85,3,FALSE)," ")</f>
        <v xml:space="preserve"> </v>
      </c>
      <c r="K164" s="213" t="str">
        <f>IF(J164="Low",0.05,IF(J164="Medium",0.1,IF(J164="High",0.2,IF(J164="No Risk",0,IF(Table2472[[#This Row],[Risk of Shift]]=" "," ")))))</f>
        <v xml:space="preserve"> </v>
      </c>
      <c r="L164" s="213" t="str">
        <f>IF(J164="Low",0.1,IF(J164="Medium",0.15,IF(J164="High",0.25,IF(J164="No Risk",0,IF(Table2472[[#This Row],[Risk of Shift]]=" "," ")))))</f>
        <v xml:space="preserve"> </v>
      </c>
      <c r="M164" s="213" t="str">
        <f>IF(J164="Low",0.15,IF(J164="Medium",0.2,IF(J164="High",0.3,IF(J164="No Risk",0,IF(Table2472[[#This Row],[Risk of Shift]]=" "," ")))))</f>
        <v xml:space="preserve"> </v>
      </c>
    </row>
    <row r="165" spans="3:13">
      <c r="C165" s="16"/>
      <c r="D165" s="10"/>
      <c r="E165" s="209" t="str">
        <f>IFERROR(VLOOKUP(Table2472[[#This Row],[MS-DRG]],'TO HIDE DRG Sum Ref'!$B$2:$M$760,4,FALSE)," ")</f>
        <v xml:space="preserve"> </v>
      </c>
      <c r="F165" s="210" t="str">
        <f>IFERROR(VLOOKUP(Table2472[[#This Row],[MS-DRG]],'TO HIDE DRG Sum Ref'!$B$2:$M$760,5,FALSE)," ")</f>
        <v xml:space="preserve"> </v>
      </c>
      <c r="G165" s="211" t="str">
        <f>IF('Volume Input'!E167&lt;&gt;0,'Volume Input'!E167," ")</f>
        <v xml:space="preserve"> </v>
      </c>
      <c r="H165" s="210" t="str">
        <f>IFERROR(VLOOKUP(Table2472[[#This Row],[MS-DRG]],'TO HIDE DRG Sum Ref'!$B$2:$M$760,2,FALSE)," ")</f>
        <v xml:space="preserve"> </v>
      </c>
      <c r="I165" s="212" t="str">
        <f>_xlfn.IFNA(VLOOKUP(Table2472[[#This Row],[MS-DRG]],'TO HIDE DRG Sum Ref'!$B$2:$F$760,3,FALSE)," ")</f>
        <v xml:space="preserve"> </v>
      </c>
      <c r="J165" s="212" t="str">
        <f>_xlfn.IFNA(VLOOKUP(F165,'TO HIDE DRG Sum Ref'!$L$3:$N$85,3,FALSE)," ")</f>
        <v xml:space="preserve"> </v>
      </c>
      <c r="K165" s="213" t="str">
        <f>IF(J165="Low",0.05,IF(J165="Medium",0.1,IF(J165="High",0.2,IF(J165="No Risk",0,IF(Table2472[[#This Row],[Risk of Shift]]=" "," ")))))</f>
        <v xml:space="preserve"> </v>
      </c>
      <c r="L165" s="213" t="str">
        <f>IF(J165="Low",0.1,IF(J165="Medium",0.15,IF(J165="High",0.25,IF(J165="No Risk",0,IF(Table2472[[#This Row],[Risk of Shift]]=" "," ")))))</f>
        <v xml:space="preserve"> </v>
      </c>
      <c r="M165" s="213" t="str">
        <f>IF(J165="Low",0.15,IF(J165="Medium",0.2,IF(J165="High",0.3,IF(J165="No Risk",0,IF(Table2472[[#This Row],[Risk of Shift]]=" "," ")))))</f>
        <v xml:space="preserve"> </v>
      </c>
    </row>
    <row r="166" spans="3:13">
      <c r="C166" s="16"/>
      <c r="D166" s="10"/>
      <c r="E166" s="209" t="str">
        <f>IFERROR(VLOOKUP(Table2472[[#This Row],[MS-DRG]],'TO HIDE DRG Sum Ref'!$B$2:$M$760,4,FALSE)," ")</f>
        <v xml:space="preserve"> </v>
      </c>
      <c r="F166" s="210" t="str">
        <f>IFERROR(VLOOKUP(Table2472[[#This Row],[MS-DRG]],'TO HIDE DRG Sum Ref'!$B$2:$M$760,5,FALSE)," ")</f>
        <v xml:space="preserve"> </v>
      </c>
      <c r="G166" s="211" t="str">
        <f>IF('Volume Input'!E168&lt;&gt;0,'Volume Input'!E168," ")</f>
        <v xml:space="preserve"> </v>
      </c>
      <c r="H166" s="210" t="str">
        <f>IFERROR(VLOOKUP(Table2472[[#This Row],[MS-DRG]],'TO HIDE DRG Sum Ref'!$B$2:$M$760,2,FALSE)," ")</f>
        <v xml:space="preserve"> </v>
      </c>
      <c r="I166" s="212" t="str">
        <f>_xlfn.IFNA(VLOOKUP(Table2472[[#This Row],[MS-DRG]],'TO HIDE DRG Sum Ref'!$B$2:$F$760,3,FALSE)," ")</f>
        <v xml:space="preserve"> </v>
      </c>
      <c r="J166" s="212" t="str">
        <f>_xlfn.IFNA(VLOOKUP(F166,'TO HIDE DRG Sum Ref'!$L$3:$N$85,3,FALSE)," ")</f>
        <v xml:space="preserve"> </v>
      </c>
      <c r="K166" s="213" t="str">
        <f>IF(J166="Low",0.05,IF(J166="Medium",0.1,IF(J166="High",0.2,IF(J166="No Risk",0,IF(Table2472[[#This Row],[Risk of Shift]]=" "," ")))))</f>
        <v xml:space="preserve"> </v>
      </c>
      <c r="L166" s="213" t="str">
        <f>IF(J166="Low",0.1,IF(J166="Medium",0.15,IF(J166="High",0.25,IF(J166="No Risk",0,IF(Table2472[[#This Row],[Risk of Shift]]=" "," ")))))</f>
        <v xml:space="preserve"> </v>
      </c>
      <c r="M166" s="213" t="str">
        <f>IF(J166="Low",0.15,IF(J166="Medium",0.2,IF(J166="High",0.3,IF(J166="No Risk",0,IF(Table2472[[#This Row],[Risk of Shift]]=" "," ")))))</f>
        <v xml:space="preserve"> </v>
      </c>
    </row>
    <row r="167" spans="3:13" ht="13.25" customHeight="1">
      <c r="C167" s="16"/>
      <c r="D167" s="10"/>
      <c r="E167" s="209" t="str">
        <f>IFERROR(VLOOKUP(Table2472[[#This Row],[MS-DRG]],'TO HIDE DRG Sum Ref'!$B$2:$M$760,4,FALSE)," ")</f>
        <v xml:space="preserve"> </v>
      </c>
      <c r="F167" s="210" t="str">
        <f>IFERROR(VLOOKUP(Table2472[[#This Row],[MS-DRG]],'TO HIDE DRG Sum Ref'!$B$2:$M$760,5,FALSE)," ")</f>
        <v xml:space="preserve"> </v>
      </c>
      <c r="G167" s="211" t="str">
        <f>IF('Volume Input'!E169&lt;&gt;0,'Volume Input'!E169," ")</f>
        <v xml:space="preserve"> </v>
      </c>
      <c r="H167" s="210" t="str">
        <f>IFERROR(VLOOKUP(Table2472[[#This Row],[MS-DRG]],'TO HIDE DRG Sum Ref'!$B$2:$M$760,2,FALSE)," ")</f>
        <v xml:space="preserve"> </v>
      </c>
      <c r="I167" s="212" t="str">
        <f>_xlfn.IFNA(VLOOKUP(Table2472[[#This Row],[MS-DRG]],'TO HIDE DRG Sum Ref'!$B$2:$F$760,3,FALSE)," ")</f>
        <v xml:space="preserve"> </v>
      </c>
      <c r="J167" s="212" t="str">
        <f>_xlfn.IFNA(VLOOKUP(F167,'TO HIDE DRG Sum Ref'!$L$3:$N$85,3,FALSE)," ")</f>
        <v xml:space="preserve"> </v>
      </c>
      <c r="K167" s="213" t="str">
        <f>IF(J167="Low",0.05,IF(J167="Medium",0.1,IF(J167="High",0.2,IF(J167="No Risk",0,IF(Table2472[[#This Row],[Risk of Shift]]=" "," ")))))</f>
        <v xml:space="preserve"> </v>
      </c>
      <c r="L167" s="213" t="str">
        <f>IF(J167="Low",0.1,IF(J167="Medium",0.15,IF(J167="High",0.25,IF(J167="No Risk",0,IF(Table2472[[#This Row],[Risk of Shift]]=" "," ")))))</f>
        <v xml:space="preserve"> </v>
      </c>
      <c r="M167" s="213" t="str">
        <f>IF(J167="Low",0.15,IF(J167="Medium",0.2,IF(J167="High",0.3,IF(J167="No Risk",0,IF(Table2472[[#This Row],[Risk of Shift]]=" "," ")))))</f>
        <v xml:space="preserve"> </v>
      </c>
    </row>
    <row r="168" spans="3:13" ht="13.25" customHeight="1">
      <c r="C168" s="16"/>
      <c r="D168" s="10"/>
      <c r="E168" s="209" t="str">
        <f>IFERROR(VLOOKUP(Table2472[[#This Row],[MS-DRG]],'TO HIDE DRG Sum Ref'!$B$2:$M$760,4,FALSE)," ")</f>
        <v xml:space="preserve"> </v>
      </c>
      <c r="F168" s="210" t="str">
        <f>IFERROR(VLOOKUP(Table2472[[#This Row],[MS-DRG]],'TO HIDE DRG Sum Ref'!$B$2:$M$760,5,FALSE)," ")</f>
        <v xml:space="preserve"> </v>
      </c>
      <c r="G168" s="211" t="str">
        <f>IF('Volume Input'!E170&lt;&gt;0,'Volume Input'!E170," ")</f>
        <v xml:space="preserve"> </v>
      </c>
      <c r="H168" s="210" t="str">
        <f>IFERROR(VLOOKUP(Table2472[[#This Row],[MS-DRG]],'TO HIDE DRG Sum Ref'!$B$2:$M$760,2,FALSE)," ")</f>
        <v xml:space="preserve"> </v>
      </c>
      <c r="I168" s="212" t="str">
        <f>_xlfn.IFNA(VLOOKUP(Table2472[[#This Row],[MS-DRG]],'TO HIDE DRG Sum Ref'!$B$2:$F$760,3,FALSE)," ")</f>
        <v xml:space="preserve"> </v>
      </c>
      <c r="J168" s="212" t="str">
        <f>_xlfn.IFNA(VLOOKUP(F168,'TO HIDE DRG Sum Ref'!$L$3:$N$85,3,FALSE)," ")</f>
        <v xml:space="preserve"> </v>
      </c>
      <c r="K168" s="213" t="str">
        <f>IF(J168="Low",0.05,IF(J168="Medium",0.1,IF(J168="High",0.2,IF(J168="No Risk",0,IF(Table2472[[#This Row],[Risk of Shift]]=" "," ")))))</f>
        <v xml:space="preserve"> </v>
      </c>
      <c r="L168" s="213" t="str">
        <f>IF(J168="Low",0.1,IF(J168="Medium",0.15,IF(J168="High",0.25,IF(J168="No Risk",0,IF(Table2472[[#This Row],[Risk of Shift]]=" "," ")))))</f>
        <v xml:space="preserve"> </v>
      </c>
      <c r="M168" s="213" t="str">
        <f>IF(J168="Low",0.15,IF(J168="Medium",0.2,IF(J168="High",0.3,IF(J168="No Risk",0,IF(Table2472[[#This Row],[Risk of Shift]]=" "," ")))))</f>
        <v xml:space="preserve"> </v>
      </c>
    </row>
    <row r="169" spans="3:13" ht="13.25" customHeight="1">
      <c r="C169" s="16"/>
      <c r="D169" s="10"/>
      <c r="E169" s="209" t="str">
        <f>IFERROR(VLOOKUP(Table2472[[#This Row],[MS-DRG]],'TO HIDE DRG Sum Ref'!$B$2:$M$760,4,FALSE)," ")</f>
        <v xml:space="preserve"> </v>
      </c>
      <c r="F169" s="210" t="str">
        <f>IFERROR(VLOOKUP(Table2472[[#This Row],[MS-DRG]],'TO HIDE DRG Sum Ref'!$B$2:$M$760,5,FALSE)," ")</f>
        <v xml:space="preserve"> </v>
      </c>
      <c r="G169" s="211" t="str">
        <f>IF('Volume Input'!E171&lt;&gt;0,'Volume Input'!E171," ")</f>
        <v xml:space="preserve"> </v>
      </c>
      <c r="H169" s="210" t="str">
        <f>IFERROR(VLOOKUP(Table2472[[#This Row],[MS-DRG]],'TO HIDE DRG Sum Ref'!$B$2:$M$760,2,FALSE)," ")</f>
        <v xml:space="preserve"> </v>
      </c>
      <c r="I169" s="212" t="str">
        <f>_xlfn.IFNA(VLOOKUP(Table2472[[#This Row],[MS-DRG]],'TO HIDE DRG Sum Ref'!$B$2:$F$760,3,FALSE)," ")</f>
        <v xml:space="preserve"> </v>
      </c>
      <c r="J169" s="212" t="str">
        <f>_xlfn.IFNA(VLOOKUP(F169,'TO HIDE DRG Sum Ref'!$L$3:$N$85,3,FALSE)," ")</f>
        <v xml:space="preserve"> </v>
      </c>
      <c r="K169" s="213" t="str">
        <f>IF(J169="Low",0.05,IF(J169="Medium",0.1,IF(J169="High",0.2,IF(J169="No Risk",0,IF(Table2472[[#This Row],[Risk of Shift]]=" "," ")))))</f>
        <v xml:space="preserve"> </v>
      </c>
      <c r="L169" s="213" t="str">
        <f>IF(J169="Low",0.1,IF(J169="Medium",0.15,IF(J169="High",0.25,IF(J169="No Risk",0,IF(Table2472[[#This Row],[Risk of Shift]]=" "," ")))))</f>
        <v xml:space="preserve"> </v>
      </c>
      <c r="M169" s="213" t="str">
        <f>IF(J169="Low",0.15,IF(J169="Medium",0.2,IF(J169="High",0.3,IF(J169="No Risk",0,IF(Table2472[[#This Row],[Risk of Shift]]=" "," ")))))</f>
        <v xml:space="preserve"> </v>
      </c>
    </row>
    <row r="170" spans="3:13" ht="18" customHeight="1">
      <c r="C170" s="16"/>
      <c r="D170" s="10"/>
      <c r="E170" s="209" t="str">
        <f>IFERROR(VLOOKUP(Table2472[[#This Row],[MS-DRG]],'TO HIDE DRG Sum Ref'!$B$2:$M$760,4,FALSE)," ")</f>
        <v xml:space="preserve"> </v>
      </c>
      <c r="F170" s="210" t="str">
        <f>IFERROR(VLOOKUP(Table2472[[#This Row],[MS-DRG]],'TO HIDE DRG Sum Ref'!$B$2:$M$760,5,FALSE)," ")</f>
        <v xml:space="preserve"> </v>
      </c>
      <c r="G170" s="211" t="str">
        <f>IF('Volume Input'!E172&lt;&gt;0,'Volume Input'!E172," ")</f>
        <v xml:space="preserve"> </v>
      </c>
      <c r="H170" s="210" t="str">
        <f>IFERROR(VLOOKUP(Table2472[[#This Row],[MS-DRG]],'TO HIDE DRG Sum Ref'!$B$2:$M$760,2,FALSE)," ")</f>
        <v xml:space="preserve"> </v>
      </c>
      <c r="I170" s="212" t="str">
        <f>_xlfn.IFNA(VLOOKUP(Table2472[[#This Row],[MS-DRG]],'TO HIDE DRG Sum Ref'!$B$2:$F$760,3,FALSE)," ")</f>
        <v xml:space="preserve"> </v>
      </c>
      <c r="J170" s="212" t="str">
        <f>_xlfn.IFNA(VLOOKUP(F170,'TO HIDE DRG Sum Ref'!$L$3:$N$85,3,FALSE)," ")</f>
        <v xml:space="preserve"> </v>
      </c>
      <c r="K170" s="213" t="str">
        <f>IF(J170="Low",0.05,IF(J170="Medium",0.1,IF(J170="High",0.2,IF(J170="No Risk",0,IF(Table2472[[#This Row],[Risk of Shift]]=" "," ")))))</f>
        <v xml:space="preserve"> </v>
      </c>
      <c r="L170" s="213" t="str">
        <f>IF(J170="Low",0.1,IF(J170="Medium",0.15,IF(J170="High",0.25,IF(J170="No Risk",0,IF(Table2472[[#This Row],[Risk of Shift]]=" "," ")))))</f>
        <v xml:space="preserve"> </v>
      </c>
      <c r="M170" s="213" t="str">
        <f>IF(J170="Low",0.15,IF(J170="Medium",0.2,IF(J170="High",0.3,IF(J170="No Risk",0,IF(Table2472[[#This Row],[Risk of Shift]]=" "," ")))))</f>
        <v xml:space="preserve"> </v>
      </c>
    </row>
    <row r="171" spans="3:13" ht="13.25" customHeight="1">
      <c r="C171" s="16"/>
      <c r="D171" s="10"/>
      <c r="E171" s="209" t="str">
        <f>IFERROR(VLOOKUP(Table2472[[#This Row],[MS-DRG]],'TO HIDE DRG Sum Ref'!$B$2:$M$760,4,FALSE)," ")</f>
        <v xml:space="preserve"> </v>
      </c>
      <c r="F171" s="210" t="str">
        <f>IFERROR(VLOOKUP(Table2472[[#This Row],[MS-DRG]],'TO HIDE DRG Sum Ref'!$B$2:$M$760,5,FALSE)," ")</f>
        <v xml:space="preserve"> </v>
      </c>
      <c r="G171" s="211" t="str">
        <f>IF('Volume Input'!E173&lt;&gt;0,'Volume Input'!E173," ")</f>
        <v xml:space="preserve"> </v>
      </c>
      <c r="H171" s="210" t="str">
        <f>IFERROR(VLOOKUP(Table2472[[#This Row],[MS-DRG]],'TO HIDE DRG Sum Ref'!$B$2:$M$760,2,FALSE)," ")</f>
        <v xml:space="preserve"> </v>
      </c>
      <c r="I171" s="212" t="str">
        <f>_xlfn.IFNA(VLOOKUP(Table2472[[#This Row],[MS-DRG]],'TO HIDE DRG Sum Ref'!$B$2:$F$760,3,FALSE)," ")</f>
        <v xml:space="preserve"> </v>
      </c>
      <c r="J171" s="212" t="str">
        <f>_xlfn.IFNA(VLOOKUP(F171,'TO HIDE DRG Sum Ref'!$L$3:$N$85,3,FALSE)," ")</f>
        <v xml:space="preserve"> </v>
      </c>
      <c r="K171" s="213" t="str">
        <f>IF(J171="Low",0.05,IF(J171="Medium",0.1,IF(J171="High",0.2,IF(J171="No Risk",0,IF(Table2472[[#This Row],[Risk of Shift]]=" "," ")))))</f>
        <v xml:space="preserve"> </v>
      </c>
      <c r="L171" s="213" t="str">
        <f>IF(J171="Low",0.1,IF(J171="Medium",0.15,IF(J171="High",0.25,IF(J171="No Risk",0,IF(Table2472[[#This Row],[Risk of Shift]]=" "," ")))))</f>
        <v xml:space="preserve"> </v>
      </c>
      <c r="M171" s="213" t="str">
        <f>IF(J171="Low",0.15,IF(J171="Medium",0.2,IF(J171="High",0.3,IF(J171="No Risk",0,IF(Table2472[[#This Row],[Risk of Shift]]=" "," ")))))</f>
        <v xml:space="preserve"> </v>
      </c>
    </row>
    <row r="172" spans="3:13" ht="13.25" customHeight="1">
      <c r="C172" s="16"/>
      <c r="D172" s="10"/>
      <c r="E172" s="209" t="str">
        <f>IFERROR(VLOOKUP(Table2472[[#This Row],[MS-DRG]],'TO HIDE DRG Sum Ref'!$B$2:$M$760,4,FALSE)," ")</f>
        <v xml:space="preserve"> </v>
      </c>
      <c r="F172" s="210" t="str">
        <f>IFERROR(VLOOKUP(Table2472[[#This Row],[MS-DRG]],'TO HIDE DRG Sum Ref'!$B$2:$M$760,5,FALSE)," ")</f>
        <v xml:space="preserve"> </v>
      </c>
      <c r="G172" s="211" t="str">
        <f>IF('Volume Input'!E174&lt;&gt;0,'Volume Input'!E174," ")</f>
        <v xml:space="preserve"> </v>
      </c>
      <c r="H172" s="210" t="str">
        <f>IFERROR(VLOOKUP(Table2472[[#This Row],[MS-DRG]],'TO HIDE DRG Sum Ref'!$B$2:$M$760,2,FALSE)," ")</f>
        <v xml:space="preserve"> </v>
      </c>
      <c r="I172" s="212" t="str">
        <f>_xlfn.IFNA(VLOOKUP(Table2472[[#This Row],[MS-DRG]],'TO HIDE DRG Sum Ref'!$B$2:$F$760,3,FALSE)," ")</f>
        <v xml:space="preserve"> </v>
      </c>
      <c r="J172" s="212" t="str">
        <f>_xlfn.IFNA(VLOOKUP(F172,'TO HIDE DRG Sum Ref'!$L$3:$N$85,3,FALSE)," ")</f>
        <v xml:space="preserve"> </v>
      </c>
      <c r="K172" s="213" t="str">
        <f>IF(J172="Low",0.05,IF(J172="Medium",0.1,IF(J172="High",0.2,IF(J172="No Risk",0,IF(Table2472[[#This Row],[Risk of Shift]]=" "," ")))))</f>
        <v xml:space="preserve"> </v>
      </c>
      <c r="L172" s="213" t="str">
        <f>IF(J172="Low",0.1,IF(J172="Medium",0.15,IF(J172="High",0.25,IF(J172="No Risk",0,IF(Table2472[[#This Row],[Risk of Shift]]=" "," ")))))</f>
        <v xml:space="preserve"> </v>
      </c>
      <c r="M172" s="213" t="str">
        <f>IF(J172="Low",0.15,IF(J172="Medium",0.2,IF(J172="High",0.3,IF(J172="No Risk",0,IF(Table2472[[#This Row],[Risk of Shift]]=" "," ")))))</f>
        <v xml:space="preserve"> </v>
      </c>
    </row>
    <row r="173" spans="3:13">
      <c r="C173" s="16"/>
      <c r="D173" s="10"/>
      <c r="E173" s="209" t="str">
        <f>IFERROR(VLOOKUP(Table2472[[#This Row],[MS-DRG]],'TO HIDE DRG Sum Ref'!$B$2:$M$760,4,FALSE)," ")</f>
        <v xml:space="preserve"> </v>
      </c>
      <c r="F173" s="210" t="str">
        <f>IFERROR(VLOOKUP(Table2472[[#This Row],[MS-DRG]],'TO HIDE DRG Sum Ref'!$B$2:$M$760,5,FALSE)," ")</f>
        <v xml:space="preserve"> </v>
      </c>
      <c r="G173" s="211" t="str">
        <f>IF('Volume Input'!E175&lt;&gt;0,'Volume Input'!E175," ")</f>
        <v xml:space="preserve"> </v>
      </c>
      <c r="H173" s="210" t="str">
        <f>IFERROR(VLOOKUP(Table2472[[#This Row],[MS-DRG]],'TO HIDE DRG Sum Ref'!$B$2:$M$760,2,FALSE)," ")</f>
        <v xml:space="preserve"> </v>
      </c>
      <c r="I173" s="212" t="str">
        <f>_xlfn.IFNA(VLOOKUP(Table2472[[#This Row],[MS-DRG]],'TO HIDE DRG Sum Ref'!$B$2:$F$760,3,FALSE)," ")</f>
        <v xml:space="preserve"> </v>
      </c>
      <c r="J173" s="212" t="str">
        <f>_xlfn.IFNA(VLOOKUP(F173,'TO HIDE DRG Sum Ref'!$L$3:$N$85,3,FALSE)," ")</f>
        <v xml:space="preserve"> </v>
      </c>
      <c r="K173" s="213" t="str">
        <f>IF(J173="Low",0.05,IF(J173="Medium",0.1,IF(J173="High",0.2,IF(J173="No Risk",0,IF(Table2472[[#This Row],[Risk of Shift]]=" "," ")))))</f>
        <v xml:space="preserve"> </v>
      </c>
      <c r="L173" s="213" t="str">
        <f>IF(J173="Low",0.1,IF(J173="Medium",0.15,IF(J173="High",0.25,IF(J173="No Risk",0,IF(Table2472[[#This Row],[Risk of Shift]]=" "," ")))))</f>
        <v xml:space="preserve"> </v>
      </c>
      <c r="M173" s="213" t="str">
        <f>IF(J173="Low",0.15,IF(J173="Medium",0.2,IF(J173="High",0.3,IF(J173="No Risk",0,IF(Table2472[[#This Row],[Risk of Shift]]=" "," ")))))</f>
        <v xml:space="preserve"> </v>
      </c>
    </row>
    <row r="174" spans="3:13" ht="13.25" customHeight="1">
      <c r="C174" s="16"/>
      <c r="D174" s="10"/>
      <c r="E174" s="209" t="str">
        <f>IFERROR(VLOOKUP(Table2472[[#This Row],[MS-DRG]],'TO HIDE DRG Sum Ref'!$B$2:$M$760,4,FALSE)," ")</f>
        <v xml:space="preserve"> </v>
      </c>
      <c r="F174" s="210" t="str">
        <f>IFERROR(VLOOKUP(Table2472[[#This Row],[MS-DRG]],'TO HIDE DRG Sum Ref'!$B$2:$M$760,5,FALSE)," ")</f>
        <v xml:space="preserve"> </v>
      </c>
      <c r="G174" s="211" t="str">
        <f>IF('Volume Input'!E176&lt;&gt;0,'Volume Input'!E176," ")</f>
        <v xml:space="preserve"> </v>
      </c>
      <c r="H174" s="210" t="str">
        <f>IFERROR(VLOOKUP(Table2472[[#This Row],[MS-DRG]],'TO HIDE DRG Sum Ref'!$B$2:$M$760,2,FALSE)," ")</f>
        <v xml:space="preserve"> </v>
      </c>
      <c r="I174" s="212" t="str">
        <f>_xlfn.IFNA(VLOOKUP(Table2472[[#This Row],[MS-DRG]],'TO HIDE DRG Sum Ref'!$B$2:$F$760,3,FALSE)," ")</f>
        <v xml:space="preserve"> </v>
      </c>
      <c r="J174" s="212" t="str">
        <f>_xlfn.IFNA(VLOOKUP(F174,'TO HIDE DRG Sum Ref'!$L$3:$N$85,3,FALSE)," ")</f>
        <v xml:space="preserve"> </v>
      </c>
      <c r="K174" s="213" t="str">
        <f>IF(J174="Low",0.05,IF(J174="Medium",0.1,IF(J174="High",0.2,IF(J174="No Risk",0,IF(Table2472[[#This Row],[Risk of Shift]]=" "," ")))))</f>
        <v xml:space="preserve"> </v>
      </c>
      <c r="L174" s="213" t="str">
        <f>IF(J174="Low",0.1,IF(J174="Medium",0.15,IF(J174="High",0.25,IF(J174="No Risk",0,IF(Table2472[[#This Row],[Risk of Shift]]=" "," ")))))</f>
        <v xml:space="preserve"> </v>
      </c>
      <c r="M174" s="213" t="str">
        <f>IF(J174="Low",0.15,IF(J174="Medium",0.2,IF(J174="High",0.3,IF(J174="No Risk",0,IF(Table2472[[#This Row],[Risk of Shift]]=" "," ")))))</f>
        <v xml:space="preserve"> </v>
      </c>
    </row>
    <row r="175" spans="3:13" ht="15" customHeight="1">
      <c r="C175" s="16"/>
      <c r="D175" s="10"/>
      <c r="E175" s="209" t="str">
        <f>IFERROR(VLOOKUP(Table2472[[#This Row],[MS-DRG]],'TO HIDE DRG Sum Ref'!$B$2:$M$760,4,FALSE)," ")</f>
        <v xml:space="preserve"> </v>
      </c>
      <c r="F175" s="210" t="str">
        <f>IFERROR(VLOOKUP(Table2472[[#This Row],[MS-DRG]],'TO HIDE DRG Sum Ref'!$B$2:$M$760,5,FALSE)," ")</f>
        <v xml:space="preserve"> </v>
      </c>
      <c r="G175" s="211" t="str">
        <f>IF('Volume Input'!E177&lt;&gt;0,'Volume Input'!E177," ")</f>
        <v xml:space="preserve"> </v>
      </c>
      <c r="H175" s="210" t="str">
        <f>IFERROR(VLOOKUP(Table2472[[#This Row],[MS-DRG]],'TO HIDE DRG Sum Ref'!$B$2:$M$760,2,FALSE)," ")</f>
        <v xml:space="preserve"> </v>
      </c>
      <c r="I175" s="212" t="str">
        <f>_xlfn.IFNA(VLOOKUP(Table2472[[#This Row],[MS-DRG]],'TO HIDE DRG Sum Ref'!$B$2:$F$760,3,FALSE)," ")</f>
        <v xml:space="preserve"> </v>
      </c>
      <c r="J175" s="212" t="str">
        <f>_xlfn.IFNA(VLOOKUP(F175,'TO HIDE DRG Sum Ref'!$L$3:$N$85,3,FALSE)," ")</f>
        <v xml:space="preserve"> </v>
      </c>
      <c r="K175" s="213" t="str">
        <f>IF(J175="Low",0.05,IF(J175="Medium",0.1,IF(J175="High",0.2,IF(J175="No Risk",0,IF(Table2472[[#This Row],[Risk of Shift]]=" "," ")))))</f>
        <v xml:space="preserve"> </v>
      </c>
      <c r="L175" s="213" t="str">
        <f>IF(J175="Low",0.1,IF(J175="Medium",0.15,IF(J175="High",0.25,IF(J175="No Risk",0,IF(Table2472[[#This Row],[Risk of Shift]]=" "," ")))))</f>
        <v xml:space="preserve"> </v>
      </c>
      <c r="M175" s="213" t="str">
        <f>IF(J175="Low",0.15,IF(J175="Medium",0.2,IF(J175="High",0.3,IF(J175="No Risk",0,IF(Table2472[[#This Row],[Risk of Shift]]=" "," ")))))</f>
        <v xml:space="preserve"> </v>
      </c>
    </row>
    <row r="176" spans="3:13">
      <c r="C176" s="16"/>
      <c r="D176" s="10"/>
      <c r="E176" s="209" t="str">
        <f>IFERROR(VLOOKUP(Table2472[[#This Row],[MS-DRG]],'TO HIDE DRG Sum Ref'!$B$2:$M$760,4,FALSE)," ")</f>
        <v xml:space="preserve"> </v>
      </c>
      <c r="F176" s="210" t="str">
        <f>IFERROR(VLOOKUP(Table2472[[#This Row],[MS-DRG]],'TO HIDE DRG Sum Ref'!$B$2:$M$760,5,FALSE)," ")</f>
        <v xml:space="preserve"> </v>
      </c>
      <c r="G176" s="211" t="str">
        <f>IF('Volume Input'!E178&lt;&gt;0,'Volume Input'!E178," ")</f>
        <v xml:space="preserve"> </v>
      </c>
      <c r="H176" s="210" t="str">
        <f>IFERROR(VLOOKUP(Table2472[[#This Row],[MS-DRG]],'TO HIDE DRG Sum Ref'!$B$2:$M$760,2,FALSE)," ")</f>
        <v xml:space="preserve"> </v>
      </c>
      <c r="I176" s="212" t="str">
        <f>_xlfn.IFNA(VLOOKUP(Table2472[[#This Row],[MS-DRG]],'TO HIDE DRG Sum Ref'!$B$2:$F$760,3,FALSE)," ")</f>
        <v xml:space="preserve"> </v>
      </c>
      <c r="J176" s="212" t="str">
        <f>_xlfn.IFNA(VLOOKUP(F176,'TO HIDE DRG Sum Ref'!$L$3:$N$85,3,FALSE)," ")</f>
        <v xml:space="preserve"> </v>
      </c>
      <c r="K176" s="213" t="str">
        <f>IF(J176="Low",0.05,IF(J176="Medium",0.1,IF(J176="High",0.2,IF(J176="No Risk",0,IF(Table2472[[#This Row],[Risk of Shift]]=" "," ")))))</f>
        <v xml:space="preserve"> </v>
      </c>
      <c r="L176" s="213" t="str">
        <f>IF(J176="Low",0.1,IF(J176="Medium",0.15,IF(J176="High",0.25,IF(J176="No Risk",0,IF(Table2472[[#This Row],[Risk of Shift]]=" "," ")))))</f>
        <v xml:space="preserve"> </v>
      </c>
      <c r="M176" s="213" t="str">
        <f>IF(J176="Low",0.15,IF(J176="Medium",0.2,IF(J176="High",0.3,IF(J176="No Risk",0,IF(Table2472[[#This Row],[Risk of Shift]]=" "," ")))))</f>
        <v xml:space="preserve"> </v>
      </c>
    </row>
    <row r="177" spans="3:13" ht="13.25" customHeight="1">
      <c r="C177" s="16"/>
      <c r="D177" s="10"/>
      <c r="E177" s="209" t="str">
        <f>IFERROR(VLOOKUP(Table2472[[#This Row],[MS-DRG]],'TO HIDE DRG Sum Ref'!$B$2:$M$760,4,FALSE)," ")</f>
        <v xml:space="preserve"> </v>
      </c>
      <c r="F177" s="210" t="str">
        <f>IFERROR(VLOOKUP(Table2472[[#This Row],[MS-DRG]],'TO HIDE DRG Sum Ref'!$B$2:$M$760,5,FALSE)," ")</f>
        <v xml:space="preserve"> </v>
      </c>
      <c r="G177" s="211" t="str">
        <f>IF('Volume Input'!E179&lt;&gt;0,'Volume Input'!E179," ")</f>
        <v xml:space="preserve"> </v>
      </c>
      <c r="H177" s="210" t="str">
        <f>IFERROR(VLOOKUP(Table2472[[#This Row],[MS-DRG]],'TO HIDE DRG Sum Ref'!$B$2:$M$760,2,FALSE)," ")</f>
        <v xml:space="preserve"> </v>
      </c>
      <c r="I177" s="212" t="str">
        <f>_xlfn.IFNA(VLOOKUP(Table2472[[#This Row],[MS-DRG]],'TO HIDE DRG Sum Ref'!$B$2:$F$760,3,FALSE)," ")</f>
        <v xml:space="preserve"> </v>
      </c>
      <c r="J177" s="212" t="str">
        <f>_xlfn.IFNA(VLOOKUP(F177,'TO HIDE DRG Sum Ref'!$L$3:$N$85,3,FALSE)," ")</f>
        <v xml:space="preserve"> </v>
      </c>
      <c r="K177" s="213" t="str">
        <f>IF(J177="Low",0.05,IF(J177="Medium",0.1,IF(J177="High",0.2,IF(J177="No Risk",0,IF(Table2472[[#This Row],[Risk of Shift]]=" "," ")))))</f>
        <v xml:space="preserve"> </v>
      </c>
      <c r="L177" s="213" t="str">
        <f>IF(J177="Low",0.1,IF(J177="Medium",0.15,IF(J177="High",0.25,IF(J177="No Risk",0,IF(Table2472[[#This Row],[Risk of Shift]]=" "," ")))))</f>
        <v xml:space="preserve"> </v>
      </c>
      <c r="M177" s="213" t="str">
        <f>IF(J177="Low",0.15,IF(J177="Medium",0.2,IF(J177="High",0.3,IF(J177="No Risk",0,IF(Table2472[[#This Row],[Risk of Shift]]=" "," ")))))</f>
        <v xml:space="preserve"> </v>
      </c>
    </row>
    <row r="178" spans="3:13">
      <c r="C178" s="16"/>
      <c r="D178" s="10"/>
      <c r="E178" s="209" t="str">
        <f>IFERROR(VLOOKUP(Table2472[[#This Row],[MS-DRG]],'TO HIDE DRG Sum Ref'!$B$2:$M$760,4,FALSE)," ")</f>
        <v xml:space="preserve"> </v>
      </c>
      <c r="F178" s="210" t="str">
        <f>IFERROR(VLOOKUP(Table2472[[#This Row],[MS-DRG]],'TO HIDE DRG Sum Ref'!$B$2:$M$760,5,FALSE)," ")</f>
        <v xml:space="preserve"> </v>
      </c>
      <c r="G178" s="211" t="str">
        <f>IF('Volume Input'!E180&lt;&gt;0,'Volume Input'!E180," ")</f>
        <v xml:space="preserve"> </v>
      </c>
      <c r="H178" s="210" t="str">
        <f>IFERROR(VLOOKUP(Table2472[[#This Row],[MS-DRG]],'TO HIDE DRG Sum Ref'!$B$2:$M$760,2,FALSE)," ")</f>
        <v xml:space="preserve"> </v>
      </c>
      <c r="I178" s="212" t="str">
        <f>_xlfn.IFNA(VLOOKUP(Table2472[[#This Row],[MS-DRG]],'TO HIDE DRG Sum Ref'!$B$2:$F$760,3,FALSE)," ")</f>
        <v xml:space="preserve"> </v>
      </c>
      <c r="J178" s="212" t="str">
        <f>_xlfn.IFNA(VLOOKUP(F178,'TO HIDE DRG Sum Ref'!$L$3:$N$85,3,FALSE)," ")</f>
        <v xml:space="preserve"> </v>
      </c>
      <c r="K178" s="213" t="str">
        <f>IF(J178="Low",0.05,IF(J178="Medium",0.1,IF(J178="High",0.2,IF(J178="No Risk",0,IF(Table2472[[#This Row],[Risk of Shift]]=" "," ")))))</f>
        <v xml:space="preserve"> </v>
      </c>
      <c r="L178" s="213" t="str">
        <f>IF(J178="Low",0.1,IF(J178="Medium",0.15,IF(J178="High",0.25,IF(J178="No Risk",0,IF(Table2472[[#This Row],[Risk of Shift]]=" "," ")))))</f>
        <v xml:space="preserve"> </v>
      </c>
      <c r="M178" s="213" t="str">
        <f>IF(J178="Low",0.15,IF(J178="Medium",0.2,IF(J178="High",0.3,IF(J178="No Risk",0,IF(Table2472[[#This Row],[Risk of Shift]]=" "," ")))))</f>
        <v xml:space="preserve"> </v>
      </c>
    </row>
    <row r="179" spans="3:13">
      <c r="C179" s="16"/>
      <c r="D179" s="10"/>
      <c r="E179" s="209" t="str">
        <f>IFERROR(VLOOKUP(Table2472[[#This Row],[MS-DRG]],'TO HIDE DRG Sum Ref'!$B$2:$M$760,4,FALSE)," ")</f>
        <v xml:space="preserve"> </v>
      </c>
      <c r="F179" s="210" t="str">
        <f>IFERROR(VLOOKUP(Table2472[[#This Row],[MS-DRG]],'TO HIDE DRG Sum Ref'!$B$2:$M$760,5,FALSE)," ")</f>
        <v xml:space="preserve"> </v>
      </c>
      <c r="G179" s="211" t="str">
        <f>IF('Volume Input'!E181&lt;&gt;0,'Volume Input'!E181," ")</f>
        <v xml:space="preserve"> </v>
      </c>
      <c r="H179" s="210" t="str">
        <f>IFERROR(VLOOKUP(Table2472[[#This Row],[MS-DRG]],'TO HIDE DRG Sum Ref'!$B$2:$M$760,2,FALSE)," ")</f>
        <v xml:space="preserve"> </v>
      </c>
      <c r="I179" s="212" t="str">
        <f>_xlfn.IFNA(VLOOKUP(Table2472[[#This Row],[MS-DRG]],'TO HIDE DRG Sum Ref'!$B$2:$F$760,3,FALSE)," ")</f>
        <v xml:space="preserve"> </v>
      </c>
      <c r="J179" s="212" t="str">
        <f>_xlfn.IFNA(VLOOKUP(F179,'TO HIDE DRG Sum Ref'!$L$3:$N$85,3,FALSE)," ")</f>
        <v xml:space="preserve"> </v>
      </c>
      <c r="K179" s="213" t="str">
        <f>IF(J179="Low",0.05,IF(J179="Medium",0.1,IF(J179="High",0.2,IF(J179="No Risk",0,IF(Table2472[[#This Row],[Risk of Shift]]=" "," ")))))</f>
        <v xml:space="preserve"> </v>
      </c>
      <c r="L179" s="213" t="str">
        <f>IF(J179="Low",0.1,IF(J179="Medium",0.15,IF(J179="High",0.25,IF(J179="No Risk",0,IF(Table2472[[#This Row],[Risk of Shift]]=" "," ")))))</f>
        <v xml:space="preserve"> </v>
      </c>
      <c r="M179" s="213" t="str">
        <f>IF(J179="Low",0.15,IF(J179="Medium",0.2,IF(J179="High",0.3,IF(J179="No Risk",0,IF(Table2472[[#This Row],[Risk of Shift]]=" "," ")))))</f>
        <v xml:space="preserve"> </v>
      </c>
    </row>
    <row r="180" spans="3:13">
      <c r="C180" s="16"/>
      <c r="D180" s="10"/>
      <c r="E180" s="209" t="str">
        <f>IFERROR(VLOOKUP(Table2472[[#This Row],[MS-DRG]],'TO HIDE DRG Sum Ref'!$B$2:$M$760,4,FALSE)," ")</f>
        <v xml:space="preserve"> </v>
      </c>
      <c r="F180" s="210" t="str">
        <f>IFERROR(VLOOKUP(Table2472[[#This Row],[MS-DRG]],'TO HIDE DRG Sum Ref'!$B$2:$M$760,5,FALSE)," ")</f>
        <v xml:space="preserve"> </v>
      </c>
      <c r="G180" s="211" t="str">
        <f>IF('Volume Input'!E182&lt;&gt;0,'Volume Input'!E182," ")</f>
        <v xml:space="preserve"> </v>
      </c>
      <c r="H180" s="210" t="str">
        <f>IFERROR(VLOOKUP(Table2472[[#This Row],[MS-DRG]],'TO HIDE DRG Sum Ref'!$B$2:$M$760,2,FALSE)," ")</f>
        <v xml:space="preserve"> </v>
      </c>
      <c r="I180" s="212" t="str">
        <f>_xlfn.IFNA(VLOOKUP(Table2472[[#This Row],[MS-DRG]],'TO HIDE DRG Sum Ref'!$B$2:$F$760,3,FALSE)," ")</f>
        <v xml:space="preserve"> </v>
      </c>
      <c r="J180" s="212" t="str">
        <f>_xlfn.IFNA(VLOOKUP(F180,'TO HIDE DRG Sum Ref'!$L$3:$N$85,3,FALSE)," ")</f>
        <v xml:space="preserve"> </v>
      </c>
      <c r="K180" s="213" t="str">
        <f>IF(J180="Low",0.05,IF(J180="Medium",0.1,IF(J180="High",0.2,IF(J180="No Risk",0,IF(Table2472[[#This Row],[Risk of Shift]]=" "," ")))))</f>
        <v xml:space="preserve"> </v>
      </c>
      <c r="L180" s="213" t="str">
        <f>IF(J180="Low",0.1,IF(J180="Medium",0.15,IF(J180="High",0.25,IF(J180="No Risk",0,IF(Table2472[[#This Row],[Risk of Shift]]=" "," ")))))</f>
        <v xml:space="preserve"> </v>
      </c>
      <c r="M180" s="213" t="str">
        <f>IF(J180="Low",0.15,IF(J180="Medium",0.2,IF(J180="High",0.3,IF(J180="No Risk",0,IF(Table2472[[#This Row],[Risk of Shift]]=" "," ")))))</f>
        <v xml:space="preserve"> </v>
      </c>
    </row>
    <row r="181" spans="3:13">
      <c r="C181" s="16"/>
      <c r="D181" s="10"/>
      <c r="E181" s="209" t="str">
        <f>IFERROR(VLOOKUP(Table2472[[#This Row],[MS-DRG]],'TO HIDE DRG Sum Ref'!$B$2:$M$760,4,FALSE)," ")</f>
        <v xml:space="preserve"> </v>
      </c>
      <c r="F181" s="210" t="str">
        <f>IFERROR(VLOOKUP(Table2472[[#This Row],[MS-DRG]],'TO HIDE DRG Sum Ref'!$B$2:$M$760,5,FALSE)," ")</f>
        <v xml:space="preserve"> </v>
      </c>
      <c r="G181" s="211" t="str">
        <f>IF('Volume Input'!E183&lt;&gt;0,'Volume Input'!E183," ")</f>
        <v xml:space="preserve"> </v>
      </c>
      <c r="H181" s="210" t="str">
        <f>IFERROR(VLOOKUP(Table2472[[#This Row],[MS-DRG]],'TO HIDE DRG Sum Ref'!$B$2:$M$760,2,FALSE)," ")</f>
        <v xml:space="preserve"> </v>
      </c>
      <c r="I181" s="212" t="str">
        <f>_xlfn.IFNA(VLOOKUP(Table2472[[#This Row],[MS-DRG]],'TO HIDE DRG Sum Ref'!$B$2:$F$760,3,FALSE)," ")</f>
        <v xml:space="preserve"> </v>
      </c>
      <c r="J181" s="212" t="str">
        <f>_xlfn.IFNA(VLOOKUP(F181,'TO HIDE DRG Sum Ref'!$L$3:$N$85,3,FALSE)," ")</f>
        <v xml:space="preserve"> </v>
      </c>
      <c r="K181" s="213" t="str">
        <f>IF(J181="Low",0.05,IF(J181="Medium",0.1,IF(J181="High",0.2,IF(J181="No Risk",0,IF(Table2472[[#This Row],[Risk of Shift]]=" "," ")))))</f>
        <v xml:space="preserve"> </v>
      </c>
      <c r="L181" s="213" t="str">
        <f>IF(J181="Low",0.1,IF(J181="Medium",0.15,IF(J181="High",0.25,IF(J181="No Risk",0,IF(Table2472[[#This Row],[Risk of Shift]]=" "," ")))))</f>
        <v xml:space="preserve"> </v>
      </c>
      <c r="M181" s="213" t="str">
        <f>IF(J181="Low",0.15,IF(J181="Medium",0.2,IF(J181="High",0.3,IF(J181="No Risk",0,IF(Table2472[[#This Row],[Risk of Shift]]=" "," ")))))</f>
        <v xml:space="preserve"> </v>
      </c>
    </row>
    <row r="182" spans="3:13">
      <c r="C182" s="16"/>
      <c r="D182" s="10"/>
      <c r="E182" s="209" t="str">
        <f>IFERROR(VLOOKUP(Table2472[[#This Row],[MS-DRG]],'TO HIDE DRG Sum Ref'!$B$2:$M$760,4,FALSE)," ")</f>
        <v xml:space="preserve"> </v>
      </c>
      <c r="F182" s="210" t="str">
        <f>IFERROR(VLOOKUP(Table2472[[#This Row],[MS-DRG]],'TO HIDE DRG Sum Ref'!$B$2:$M$760,5,FALSE)," ")</f>
        <v xml:space="preserve"> </v>
      </c>
      <c r="G182" s="211" t="str">
        <f>IF('Volume Input'!E184&lt;&gt;0,'Volume Input'!E184," ")</f>
        <v xml:space="preserve"> </v>
      </c>
      <c r="H182" s="210" t="str">
        <f>IFERROR(VLOOKUP(Table2472[[#This Row],[MS-DRG]],'TO HIDE DRG Sum Ref'!$B$2:$M$760,2,FALSE)," ")</f>
        <v xml:space="preserve"> </v>
      </c>
      <c r="I182" s="212" t="str">
        <f>_xlfn.IFNA(VLOOKUP(Table2472[[#This Row],[MS-DRG]],'TO HIDE DRG Sum Ref'!$B$2:$F$760,3,FALSE)," ")</f>
        <v xml:space="preserve"> </v>
      </c>
      <c r="J182" s="212" t="str">
        <f>_xlfn.IFNA(VLOOKUP(F182,'TO HIDE DRG Sum Ref'!$L$3:$N$85,3,FALSE)," ")</f>
        <v xml:space="preserve"> </v>
      </c>
      <c r="K182" s="213" t="str">
        <f>IF(J182="Low",0.05,IF(J182="Medium",0.1,IF(J182="High",0.2,IF(J182="No Risk",0,IF(Table2472[[#This Row],[Risk of Shift]]=" "," ")))))</f>
        <v xml:space="preserve"> </v>
      </c>
      <c r="L182" s="213" t="str">
        <f>IF(J182="Low",0.1,IF(J182="Medium",0.15,IF(J182="High",0.25,IF(J182="No Risk",0,IF(Table2472[[#This Row],[Risk of Shift]]=" "," ")))))</f>
        <v xml:space="preserve"> </v>
      </c>
      <c r="M182" s="213" t="str">
        <f>IF(J182="Low",0.15,IF(J182="Medium",0.2,IF(J182="High",0.3,IF(J182="No Risk",0,IF(Table2472[[#This Row],[Risk of Shift]]=" "," ")))))</f>
        <v xml:space="preserve"> </v>
      </c>
    </row>
    <row r="183" spans="3:13">
      <c r="C183" s="16"/>
      <c r="D183" s="10"/>
      <c r="E183" s="209" t="str">
        <f>IFERROR(VLOOKUP(Table2472[[#This Row],[MS-DRG]],'TO HIDE DRG Sum Ref'!$B$2:$M$760,4,FALSE)," ")</f>
        <v xml:space="preserve"> </v>
      </c>
      <c r="F183" s="210" t="str">
        <f>IFERROR(VLOOKUP(Table2472[[#This Row],[MS-DRG]],'TO HIDE DRG Sum Ref'!$B$2:$M$760,5,FALSE)," ")</f>
        <v xml:space="preserve"> </v>
      </c>
      <c r="G183" s="211" t="str">
        <f>IF('Volume Input'!E185&lt;&gt;0,'Volume Input'!E185," ")</f>
        <v xml:space="preserve"> </v>
      </c>
      <c r="H183" s="210" t="str">
        <f>IFERROR(VLOOKUP(Table2472[[#This Row],[MS-DRG]],'TO HIDE DRG Sum Ref'!$B$2:$M$760,2,FALSE)," ")</f>
        <v xml:space="preserve"> </v>
      </c>
      <c r="I183" s="212" t="str">
        <f>_xlfn.IFNA(VLOOKUP(Table2472[[#This Row],[MS-DRG]],'TO HIDE DRG Sum Ref'!$B$2:$F$760,3,FALSE)," ")</f>
        <v xml:space="preserve"> </v>
      </c>
      <c r="J183" s="212" t="str">
        <f>_xlfn.IFNA(VLOOKUP(F183,'TO HIDE DRG Sum Ref'!$L$3:$N$85,3,FALSE)," ")</f>
        <v xml:space="preserve"> </v>
      </c>
      <c r="K183" s="213" t="str">
        <f>IF(J183="Low",0.05,IF(J183="Medium",0.1,IF(J183="High",0.2,IF(J183="No Risk",0,IF(Table2472[[#This Row],[Risk of Shift]]=" "," ")))))</f>
        <v xml:space="preserve"> </v>
      </c>
      <c r="L183" s="213" t="str">
        <f>IF(J183="Low",0.1,IF(J183="Medium",0.15,IF(J183="High",0.25,IF(J183="No Risk",0,IF(Table2472[[#This Row],[Risk of Shift]]=" "," ")))))</f>
        <v xml:space="preserve"> </v>
      </c>
      <c r="M183" s="213" t="str">
        <f>IF(J183="Low",0.15,IF(J183="Medium",0.2,IF(J183="High",0.3,IF(J183="No Risk",0,IF(Table2472[[#This Row],[Risk of Shift]]=" "," ")))))</f>
        <v xml:space="preserve"> </v>
      </c>
    </row>
    <row r="184" spans="3:13">
      <c r="C184" s="16"/>
      <c r="D184" s="10"/>
      <c r="E184" s="209" t="str">
        <f>IFERROR(VLOOKUP(Table2472[[#This Row],[MS-DRG]],'TO HIDE DRG Sum Ref'!$B$2:$M$760,4,FALSE)," ")</f>
        <v xml:space="preserve"> </v>
      </c>
      <c r="F184" s="210" t="str">
        <f>IFERROR(VLOOKUP(Table2472[[#This Row],[MS-DRG]],'TO HIDE DRG Sum Ref'!$B$2:$M$760,5,FALSE)," ")</f>
        <v xml:space="preserve"> </v>
      </c>
      <c r="G184" s="211" t="str">
        <f>IF('Volume Input'!E186&lt;&gt;0,'Volume Input'!E186," ")</f>
        <v xml:space="preserve"> </v>
      </c>
      <c r="H184" s="210" t="str">
        <f>IFERROR(VLOOKUP(Table2472[[#This Row],[MS-DRG]],'TO HIDE DRG Sum Ref'!$B$2:$M$760,2,FALSE)," ")</f>
        <v xml:space="preserve"> </v>
      </c>
      <c r="I184" s="212" t="str">
        <f>_xlfn.IFNA(VLOOKUP(Table2472[[#This Row],[MS-DRG]],'TO HIDE DRG Sum Ref'!$B$2:$F$760,3,FALSE)," ")</f>
        <v xml:space="preserve"> </v>
      </c>
      <c r="J184" s="212" t="str">
        <f>_xlfn.IFNA(VLOOKUP(F184,'TO HIDE DRG Sum Ref'!$L$3:$N$85,3,FALSE)," ")</f>
        <v xml:space="preserve"> </v>
      </c>
      <c r="K184" s="213" t="str">
        <f>IF(J184="Low",0.05,IF(J184="Medium",0.1,IF(J184="High",0.2,IF(J184="No Risk",0,IF(Table2472[[#This Row],[Risk of Shift]]=" "," ")))))</f>
        <v xml:space="preserve"> </v>
      </c>
      <c r="L184" s="213" t="str">
        <f>IF(J184="Low",0.1,IF(J184="Medium",0.15,IF(J184="High",0.25,IF(J184="No Risk",0,IF(Table2472[[#This Row],[Risk of Shift]]=" "," ")))))</f>
        <v xml:space="preserve"> </v>
      </c>
      <c r="M184" s="213" t="str">
        <f>IF(J184="Low",0.15,IF(J184="Medium",0.2,IF(J184="High",0.3,IF(J184="No Risk",0,IF(Table2472[[#This Row],[Risk of Shift]]=" "," ")))))</f>
        <v xml:space="preserve"> </v>
      </c>
    </row>
    <row r="185" spans="3:13">
      <c r="C185" s="16"/>
      <c r="D185" s="10"/>
      <c r="E185" s="209" t="str">
        <f>IFERROR(VLOOKUP(Table2472[[#This Row],[MS-DRG]],'TO HIDE DRG Sum Ref'!$B$2:$M$760,4,FALSE)," ")</f>
        <v xml:space="preserve"> </v>
      </c>
      <c r="F185" s="210" t="str">
        <f>IFERROR(VLOOKUP(Table2472[[#This Row],[MS-DRG]],'TO HIDE DRG Sum Ref'!$B$2:$M$760,5,FALSE)," ")</f>
        <v xml:space="preserve"> </v>
      </c>
      <c r="G185" s="211" t="str">
        <f>IF('Volume Input'!E187&lt;&gt;0,'Volume Input'!E187," ")</f>
        <v xml:space="preserve"> </v>
      </c>
      <c r="H185" s="210" t="str">
        <f>IFERROR(VLOOKUP(Table2472[[#This Row],[MS-DRG]],'TO HIDE DRG Sum Ref'!$B$2:$M$760,2,FALSE)," ")</f>
        <v xml:space="preserve"> </v>
      </c>
      <c r="I185" s="212" t="str">
        <f>_xlfn.IFNA(VLOOKUP(Table2472[[#This Row],[MS-DRG]],'TO HIDE DRG Sum Ref'!$B$2:$F$760,3,FALSE)," ")</f>
        <v xml:space="preserve"> </v>
      </c>
      <c r="J185" s="212" t="str">
        <f>_xlfn.IFNA(VLOOKUP(F185,'TO HIDE DRG Sum Ref'!$L$3:$N$85,3,FALSE)," ")</f>
        <v xml:space="preserve"> </v>
      </c>
      <c r="K185" s="213" t="str">
        <f>IF(J185="Low",0.05,IF(J185="Medium",0.1,IF(J185="High",0.2,IF(J185="No Risk",0,IF(Table2472[[#This Row],[Risk of Shift]]=" "," ")))))</f>
        <v xml:space="preserve"> </v>
      </c>
      <c r="L185" s="213" t="str">
        <f>IF(J185="Low",0.1,IF(J185="Medium",0.15,IF(J185="High",0.25,IF(J185="No Risk",0,IF(Table2472[[#This Row],[Risk of Shift]]=" "," ")))))</f>
        <v xml:space="preserve"> </v>
      </c>
      <c r="M185" s="213" t="str">
        <f>IF(J185="Low",0.15,IF(J185="Medium",0.2,IF(J185="High",0.3,IF(J185="No Risk",0,IF(Table2472[[#This Row],[Risk of Shift]]=" "," ")))))</f>
        <v xml:space="preserve"> </v>
      </c>
    </row>
    <row r="186" spans="3:13">
      <c r="C186" s="16"/>
      <c r="E186" s="209" t="str">
        <f>IFERROR(VLOOKUP(Table2472[[#This Row],[MS-DRG]],'TO HIDE DRG Sum Ref'!$B$2:$M$760,4,FALSE)," ")</f>
        <v xml:space="preserve"> </v>
      </c>
      <c r="F186" s="210" t="str">
        <f>IFERROR(VLOOKUP(Table2472[[#This Row],[MS-DRG]],'TO HIDE DRG Sum Ref'!$B$2:$M$760,5,FALSE)," ")</f>
        <v xml:space="preserve"> </v>
      </c>
      <c r="G186" s="211" t="str">
        <f>IF('Volume Input'!E188&lt;&gt;0,'Volume Input'!E188," ")</f>
        <v xml:space="preserve"> </v>
      </c>
      <c r="H186" s="210" t="str">
        <f>IFERROR(VLOOKUP(Table2472[[#This Row],[MS-DRG]],'TO HIDE DRG Sum Ref'!$B$2:$M$760,2,FALSE)," ")</f>
        <v xml:space="preserve"> </v>
      </c>
      <c r="I186" s="212" t="str">
        <f>_xlfn.IFNA(VLOOKUP(Table2472[[#This Row],[MS-DRG]],'TO HIDE DRG Sum Ref'!$B$2:$F$760,3,FALSE)," ")</f>
        <v xml:space="preserve"> </v>
      </c>
      <c r="J186" s="212" t="str">
        <f>_xlfn.IFNA(VLOOKUP(F186,'TO HIDE DRG Sum Ref'!$L$3:$N$85,3,FALSE)," ")</f>
        <v xml:space="preserve"> </v>
      </c>
      <c r="K186" s="213" t="str">
        <f>IF(J186="Low",0.05,IF(J186="Medium",0.1,IF(J186="High",0.2,IF(J186="No Risk",0,IF(Table2472[[#This Row],[Risk of Shift]]=" "," ")))))</f>
        <v xml:space="preserve"> </v>
      </c>
      <c r="L186" s="213" t="str">
        <f>IF(J186="Low",0.1,IF(J186="Medium",0.15,IF(J186="High",0.25,IF(J186="No Risk",0,IF(Table2472[[#This Row],[Risk of Shift]]=" "," ")))))</f>
        <v xml:space="preserve"> </v>
      </c>
      <c r="M186" s="213" t="str">
        <f>IF(J186="Low",0.15,IF(J186="Medium",0.2,IF(J186="High",0.3,IF(J186="No Risk",0,IF(Table2472[[#This Row],[Risk of Shift]]=" "," ")))))</f>
        <v xml:space="preserve"> </v>
      </c>
    </row>
    <row r="187" spans="3:13">
      <c r="C187" s="16"/>
      <c r="E187" s="209" t="str">
        <f>IFERROR(VLOOKUP(Table2472[[#This Row],[MS-DRG]],'TO HIDE DRG Sum Ref'!$B$2:$M$760,4,FALSE)," ")</f>
        <v xml:space="preserve"> </v>
      </c>
      <c r="F187" s="210" t="str">
        <f>IFERROR(VLOOKUP(Table2472[[#This Row],[MS-DRG]],'TO HIDE DRG Sum Ref'!$B$2:$M$760,5,FALSE)," ")</f>
        <v xml:space="preserve"> </v>
      </c>
      <c r="G187" s="211" t="str">
        <f>IF('Volume Input'!E189&lt;&gt;0,'Volume Input'!E189," ")</f>
        <v xml:space="preserve"> </v>
      </c>
      <c r="H187" s="210" t="str">
        <f>IFERROR(VLOOKUP(Table2472[[#This Row],[MS-DRG]],'TO HIDE DRG Sum Ref'!$B$2:$M$760,2,FALSE)," ")</f>
        <v xml:space="preserve"> </v>
      </c>
      <c r="I187" s="212" t="str">
        <f>_xlfn.IFNA(VLOOKUP(Table2472[[#This Row],[MS-DRG]],'TO HIDE DRG Sum Ref'!$B$2:$F$760,3,FALSE)," ")</f>
        <v xml:space="preserve"> </v>
      </c>
      <c r="J187" s="212" t="str">
        <f>_xlfn.IFNA(VLOOKUP(F187,'TO HIDE DRG Sum Ref'!$L$3:$N$85,3,FALSE)," ")</f>
        <v xml:space="preserve"> </v>
      </c>
      <c r="K187" s="213" t="str">
        <f>IF(J187="Low",0.05,IF(J187="Medium",0.1,IF(J187="High",0.2,IF(J187="No Risk",0,IF(Table2472[[#This Row],[Risk of Shift]]=" "," ")))))</f>
        <v xml:space="preserve"> </v>
      </c>
      <c r="L187" s="213" t="str">
        <f>IF(J187="Low",0.1,IF(J187="Medium",0.15,IF(J187="High",0.25,IF(J187="No Risk",0,IF(Table2472[[#This Row],[Risk of Shift]]=" "," ")))))</f>
        <v xml:space="preserve"> </v>
      </c>
      <c r="M187" s="213" t="str">
        <f>IF(J187="Low",0.15,IF(J187="Medium",0.2,IF(J187="High",0.3,IF(J187="No Risk",0,IF(Table2472[[#This Row],[Risk of Shift]]=" "," ")))))</f>
        <v xml:space="preserve"> </v>
      </c>
    </row>
    <row r="188" spans="3:13">
      <c r="C188" s="16"/>
      <c r="E188" s="209" t="str">
        <f>IFERROR(VLOOKUP(Table2472[[#This Row],[MS-DRG]],'TO HIDE DRG Sum Ref'!$B$2:$M$760,4,FALSE)," ")</f>
        <v xml:space="preserve"> </v>
      </c>
      <c r="F188" s="210" t="str">
        <f>IFERROR(VLOOKUP(Table2472[[#This Row],[MS-DRG]],'TO HIDE DRG Sum Ref'!$B$2:$M$760,5,FALSE)," ")</f>
        <v xml:space="preserve"> </v>
      </c>
      <c r="G188" s="211" t="str">
        <f>IF('Volume Input'!E190&lt;&gt;0,'Volume Input'!E190," ")</f>
        <v xml:space="preserve"> </v>
      </c>
      <c r="H188" s="210" t="str">
        <f>IFERROR(VLOOKUP(Table2472[[#This Row],[MS-DRG]],'TO HIDE DRG Sum Ref'!$B$2:$M$760,2,FALSE)," ")</f>
        <v xml:space="preserve"> </v>
      </c>
      <c r="I188" s="212" t="str">
        <f>_xlfn.IFNA(VLOOKUP(Table2472[[#This Row],[MS-DRG]],'TO HIDE DRG Sum Ref'!$B$2:$F$760,3,FALSE)," ")</f>
        <v xml:space="preserve"> </v>
      </c>
      <c r="J188" s="212" t="str">
        <f>_xlfn.IFNA(VLOOKUP(F188,'TO HIDE DRG Sum Ref'!$L$3:$N$85,3,FALSE)," ")</f>
        <v xml:space="preserve"> </v>
      </c>
      <c r="K188" s="213" t="str">
        <f>IF(J188="Low",0.05,IF(J188="Medium",0.1,IF(J188="High",0.2,IF(J188="No Risk",0,IF(Table2472[[#This Row],[Risk of Shift]]=" "," ")))))</f>
        <v xml:space="preserve"> </v>
      </c>
      <c r="L188" s="213" t="str">
        <f>IF(J188="Low",0.1,IF(J188="Medium",0.15,IF(J188="High",0.25,IF(J188="No Risk",0,IF(Table2472[[#This Row],[Risk of Shift]]=" "," ")))))</f>
        <v xml:space="preserve"> </v>
      </c>
      <c r="M188" s="213" t="str">
        <f>IF(J188="Low",0.15,IF(J188="Medium",0.2,IF(J188="High",0.3,IF(J188="No Risk",0,IF(Table2472[[#This Row],[Risk of Shift]]=" "," ")))))</f>
        <v xml:space="preserve"> </v>
      </c>
    </row>
    <row r="189" spans="3:13">
      <c r="C189" s="16"/>
      <c r="E189" s="209" t="str">
        <f>IFERROR(VLOOKUP(Table2472[[#This Row],[MS-DRG]],'TO HIDE DRG Sum Ref'!$B$2:$M$760,4,FALSE)," ")</f>
        <v xml:space="preserve"> </v>
      </c>
      <c r="F189" s="210" t="str">
        <f>IFERROR(VLOOKUP(Table2472[[#This Row],[MS-DRG]],'TO HIDE DRG Sum Ref'!$B$2:$M$760,5,FALSE)," ")</f>
        <v xml:space="preserve"> </v>
      </c>
      <c r="G189" s="211" t="str">
        <f>IF('Volume Input'!E191&lt;&gt;0,'Volume Input'!E191," ")</f>
        <v xml:space="preserve"> </v>
      </c>
      <c r="H189" s="210" t="str">
        <f>IFERROR(VLOOKUP(Table2472[[#This Row],[MS-DRG]],'TO HIDE DRG Sum Ref'!$B$2:$M$760,2,FALSE)," ")</f>
        <v xml:space="preserve"> </v>
      </c>
      <c r="I189" s="212" t="str">
        <f>_xlfn.IFNA(VLOOKUP(Table2472[[#This Row],[MS-DRG]],'TO HIDE DRG Sum Ref'!$B$2:$F$760,3,FALSE)," ")</f>
        <v xml:space="preserve"> </v>
      </c>
      <c r="J189" s="212" t="str">
        <f>_xlfn.IFNA(VLOOKUP(F189,'TO HIDE DRG Sum Ref'!$L$3:$N$85,3,FALSE)," ")</f>
        <v xml:space="preserve"> </v>
      </c>
      <c r="K189" s="213" t="str">
        <f>IF(J189="Low",0.05,IF(J189="Medium",0.1,IF(J189="High",0.2,IF(J189="No Risk",0,IF(Table2472[[#This Row],[Risk of Shift]]=" "," ")))))</f>
        <v xml:space="preserve"> </v>
      </c>
      <c r="L189" s="213" t="str">
        <f>IF(J189="Low",0.1,IF(J189="Medium",0.15,IF(J189="High",0.25,IF(J189="No Risk",0,IF(Table2472[[#This Row],[Risk of Shift]]=" "," ")))))</f>
        <v xml:space="preserve"> </v>
      </c>
      <c r="M189" s="213" t="str">
        <f>IF(J189="Low",0.15,IF(J189="Medium",0.2,IF(J189="High",0.3,IF(J189="No Risk",0,IF(Table2472[[#This Row],[Risk of Shift]]=" "," ")))))</f>
        <v xml:space="preserve"> </v>
      </c>
    </row>
    <row r="190" spans="3:13">
      <c r="C190" s="16"/>
      <c r="E190" s="209" t="str">
        <f>IFERROR(VLOOKUP(Table2472[[#This Row],[MS-DRG]],'TO HIDE DRG Sum Ref'!$B$2:$M$760,4,FALSE)," ")</f>
        <v xml:space="preserve"> </v>
      </c>
      <c r="F190" s="210" t="str">
        <f>IFERROR(VLOOKUP(Table2472[[#This Row],[MS-DRG]],'TO HIDE DRG Sum Ref'!$B$2:$M$760,5,FALSE)," ")</f>
        <v xml:space="preserve"> </v>
      </c>
      <c r="G190" s="211" t="str">
        <f>IF('Volume Input'!E192&lt;&gt;0,'Volume Input'!E192," ")</f>
        <v xml:space="preserve"> </v>
      </c>
      <c r="H190" s="210" t="str">
        <f>IFERROR(VLOOKUP(Table2472[[#This Row],[MS-DRG]],'TO HIDE DRG Sum Ref'!$B$2:$M$760,2,FALSE)," ")</f>
        <v xml:space="preserve"> </v>
      </c>
      <c r="I190" s="212" t="str">
        <f>_xlfn.IFNA(VLOOKUP(Table2472[[#This Row],[MS-DRG]],'TO HIDE DRG Sum Ref'!$B$2:$F$760,3,FALSE)," ")</f>
        <v xml:space="preserve"> </v>
      </c>
      <c r="J190" s="212" t="str">
        <f>_xlfn.IFNA(VLOOKUP(F190,'TO HIDE DRG Sum Ref'!$L$3:$N$85,3,FALSE)," ")</f>
        <v xml:space="preserve"> </v>
      </c>
      <c r="K190" s="213" t="str">
        <f>IF(J190="Low",0.05,IF(J190="Medium",0.1,IF(J190="High",0.2,IF(J190="No Risk",0,IF(Table2472[[#This Row],[Risk of Shift]]=" "," ")))))</f>
        <v xml:space="preserve"> </v>
      </c>
      <c r="L190" s="213" t="str">
        <f>IF(J190="Low",0.1,IF(J190="Medium",0.15,IF(J190="High",0.25,IF(J190="No Risk",0,IF(Table2472[[#This Row],[Risk of Shift]]=" "," ")))))</f>
        <v xml:space="preserve"> </v>
      </c>
      <c r="M190" s="213" t="str">
        <f>IF(J190="Low",0.15,IF(J190="Medium",0.2,IF(J190="High",0.3,IF(J190="No Risk",0,IF(Table2472[[#This Row],[Risk of Shift]]=" "," ")))))</f>
        <v xml:space="preserve"> </v>
      </c>
    </row>
    <row r="191" spans="3:13">
      <c r="C191" s="16"/>
      <c r="E191" s="209" t="str">
        <f>IFERROR(VLOOKUP(Table2472[[#This Row],[MS-DRG]],'TO HIDE DRG Sum Ref'!$B$2:$M$760,4,FALSE)," ")</f>
        <v xml:space="preserve"> </v>
      </c>
      <c r="F191" s="210" t="str">
        <f>IFERROR(VLOOKUP(Table2472[[#This Row],[MS-DRG]],'TO HIDE DRG Sum Ref'!$B$2:$M$760,5,FALSE)," ")</f>
        <v xml:space="preserve"> </v>
      </c>
      <c r="G191" s="211" t="str">
        <f>IF('Volume Input'!E193&lt;&gt;0,'Volume Input'!E193," ")</f>
        <v xml:space="preserve"> </v>
      </c>
      <c r="H191" s="210" t="str">
        <f>IFERROR(VLOOKUP(Table2472[[#This Row],[MS-DRG]],'TO HIDE DRG Sum Ref'!$B$2:$M$760,2,FALSE)," ")</f>
        <v xml:space="preserve"> </v>
      </c>
      <c r="I191" s="212" t="str">
        <f>_xlfn.IFNA(VLOOKUP(Table2472[[#This Row],[MS-DRG]],'TO HIDE DRG Sum Ref'!$B$2:$F$760,3,FALSE)," ")</f>
        <v xml:space="preserve"> </v>
      </c>
      <c r="J191" s="212" t="str">
        <f>_xlfn.IFNA(VLOOKUP(F191,'TO HIDE DRG Sum Ref'!$L$3:$N$85,3,FALSE)," ")</f>
        <v xml:space="preserve"> </v>
      </c>
      <c r="K191" s="213" t="str">
        <f>IF(J191="Low",0.05,IF(J191="Medium",0.1,IF(J191="High",0.2,IF(J191="No Risk",0,IF(Table2472[[#This Row],[Risk of Shift]]=" "," ")))))</f>
        <v xml:space="preserve"> </v>
      </c>
      <c r="L191" s="213" t="str">
        <f>IF(J191="Low",0.1,IF(J191="Medium",0.15,IF(J191="High",0.25,IF(J191="No Risk",0,IF(Table2472[[#This Row],[Risk of Shift]]=" "," ")))))</f>
        <v xml:space="preserve"> </v>
      </c>
      <c r="M191" s="213" t="str">
        <f>IF(J191="Low",0.15,IF(J191="Medium",0.2,IF(J191="High",0.3,IF(J191="No Risk",0,IF(Table2472[[#This Row],[Risk of Shift]]=" "," ")))))</f>
        <v xml:space="preserve"> </v>
      </c>
    </row>
    <row r="192" spans="3:13">
      <c r="C192" s="16"/>
      <c r="E192" s="209" t="str">
        <f>IFERROR(VLOOKUP(Table2472[[#This Row],[MS-DRG]],'TO HIDE DRG Sum Ref'!$B$2:$M$760,4,FALSE)," ")</f>
        <v xml:space="preserve"> </v>
      </c>
      <c r="F192" s="210" t="str">
        <f>IFERROR(VLOOKUP(Table2472[[#This Row],[MS-DRG]],'TO HIDE DRG Sum Ref'!$B$2:$M$760,5,FALSE)," ")</f>
        <v xml:space="preserve"> </v>
      </c>
      <c r="G192" s="211" t="str">
        <f>IF('Volume Input'!E194&lt;&gt;0,'Volume Input'!E194," ")</f>
        <v xml:space="preserve"> </v>
      </c>
      <c r="H192" s="210" t="str">
        <f>IFERROR(VLOOKUP(Table2472[[#This Row],[MS-DRG]],'TO HIDE DRG Sum Ref'!$B$2:$M$760,2,FALSE)," ")</f>
        <v xml:space="preserve"> </v>
      </c>
      <c r="I192" s="212" t="str">
        <f>_xlfn.IFNA(VLOOKUP(Table2472[[#This Row],[MS-DRG]],'TO HIDE DRG Sum Ref'!$B$2:$F$760,3,FALSE)," ")</f>
        <v xml:space="preserve"> </v>
      </c>
      <c r="J192" s="212" t="str">
        <f>_xlfn.IFNA(VLOOKUP(F192,'TO HIDE DRG Sum Ref'!$L$3:$N$85,3,FALSE)," ")</f>
        <v xml:space="preserve"> </v>
      </c>
      <c r="K192" s="213" t="str">
        <f>IF(J192="Low",0.05,IF(J192="Medium",0.1,IF(J192="High",0.2,IF(J192="No Risk",0,IF(Table2472[[#This Row],[Risk of Shift]]=" "," ")))))</f>
        <v xml:space="preserve"> </v>
      </c>
      <c r="L192" s="213" t="str">
        <f>IF(J192="Low",0.1,IF(J192="Medium",0.15,IF(J192="High",0.25,IF(J192="No Risk",0,IF(Table2472[[#This Row],[Risk of Shift]]=" "," ")))))</f>
        <v xml:space="preserve"> </v>
      </c>
      <c r="M192" s="213" t="str">
        <f>IF(J192="Low",0.15,IF(J192="Medium",0.2,IF(J192="High",0.3,IF(J192="No Risk",0,IF(Table2472[[#This Row],[Risk of Shift]]=" "," ")))))</f>
        <v xml:space="preserve"> </v>
      </c>
    </row>
    <row r="193" spans="3:13">
      <c r="C193" s="16"/>
      <c r="E193" s="209" t="str">
        <f>IFERROR(VLOOKUP(Table2472[[#This Row],[MS-DRG]],'TO HIDE DRG Sum Ref'!$B$2:$M$760,4,FALSE)," ")</f>
        <v xml:space="preserve"> </v>
      </c>
      <c r="F193" s="210" t="str">
        <f>IFERROR(VLOOKUP(Table2472[[#This Row],[MS-DRG]],'TO HIDE DRG Sum Ref'!$B$2:$M$760,5,FALSE)," ")</f>
        <v xml:space="preserve"> </v>
      </c>
      <c r="G193" s="211" t="str">
        <f>IF('Volume Input'!E195&lt;&gt;0,'Volume Input'!E195," ")</f>
        <v xml:space="preserve"> </v>
      </c>
      <c r="H193" s="210" t="str">
        <f>IFERROR(VLOOKUP(Table2472[[#This Row],[MS-DRG]],'TO HIDE DRG Sum Ref'!$B$2:$M$760,2,FALSE)," ")</f>
        <v xml:space="preserve"> </v>
      </c>
      <c r="I193" s="212" t="str">
        <f>_xlfn.IFNA(VLOOKUP(Table2472[[#This Row],[MS-DRG]],'TO HIDE DRG Sum Ref'!$B$2:$F$760,3,FALSE)," ")</f>
        <v xml:space="preserve"> </v>
      </c>
      <c r="J193" s="212" t="str">
        <f>_xlfn.IFNA(VLOOKUP(F193,'TO HIDE DRG Sum Ref'!$L$3:$N$85,3,FALSE)," ")</f>
        <v xml:space="preserve"> </v>
      </c>
      <c r="K193" s="213" t="str">
        <f>IF(J193="Low",0.05,IF(J193="Medium",0.1,IF(J193="High",0.2,IF(J193="No Risk",0,IF(Table2472[[#This Row],[Risk of Shift]]=" "," ")))))</f>
        <v xml:space="preserve"> </v>
      </c>
      <c r="L193" s="213" t="str">
        <f>IF(J193="Low",0.1,IF(J193="Medium",0.15,IF(J193="High",0.25,IF(J193="No Risk",0,IF(Table2472[[#This Row],[Risk of Shift]]=" "," ")))))</f>
        <v xml:space="preserve"> </v>
      </c>
      <c r="M193" s="213" t="str">
        <f>IF(J193="Low",0.15,IF(J193="Medium",0.2,IF(J193="High",0.3,IF(J193="No Risk",0,IF(Table2472[[#This Row],[Risk of Shift]]=" "," ")))))</f>
        <v xml:space="preserve"> </v>
      </c>
    </row>
    <row r="194" spans="3:13">
      <c r="C194" s="16"/>
      <c r="E194" s="209" t="str">
        <f>IFERROR(VLOOKUP(Table2472[[#This Row],[MS-DRG]],'TO HIDE DRG Sum Ref'!$B$2:$M$760,4,FALSE)," ")</f>
        <v xml:space="preserve"> </v>
      </c>
      <c r="F194" s="210" t="str">
        <f>IFERROR(VLOOKUP(Table2472[[#This Row],[MS-DRG]],'TO HIDE DRG Sum Ref'!$B$2:$M$760,5,FALSE)," ")</f>
        <v xml:space="preserve"> </v>
      </c>
      <c r="G194" s="211" t="str">
        <f>IF('Volume Input'!E196&lt;&gt;0,'Volume Input'!E196," ")</f>
        <v xml:space="preserve"> </v>
      </c>
      <c r="H194" s="210" t="str">
        <f>IFERROR(VLOOKUP(Table2472[[#This Row],[MS-DRG]],'TO HIDE DRG Sum Ref'!$B$2:$M$760,2,FALSE)," ")</f>
        <v xml:space="preserve"> </v>
      </c>
      <c r="I194" s="212" t="str">
        <f>_xlfn.IFNA(VLOOKUP(Table2472[[#This Row],[MS-DRG]],'TO HIDE DRG Sum Ref'!$B$2:$F$760,3,FALSE)," ")</f>
        <v xml:space="preserve"> </v>
      </c>
      <c r="J194" s="212" t="str">
        <f>_xlfn.IFNA(VLOOKUP(F194,'TO HIDE DRG Sum Ref'!$L$3:$N$85,3,FALSE)," ")</f>
        <v xml:space="preserve"> </v>
      </c>
      <c r="K194" s="213" t="str">
        <f>IF(J194="Low",0.05,IF(J194="Medium",0.1,IF(J194="High",0.2,IF(J194="No Risk",0,IF(Table2472[[#This Row],[Risk of Shift]]=" "," ")))))</f>
        <v xml:space="preserve"> </v>
      </c>
      <c r="L194" s="213" t="str">
        <f>IF(J194="Low",0.1,IF(J194="Medium",0.15,IF(J194="High",0.25,IF(J194="No Risk",0,IF(Table2472[[#This Row],[Risk of Shift]]=" "," ")))))</f>
        <v xml:space="preserve"> </v>
      </c>
      <c r="M194" s="213" t="str">
        <f>IF(J194="Low",0.15,IF(J194="Medium",0.2,IF(J194="High",0.3,IF(J194="No Risk",0,IF(Table2472[[#This Row],[Risk of Shift]]=" "," ")))))</f>
        <v xml:space="preserve"> </v>
      </c>
    </row>
    <row r="195" spans="3:13">
      <c r="C195" s="16"/>
      <c r="E195" s="209" t="str">
        <f>IFERROR(VLOOKUP(Table2472[[#This Row],[MS-DRG]],'TO HIDE DRG Sum Ref'!$B$2:$M$760,4,FALSE)," ")</f>
        <v xml:space="preserve"> </v>
      </c>
      <c r="F195" s="210" t="str">
        <f>IFERROR(VLOOKUP(Table2472[[#This Row],[MS-DRG]],'TO HIDE DRG Sum Ref'!$B$2:$M$760,5,FALSE)," ")</f>
        <v xml:space="preserve"> </v>
      </c>
      <c r="G195" s="211" t="str">
        <f>IF('Volume Input'!E197&lt;&gt;0,'Volume Input'!E197," ")</f>
        <v xml:space="preserve"> </v>
      </c>
      <c r="H195" s="210" t="str">
        <f>IFERROR(VLOOKUP(Table2472[[#This Row],[MS-DRG]],'TO HIDE DRG Sum Ref'!$B$2:$M$760,2,FALSE)," ")</f>
        <v xml:space="preserve"> </v>
      </c>
      <c r="I195" s="212" t="str">
        <f>_xlfn.IFNA(VLOOKUP(Table2472[[#This Row],[MS-DRG]],'TO HIDE DRG Sum Ref'!$B$2:$F$760,3,FALSE)," ")</f>
        <v xml:space="preserve"> </v>
      </c>
      <c r="J195" s="212" t="str">
        <f>_xlfn.IFNA(VLOOKUP(F195,'TO HIDE DRG Sum Ref'!$L$3:$N$85,3,FALSE)," ")</f>
        <v xml:space="preserve"> </v>
      </c>
      <c r="K195" s="213" t="str">
        <f>IF(J195="Low",0.05,IF(J195="Medium",0.1,IF(J195="High",0.2,IF(J195="No Risk",0,IF(Table2472[[#This Row],[Risk of Shift]]=" "," ")))))</f>
        <v xml:space="preserve"> </v>
      </c>
      <c r="L195" s="213" t="str">
        <f>IF(J195="Low",0.1,IF(J195="Medium",0.15,IF(J195="High",0.25,IF(J195="No Risk",0,IF(Table2472[[#This Row],[Risk of Shift]]=" "," ")))))</f>
        <v xml:space="preserve"> </v>
      </c>
      <c r="M195" s="213" t="str">
        <f>IF(J195="Low",0.15,IF(J195="Medium",0.2,IF(J195="High",0.3,IF(J195="No Risk",0,IF(Table2472[[#This Row],[Risk of Shift]]=" "," ")))))</f>
        <v xml:space="preserve"> </v>
      </c>
    </row>
    <row r="196" spans="3:13">
      <c r="C196" s="16"/>
      <c r="E196" s="209" t="str">
        <f>IFERROR(VLOOKUP(Table2472[[#This Row],[MS-DRG]],'TO HIDE DRG Sum Ref'!$B$2:$M$760,4,FALSE)," ")</f>
        <v xml:space="preserve"> </v>
      </c>
      <c r="F196" s="210" t="str">
        <f>IFERROR(VLOOKUP(Table2472[[#This Row],[MS-DRG]],'TO HIDE DRG Sum Ref'!$B$2:$M$760,5,FALSE)," ")</f>
        <v xml:space="preserve"> </v>
      </c>
      <c r="G196" s="211" t="str">
        <f>IF('Volume Input'!E198&lt;&gt;0,'Volume Input'!E198," ")</f>
        <v xml:space="preserve"> </v>
      </c>
      <c r="H196" s="210" t="str">
        <f>IFERROR(VLOOKUP(Table2472[[#This Row],[MS-DRG]],'TO HIDE DRG Sum Ref'!$B$2:$M$760,2,FALSE)," ")</f>
        <v xml:space="preserve"> </v>
      </c>
      <c r="I196" s="212" t="str">
        <f>_xlfn.IFNA(VLOOKUP(Table2472[[#This Row],[MS-DRG]],'TO HIDE DRG Sum Ref'!$B$2:$F$760,3,FALSE)," ")</f>
        <v xml:space="preserve"> </v>
      </c>
      <c r="J196" s="212" t="str">
        <f>_xlfn.IFNA(VLOOKUP(F196,'TO HIDE DRG Sum Ref'!$L$3:$N$85,3,FALSE)," ")</f>
        <v xml:space="preserve"> </v>
      </c>
      <c r="K196" s="213" t="str">
        <f>IF(J196="Low",0.05,IF(J196="Medium",0.1,IF(J196="High",0.2,IF(J196="No Risk",0,IF(Table2472[[#This Row],[Risk of Shift]]=" "," ")))))</f>
        <v xml:space="preserve"> </v>
      </c>
      <c r="L196" s="213" t="str">
        <f>IF(J196="Low",0.1,IF(J196="Medium",0.15,IF(J196="High",0.25,IF(J196="No Risk",0,IF(Table2472[[#This Row],[Risk of Shift]]=" "," ")))))</f>
        <v xml:space="preserve"> </v>
      </c>
      <c r="M196" s="213" t="str">
        <f>IF(J196="Low",0.15,IF(J196="Medium",0.2,IF(J196="High",0.3,IF(J196="No Risk",0,IF(Table2472[[#This Row],[Risk of Shift]]=" "," ")))))</f>
        <v xml:space="preserve"> </v>
      </c>
    </row>
    <row r="197" spans="3:13">
      <c r="C197" s="16"/>
      <c r="E197" s="209" t="str">
        <f>IFERROR(VLOOKUP(Table2472[[#This Row],[MS-DRG]],'TO HIDE DRG Sum Ref'!$B$2:$M$760,4,FALSE)," ")</f>
        <v xml:space="preserve"> </v>
      </c>
      <c r="F197" s="210" t="str">
        <f>IFERROR(VLOOKUP(Table2472[[#This Row],[MS-DRG]],'TO HIDE DRG Sum Ref'!$B$2:$M$760,5,FALSE)," ")</f>
        <v xml:space="preserve"> </v>
      </c>
      <c r="G197" s="211" t="str">
        <f>IF('Volume Input'!E199&lt;&gt;0,'Volume Input'!E199," ")</f>
        <v xml:space="preserve"> </v>
      </c>
      <c r="H197" s="210" t="str">
        <f>IFERROR(VLOOKUP(Table2472[[#This Row],[MS-DRG]],'TO HIDE DRG Sum Ref'!$B$2:$M$760,2,FALSE)," ")</f>
        <v xml:space="preserve"> </v>
      </c>
      <c r="I197" s="212" t="str">
        <f>_xlfn.IFNA(VLOOKUP(Table2472[[#This Row],[MS-DRG]],'TO HIDE DRG Sum Ref'!$B$2:$F$760,3,FALSE)," ")</f>
        <v xml:space="preserve"> </v>
      </c>
      <c r="J197" s="212" t="str">
        <f>_xlfn.IFNA(VLOOKUP(F197,'TO HIDE DRG Sum Ref'!$L$3:$N$85,3,FALSE)," ")</f>
        <v xml:space="preserve"> </v>
      </c>
      <c r="K197" s="213" t="str">
        <f>IF(J197="Low",0.05,IF(J197="Medium",0.1,IF(J197="High",0.2,IF(J197="No Risk",0,IF(Table2472[[#This Row],[Risk of Shift]]=" "," ")))))</f>
        <v xml:space="preserve"> </v>
      </c>
      <c r="L197" s="213" t="str">
        <f>IF(J197="Low",0.1,IF(J197="Medium",0.15,IF(J197="High",0.25,IF(J197="No Risk",0,IF(Table2472[[#This Row],[Risk of Shift]]=" "," ")))))</f>
        <v xml:space="preserve"> </v>
      </c>
      <c r="M197" s="213" t="str">
        <f>IF(J197="Low",0.15,IF(J197="Medium",0.2,IF(J197="High",0.3,IF(J197="No Risk",0,IF(Table2472[[#This Row],[Risk of Shift]]=" "," ")))))</f>
        <v xml:space="preserve"> </v>
      </c>
    </row>
    <row r="198" spans="3:13">
      <c r="C198" s="16"/>
      <c r="E198" s="209" t="str">
        <f>IFERROR(VLOOKUP(Table2472[[#This Row],[MS-DRG]],'TO HIDE DRG Sum Ref'!$B$2:$M$760,4,FALSE)," ")</f>
        <v xml:space="preserve"> </v>
      </c>
      <c r="F198" s="210" t="str">
        <f>IFERROR(VLOOKUP(Table2472[[#This Row],[MS-DRG]],'TO HIDE DRG Sum Ref'!$B$2:$M$760,5,FALSE)," ")</f>
        <v xml:space="preserve"> </v>
      </c>
      <c r="G198" s="211" t="str">
        <f>IF('Volume Input'!E200&lt;&gt;0,'Volume Input'!E200," ")</f>
        <v xml:space="preserve"> </v>
      </c>
      <c r="H198" s="210" t="str">
        <f>IFERROR(VLOOKUP(Table2472[[#This Row],[MS-DRG]],'TO HIDE DRG Sum Ref'!$B$2:$M$760,2,FALSE)," ")</f>
        <v xml:space="preserve"> </v>
      </c>
      <c r="I198" s="212" t="str">
        <f>_xlfn.IFNA(VLOOKUP(Table2472[[#This Row],[MS-DRG]],'TO HIDE DRG Sum Ref'!$B$2:$F$760,3,FALSE)," ")</f>
        <v xml:space="preserve"> </v>
      </c>
      <c r="J198" s="212" t="str">
        <f>_xlfn.IFNA(VLOOKUP(F198,'TO HIDE DRG Sum Ref'!$L$3:$N$85,3,FALSE)," ")</f>
        <v xml:space="preserve"> </v>
      </c>
      <c r="K198" s="213" t="str">
        <f>IF(J198="Low",0.05,IF(J198="Medium",0.1,IF(J198="High",0.2,IF(J198="No Risk",0,IF(Table2472[[#This Row],[Risk of Shift]]=" "," ")))))</f>
        <v xml:space="preserve"> </v>
      </c>
      <c r="L198" s="213" t="str">
        <f>IF(J198="Low",0.1,IF(J198="Medium",0.15,IF(J198="High",0.25,IF(J198="No Risk",0,IF(Table2472[[#This Row],[Risk of Shift]]=" "," ")))))</f>
        <v xml:space="preserve"> </v>
      </c>
      <c r="M198" s="213" t="str">
        <f>IF(J198="Low",0.15,IF(J198="Medium",0.2,IF(J198="High",0.3,IF(J198="No Risk",0,IF(Table2472[[#This Row],[Risk of Shift]]=" "," ")))))</f>
        <v xml:space="preserve"> </v>
      </c>
    </row>
    <row r="199" spans="3:13">
      <c r="C199" s="16"/>
      <c r="E199" s="209" t="str">
        <f>IFERROR(VLOOKUP(Table2472[[#This Row],[MS-DRG]],'TO HIDE DRG Sum Ref'!$B$2:$M$760,4,FALSE)," ")</f>
        <v xml:space="preserve"> </v>
      </c>
      <c r="F199" s="210" t="str">
        <f>IFERROR(VLOOKUP(Table2472[[#This Row],[MS-DRG]],'TO HIDE DRG Sum Ref'!$B$2:$M$760,5,FALSE)," ")</f>
        <v xml:space="preserve"> </v>
      </c>
      <c r="G199" s="211" t="str">
        <f>IF('Volume Input'!E201&lt;&gt;0,'Volume Input'!E201," ")</f>
        <v xml:space="preserve"> </v>
      </c>
      <c r="H199" s="210" t="str">
        <f>IFERROR(VLOOKUP(Table2472[[#This Row],[MS-DRG]],'TO HIDE DRG Sum Ref'!$B$2:$M$760,2,FALSE)," ")</f>
        <v xml:space="preserve"> </v>
      </c>
      <c r="I199" s="212" t="str">
        <f>_xlfn.IFNA(VLOOKUP(Table2472[[#This Row],[MS-DRG]],'TO HIDE DRG Sum Ref'!$B$2:$F$760,3,FALSE)," ")</f>
        <v xml:space="preserve"> </v>
      </c>
      <c r="J199" s="212" t="str">
        <f>_xlfn.IFNA(VLOOKUP(F199,'TO HIDE DRG Sum Ref'!$L$3:$N$85,3,FALSE)," ")</f>
        <v xml:space="preserve"> </v>
      </c>
      <c r="K199" s="213" t="str">
        <f>IF(J199="Low",0.05,IF(J199="Medium",0.1,IF(J199="High",0.2,IF(J199="No Risk",0,IF(Table2472[[#This Row],[Risk of Shift]]=" "," ")))))</f>
        <v xml:space="preserve"> </v>
      </c>
      <c r="L199" s="213" t="str">
        <f>IF(J199="Low",0.1,IF(J199="Medium",0.15,IF(J199="High",0.25,IF(J199="No Risk",0,IF(Table2472[[#This Row],[Risk of Shift]]=" "," ")))))</f>
        <v xml:space="preserve"> </v>
      </c>
      <c r="M199" s="213" t="str">
        <f>IF(J199="Low",0.15,IF(J199="Medium",0.2,IF(J199="High",0.3,IF(J199="No Risk",0,IF(Table2472[[#This Row],[Risk of Shift]]=" "," ")))))</f>
        <v xml:space="preserve"> </v>
      </c>
    </row>
    <row r="200" spans="3:13">
      <c r="C200" s="16"/>
      <c r="E200" s="209" t="str">
        <f>IFERROR(VLOOKUP(Table2472[[#This Row],[MS-DRG]],'TO HIDE DRG Sum Ref'!$B$2:$M$760,4,FALSE)," ")</f>
        <v xml:space="preserve"> </v>
      </c>
      <c r="F200" s="210" t="str">
        <f>IFERROR(VLOOKUP(Table2472[[#This Row],[MS-DRG]],'TO HIDE DRG Sum Ref'!$B$2:$M$760,5,FALSE)," ")</f>
        <v xml:space="preserve"> </v>
      </c>
      <c r="G200" s="211" t="str">
        <f>IF('Volume Input'!E202&lt;&gt;0,'Volume Input'!E202," ")</f>
        <v xml:space="preserve"> </v>
      </c>
      <c r="H200" s="210" t="str">
        <f>IFERROR(VLOOKUP(Table2472[[#This Row],[MS-DRG]],'TO HIDE DRG Sum Ref'!$B$2:$M$760,2,FALSE)," ")</f>
        <v xml:space="preserve"> </v>
      </c>
      <c r="I200" s="212" t="str">
        <f>_xlfn.IFNA(VLOOKUP(Table2472[[#This Row],[MS-DRG]],'TO HIDE DRG Sum Ref'!$B$2:$F$760,3,FALSE)," ")</f>
        <v xml:space="preserve"> </v>
      </c>
      <c r="J200" s="212" t="str">
        <f>_xlfn.IFNA(VLOOKUP(F200,'TO HIDE DRG Sum Ref'!$L$3:$N$85,3,FALSE)," ")</f>
        <v xml:space="preserve"> </v>
      </c>
      <c r="K200" s="213" t="str">
        <f>IF(J200="Low",0.05,IF(J200="Medium",0.1,IF(J200="High",0.2,IF(J200="No Risk",0,IF(Table2472[[#This Row],[Risk of Shift]]=" "," ")))))</f>
        <v xml:space="preserve"> </v>
      </c>
      <c r="L200" s="213" t="str">
        <f>IF(J200="Low",0.1,IF(J200="Medium",0.15,IF(J200="High",0.25,IF(J200="No Risk",0,IF(Table2472[[#This Row],[Risk of Shift]]=" "," ")))))</f>
        <v xml:space="preserve"> </v>
      </c>
      <c r="M200" s="213" t="str">
        <f>IF(J200="Low",0.15,IF(J200="Medium",0.2,IF(J200="High",0.3,IF(J200="No Risk",0,IF(Table2472[[#This Row],[Risk of Shift]]=" "," ")))))</f>
        <v xml:space="preserve"> </v>
      </c>
    </row>
    <row r="201" spans="3:13">
      <c r="C201" s="16"/>
      <c r="E201" s="209" t="str">
        <f>IFERROR(VLOOKUP(Table2472[[#This Row],[MS-DRG]],'TO HIDE DRG Sum Ref'!$B$2:$M$760,4,FALSE)," ")</f>
        <v xml:space="preserve"> </v>
      </c>
      <c r="F201" s="210" t="str">
        <f>IFERROR(VLOOKUP(Table2472[[#This Row],[MS-DRG]],'TO HIDE DRG Sum Ref'!$B$2:$M$760,5,FALSE)," ")</f>
        <v xml:space="preserve"> </v>
      </c>
      <c r="G201" s="211" t="str">
        <f>IF('Volume Input'!E203&lt;&gt;0,'Volume Input'!E203," ")</f>
        <v xml:space="preserve"> </v>
      </c>
      <c r="H201" s="210" t="str">
        <f>IFERROR(VLOOKUP(Table2472[[#This Row],[MS-DRG]],'TO HIDE DRG Sum Ref'!$B$2:$M$760,2,FALSE)," ")</f>
        <v xml:space="preserve"> </v>
      </c>
      <c r="I201" s="212" t="str">
        <f>_xlfn.IFNA(VLOOKUP(Table2472[[#This Row],[MS-DRG]],'TO HIDE DRG Sum Ref'!$B$2:$F$760,3,FALSE)," ")</f>
        <v xml:space="preserve"> </v>
      </c>
      <c r="J201" s="212" t="str">
        <f>_xlfn.IFNA(VLOOKUP(F201,'TO HIDE DRG Sum Ref'!$L$3:$N$85,3,FALSE)," ")</f>
        <v xml:space="preserve"> </v>
      </c>
      <c r="K201" s="213" t="str">
        <f>IF(J201="Low",0.05,IF(J201="Medium",0.1,IF(J201="High",0.2,IF(J201="No Risk",0,IF(Table2472[[#This Row],[Risk of Shift]]=" "," ")))))</f>
        <v xml:space="preserve"> </v>
      </c>
      <c r="L201" s="213" t="str">
        <f>IF(J201="Low",0.1,IF(J201="Medium",0.15,IF(J201="High",0.25,IF(J201="No Risk",0,IF(Table2472[[#This Row],[Risk of Shift]]=" "," ")))))</f>
        <v xml:space="preserve"> </v>
      </c>
      <c r="M201" s="213" t="str">
        <f>IF(J201="Low",0.15,IF(J201="Medium",0.2,IF(J201="High",0.3,IF(J201="No Risk",0,IF(Table2472[[#This Row],[Risk of Shift]]=" "," ")))))</f>
        <v xml:space="preserve"> </v>
      </c>
    </row>
    <row r="202" spans="3:13">
      <c r="C202" s="16"/>
      <c r="E202" s="209" t="str">
        <f>IFERROR(VLOOKUP(Table2472[[#This Row],[MS-DRG]],'TO HIDE DRG Sum Ref'!$B$2:$M$760,4,FALSE)," ")</f>
        <v xml:space="preserve"> </v>
      </c>
      <c r="F202" s="210" t="str">
        <f>IFERROR(VLOOKUP(Table2472[[#This Row],[MS-DRG]],'TO HIDE DRG Sum Ref'!$B$2:$M$760,5,FALSE)," ")</f>
        <v xml:space="preserve"> </v>
      </c>
      <c r="G202" s="211" t="str">
        <f>IF('Volume Input'!E204&lt;&gt;0,'Volume Input'!E204," ")</f>
        <v xml:space="preserve"> </v>
      </c>
      <c r="H202" s="210" t="str">
        <f>IFERROR(VLOOKUP(Table2472[[#This Row],[MS-DRG]],'TO HIDE DRG Sum Ref'!$B$2:$M$760,2,FALSE)," ")</f>
        <v xml:space="preserve"> </v>
      </c>
      <c r="I202" s="212" t="str">
        <f>_xlfn.IFNA(VLOOKUP(Table2472[[#This Row],[MS-DRG]],'TO HIDE DRG Sum Ref'!$B$2:$F$760,3,FALSE)," ")</f>
        <v xml:space="preserve"> </v>
      </c>
      <c r="J202" s="212" t="str">
        <f>_xlfn.IFNA(VLOOKUP(F202,'TO HIDE DRG Sum Ref'!$L$3:$N$85,3,FALSE)," ")</f>
        <v xml:space="preserve"> </v>
      </c>
      <c r="K202" s="213" t="str">
        <f>IF(J202="Low",0.05,IF(J202="Medium",0.1,IF(J202="High",0.2,IF(J202="No Risk",0,IF(Table2472[[#This Row],[Risk of Shift]]=" "," ")))))</f>
        <v xml:space="preserve"> </v>
      </c>
      <c r="L202" s="213" t="str">
        <f>IF(J202="Low",0.1,IF(J202="Medium",0.15,IF(J202="High",0.25,IF(J202="No Risk",0,IF(Table2472[[#This Row],[Risk of Shift]]=" "," ")))))</f>
        <v xml:space="preserve"> </v>
      </c>
      <c r="M202" s="213" t="str">
        <f>IF(J202="Low",0.15,IF(J202="Medium",0.2,IF(J202="High",0.3,IF(J202="No Risk",0,IF(Table2472[[#This Row],[Risk of Shift]]=" "," ")))))</f>
        <v xml:space="preserve"> </v>
      </c>
    </row>
    <row r="203" spans="3:13">
      <c r="C203" s="16"/>
      <c r="E203" s="209" t="str">
        <f>IFERROR(VLOOKUP(Table2472[[#This Row],[MS-DRG]],'TO HIDE DRG Sum Ref'!$B$2:$M$760,4,FALSE)," ")</f>
        <v xml:space="preserve"> </v>
      </c>
      <c r="F203" s="210" t="str">
        <f>IFERROR(VLOOKUP(Table2472[[#This Row],[MS-DRG]],'TO HIDE DRG Sum Ref'!$B$2:$M$760,5,FALSE)," ")</f>
        <v xml:space="preserve"> </v>
      </c>
      <c r="G203" s="211" t="str">
        <f>IF('Volume Input'!E205&lt;&gt;0,'Volume Input'!E205," ")</f>
        <v xml:space="preserve"> </v>
      </c>
      <c r="H203" s="210" t="str">
        <f>IFERROR(VLOOKUP(Table2472[[#This Row],[MS-DRG]],'TO HIDE DRG Sum Ref'!$B$2:$M$760,2,FALSE)," ")</f>
        <v xml:space="preserve"> </v>
      </c>
      <c r="I203" s="212" t="str">
        <f>_xlfn.IFNA(VLOOKUP(Table2472[[#This Row],[MS-DRG]],'TO HIDE DRG Sum Ref'!$B$2:$F$760,3,FALSE)," ")</f>
        <v xml:space="preserve"> </v>
      </c>
      <c r="J203" s="212" t="str">
        <f>_xlfn.IFNA(VLOOKUP(F203,'TO HIDE DRG Sum Ref'!$L$3:$N$85,3,FALSE)," ")</f>
        <v xml:space="preserve"> </v>
      </c>
      <c r="K203" s="213" t="str">
        <f>IF(J203="Low",0.05,IF(J203="Medium",0.1,IF(J203="High",0.2,IF(J203="No Risk",0,IF(Table2472[[#This Row],[Risk of Shift]]=" "," ")))))</f>
        <v xml:space="preserve"> </v>
      </c>
      <c r="L203" s="213" t="str">
        <f>IF(J203="Low",0.1,IF(J203="Medium",0.15,IF(J203="High",0.25,IF(J203="No Risk",0,IF(Table2472[[#This Row],[Risk of Shift]]=" "," ")))))</f>
        <v xml:space="preserve"> </v>
      </c>
      <c r="M203" s="213" t="str">
        <f>IF(J203="Low",0.15,IF(J203="Medium",0.2,IF(J203="High",0.3,IF(J203="No Risk",0,IF(Table2472[[#This Row],[Risk of Shift]]=" "," ")))))</f>
        <v xml:space="preserve"> </v>
      </c>
    </row>
    <row r="204" spans="3:13">
      <c r="C204" s="16"/>
      <c r="E204" s="209" t="str">
        <f>IFERROR(VLOOKUP(Table2472[[#This Row],[MS-DRG]],'TO HIDE DRG Sum Ref'!$B$2:$M$760,4,FALSE)," ")</f>
        <v xml:space="preserve"> </v>
      </c>
      <c r="F204" s="210" t="str">
        <f>IFERROR(VLOOKUP(Table2472[[#This Row],[MS-DRG]],'TO HIDE DRG Sum Ref'!$B$2:$M$760,5,FALSE)," ")</f>
        <v xml:space="preserve"> </v>
      </c>
      <c r="G204" s="211" t="str">
        <f>IF('Volume Input'!E206&lt;&gt;0,'Volume Input'!E206," ")</f>
        <v xml:space="preserve"> </v>
      </c>
      <c r="H204" s="210" t="str">
        <f>IFERROR(VLOOKUP(Table2472[[#This Row],[MS-DRG]],'TO HIDE DRG Sum Ref'!$B$2:$M$760,2,FALSE)," ")</f>
        <v xml:space="preserve"> </v>
      </c>
      <c r="I204" s="212" t="str">
        <f>_xlfn.IFNA(VLOOKUP(Table2472[[#This Row],[MS-DRG]],'TO HIDE DRG Sum Ref'!$B$2:$F$760,3,FALSE)," ")</f>
        <v xml:space="preserve"> </v>
      </c>
      <c r="J204" s="212" t="str">
        <f>_xlfn.IFNA(VLOOKUP(F204,'TO HIDE DRG Sum Ref'!$L$3:$N$85,3,FALSE)," ")</f>
        <v xml:space="preserve"> </v>
      </c>
      <c r="K204" s="213" t="str">
        <f>IF(J204="Low",0.05,IF(J204="Medium",0.1,IF(J204="High",0.2,IF(J204="No Risk",0,IF(Table2472[[#This Row],[Risk of Shift]]=" "," ")))))</f>
        <v xml:space="preserve"> </v>
      </c>
      <c r="L204" s="213" t="str">
        <f>IF(J204="Low",0.1,IF(J204="Medium",0.15,IF(J204="High",0.25,IF(J204="No Risk",0,IF(Table2472[[#This Row],[Risk of Shift]]=" "," ")))))</f>
        <v xml:space="preserve"> </v>
      </c>
      <c r="M204" s="213" t="str">
        <f>IF(J204="Low",0.15,IF(J204="Medium",0.2,IF(J204="High",0.3,IF(J204="No Risk",0,IF(Table2472[[#This Row],[Risk of Shift]]=" "," ")))))</f>
        <v xml:space="preserve"> </v>
      </c>
    </row>
    <row r="205" spans="3:13">
      <c r="C205" s="16"/>
      <c r="E205" s="209" t="str">
        <f>IFERROR(VLOOKUP(Table2472[[#This Row],[MS-DRG]],'TO HIDE DRG Sum Ref'!$B$2:$M$760,4,FALSE)," ")</f>
        <v xml:space="preserve"> </v>
      </c>
      <c r="F205" s="210" t="str">
        <f>IFERROR(VLOOKUP(Table2472[[#This Row],[MS-DRG]],'TO HIDE DRG Sum Ref'!$B$2:$M$760,5,FALSE)," ")</f>
        <v xml:space="preserve"> </v>
      </c>
      <c r="G205" s="211" t="str">
        <f>IF('Volume Input'!E207&lt;&gt;0,'Volume Input'!E207," ")</f>
        <v xml:space="preserve"> </v>
      </c>
      <c r="H205" s="210" t="str">
        <f>IFERROR(VLOOKUP(Table2472[[#This Row],[MS-DRG]],'TO HIDE DRG Sum Ref'!$B$2:$M$760,2,FALSE)," ")</f>
        <v xml:space="preserve"> </v>
      </c>
      <c r="I205" s="212" t="str">
        <f>_xlfn.IFNA(VLOOKUP(Table2472[[#This Row],[MS-DRG]],'TO HIDE DRG Sum Ref'!$B$2:$F$760,3,FALSE)," ")</f>
        <v xml:space="preserve"> </v>
      </c>
      <c r="J205" s="212" t="str">
        <f>_xlfn.IFNA(VLOOKUP(F205,'TO HIDE DRG Sum Ref'!$L$3:$N$85,3,FALSE)," ")</f>
        <v xml:space="preserve"> </v>
      </c>
      <c r="K205" s="213" t="str">
        <f>IF(J205="Low",0.05,IF(J205="Medium",0.1,IF(J205="High",0.2,IF(J205="No Risk",0,IF(Table2472[[#This Row],[Risk of Shift]]=" "," ")))))</f>
        <v xml:space="preserve"> </v>
      </c>
      <c r="L205" s="213" t="str">
        <f>IF(J205="Low",0.1,IF(J205="Medium",0.15,IF(J205="High",0.25,IF(J205="No Risk",0,IF(Table2472[[#This Row],[Risk of Shift]]=" "," ")))))</f>
        <v xml:space="preserve"> </v>
      </c>
      <c r="M205" s="213" t="str">
        <f>IF(J205="Low",0.15,IF(J205="Medium",0.2,IF(J205="High",0.3,IF(J205="No Risk",0,IF(Table2472[[#This Row],[Risk of Shift]]=" "," ")))))</f>
        <v xml:space="preserve"> </v>
      </c>
    </row>
    <row r="206" spans="3:13">
      <c r="C206" s="16"/>
      <c r="E206" s="209" t="str">
        <f>IFERROR(VLOOKUP(Table2472[[#This Row],[MS-DRG]],'TO HIDE DRG Sum Ref'!$B$2:$M$760,4,FALSE)," ")</f>
        <v xml:space="preserve"> </v>
      </c>
      <c r="F206" s="210" t="str">
        <f>IFERROR(VLOOKUP(Table2472[[#This Row],[MS-DRG]],'TO HIDE DRG Sum Ref'!$B$2:$M$760,5,FALSE)," ")</f>
        <v xml:space="preserve"> </v>
      </c>
      <c r="G206" s="211" t="str">
        <f>IF('Volume Input'!E208&lt;&gt;0,'Volume Input'!E208," ")</f>
        <v xml:space="preserve"> </v>
      </c>
      <c r="H206" s="210" t="str">
        <f>IFERROR(VLOOKUP(Table2472[[#This Row],[MS-DRG]],'TO HIDE DRG Sum Ref'!$B$2:$M$760,2,FALSE)," ")</f>
        <v xml:space="preserve"> </v>
      </c>
      <c r="I206" s="212" t="str">
        <f>_xlfn.IFNA(VLOOKUP(Table2472[[#This Row],[MS-DRG]],'TO HIDE DRG Sum Ref'!$B$2:$F$760,3,FALSE)," ")</f>
        <v xml:space="preserve"> </v>
      </c>
      <c r="J206" s="212" t="str">
        <f>_xlfn.IFNA(VLOOKUP(F206,'TO HIDE DRG Sum Ref'!$L$3:$N$85,3,FALSE)," ")</f>
        <v xml:space="preserve"> </v>
      </c>
      <c r="K206" s="213" t="str">
        <f>IF(J206="Low",0.05,IF(J206="Medium",0.1,IF(J206="High",0.2,IF(J206="No Risk",0,IF(Table2472[[#This Row],[Risk of Shift]]=" "," ")))))</f>
        <v xml:space="preserve"> </v>
      </c>
      <c r="L206" s="213" t="str">
        <f>IF(J206="Low",0.1,IF(J206="Medium",0.15,IF(J206="High",0.25,IF(J206="No Risk",0,IF(Table2472[[#This Row],[Risk of Shift]]=" "," ")))))</f>
        <v xml:space="preserve"> </v>
      </c>
      <c r="M206" s="213" t="str">
        <f>IF(J206="Low",0.15,IF(J206="Medium",0.2,IF(J206="High",0.3,IF(J206="No Risk",0,IF(Table2472[[#This Row],[Risk of Shift]]=" "," ")))))</f>
        <v xml:space="preserve"> </v>
      </c>
    </row>
    <row r="207" spans="3:13">
      <c r="C207" s="16"/>
      <c r="E207" s="209" t="str">
        <f>IFERROR(VLOOKUP(Table2472[[#This Row],[MS-DRG]],'TO HIDE DRG Sum Ref'!$B$2:$M$760,4,FALSE)," ")</f>
        <v xml:space="preserve"> </v>
      </c>
      <c r="F207" s="210" t="str">
        <f>IFERROR(VLOOKUP(Table2472[[#This Row],[MS-DRG]],'TO HIDE DRG Sum Ref'!$B$2:$M$760,5,FALSE)," ")</f>
        <v xml:space="preserve"> </v>
      </c>
      <c r="G207" s="211" t="str">
        <f>IF('Volume Input'!E209&lt;&gt;0,'Volume Input'!E209," ")</f>
        <v xml:space="preserve"> </v>
      </c>
      <c r="H207" s="210" t="str">
        <f>IFERROR(VLOOKUP(Table2472[[#This Row],[MS-DRG]],'TO HIDE DRG Sum Ref'!$B$2:$M$760,2,FALSE)," ")</f>
        <v xml:space="preserve"> </v>
      </c>
      <c r="I207" s="212" t="str">
        <f>_xlfn.IFNA(VLOOKUP(Table2472[[#This Row],[MS-DRG]],'TO HIDE DRG Sum Ref'!$B$2:$F$760,3,FALSE)," ")</f>
        <v xml:space="preserve"> </v>
      </c>
      <c r="J207" s="212" t="str">
        <f>_xlfn.IFNA(VLOOKUP(F207,'TO HIDE DRG Sum Ref'!$L$3:$N$85,3,FALSE)," ")</f>
        <v xml:space="preserve"> </v>
      </c>
      <c r="K207" s="213" t="str">
        <f>IF(J207="Low",0.05,IF(J207="Medium",0.1,IF(J207="High",0.2,IF(J207="No Risk",0,IF(Table2472[[#This Row],[Risk of Shift]]=" "," ")))))</f>
        <v xml:space="preserve"> </v>
      </c>
      <c r="L207" s="213" t="str">
        <f>IF(J207="Low",0.1,IF(J207="Medium",0.15,IF(J207="High",0.25,IF(J207="No Risk",0,IF(Table2472[[#This Row],[Risk of Shift]]=" "," ")))))</f>
        <v xml:space="preserve"> </v>
      </c>
      <c r="M207" s="213" t="str">
        <f>IF(J207="Low",0.15,IF(J207="Medium",0.2,IF(J207="High",0.3,IF(J207="No Risk",0,IF(Table2472[[#This Row],[Risk of Shift]]=" "," ")))))</f>
        <v xml:space="preserve"> </v>
      </c>
    </row>
    <row r="208" spans="3:13">
      <c r="C208" s="16"/>
      <c r="E208" s="209" t="str">
        <f>IFERROR(VLOOKUP(Table2472[[#This Row],[MS-DRG]],'TO HIDE DRG Sum Ref'!$B$2:$M$760,4,FALSE)," ")</f>
        <v xml:space="preserve"> </v>
      </c>
      <c r="F208" s="210" t="str">
        <f>IFERROR(VLOOKUP(Table2472[[#This Row],[MS-DRG]],'TO HIDE DRG Sum Ref'!$B$2:$M$760,5,FALSE)," ")</f>
        <v xml:space="preserve"> </v>
      </c>
      <c r="G208" s="211" t="str">
        <f>IF('Volume Input'!E210&lt;&gt;0,'Volume Input'!E210," ")</f>
        <v xml:space="preserve"> </v>
      </c>
      <c r="H208" s="210" t="str">
        <f>IFERROR(VLOOKUP(Table2472[[#This Row],[MS-DRG]],'TO HIDE DRG Sum Ref'!$B$2:$M$760,2,FALSE)," ")</f>
        <v xml:space="preserve"> </v>
      </c>
      <c r="I208" s="212" t="str">
        <f>_xlfn.IFNA(VLOOKUP(Table2472[[#This Row],[MS-DRG]],'TO HIDE DRG Sum Ref'!$B$2:$F$760,3,FALSE)," ")</f>
        <v xml:space="preserve"> </v>
      </c>
      <c r="J208" s="212" t="str">
        <f>_xlfn.IFNA(VLOOKUP(F208,'TO HIDE DRG Sum Ref'!$L$3:$N$85,3,FALSE)," ")</f>
        <v xml:space="preserve"> </v>
      </c>
      <c r="K208" s="213" t="str">
        <f>IF(J208="Low",0.05,IF(J208="Medium",0.1,IF(J208="High",0.2,IF(J208="No Risk",0,IF(Table2472[[#This Row],[Risk of Shift]]=" "," ")))))</f>
        <v xml:space="preserve"> </v>
      </c>
      <c r="L208" s="213" t="str">
        <f>IF(J208="Low",0.1,IF(J208="Medium",0.15,IF(J208="High",0.25,IF(J208="No Risk",0,IF(Table2472[[#This Row],[Risk of Shift]]=" "," ")))))</f>
        <v xml:space="preserve"> </v>
      </c>
      <c r="M208" s="213" t="str">
        <f>IF(J208="Low",0.15,IF(J208="Medium",0.2,IF(J208="High",0.3,IF(J208="No Risk",0,IF(Table2472[[#This Row],[Risk of Shift]]=" "," ")))))</f>
        <v xml:space="preserve"> </v>
      </c>
    </row>
    <row r="209" spans="3:13">
      <c r="C209" s="16"/>
      <c r="E209" s="209" t="str">
        <f>IFERROR(VLOOKUP(Table2472[[#This Row],[MS-DRG]],'TO HIDE DRG Sum Ref'!$B$2:$M$760,4,FALSE)," ")</f>
        <v xml:space="preserve"> </v>
      </c>
      <c r="F209" s="210" t="str">
        <f>IFERROR(VLOOKUP(Table2472[[#This Row],[MS-DRG]],'TO HIDE DRG Sum Ref'!$B$2:$M$760,5,FALSE)," ")</f>
        <v xml:space="preserve"> </v>
      </c>
      <c r="G209" s="211" t="str">
        <f>IF('Volume Input'!E211&lt;&gt;0,'Volume Input'!E211," ")</f>
        <v xml:space="preserve"> </v>
      </c>
      <c r="H209" s="210" t="str">
        <f>IFERROR(VLOOKUP(Table2472[[#This Row],[MS-DRG]],'TO HIDE DRG Sum Ref'!$B$2:$M$760,2,FALSE)," ")</f>
        <v xml:space="preserve"> </v>
      </c>
      <c r="I209" s="212" t="str">
        <f>_xlfn.IFNA(VLOOKUP(Table2472[[#This Row],[MS-DRG]],'TO HIDE DRG Sum Ref'!$B$2:$F$760,3,FALSE)," ")</f>
        <v xml:space="preserve"> </v>
      </c>
      <c r="J209" s="212" t="str">
        <f>_xlfn.IFNA(VLOOKUP(F209,'TO HIDE DRG Sum Ref'!$L$3:$N$85,3,FALSE)," ")</f>
        <v xml:space="preserve"> </v>
      </c>
      <c r="K209" s="213" t="str">
        <f>IF(J209="Low",0.05,IF(J209="Medium",0.1,IF(J209="High",0.2,IF(J209="No Risk",0,IF(Table2472[[#This Row],[Risk of Shift]]=" "," ")))))</f>
        <v xml:space="preserve"> </v>
      </c>
      <c r="L209" s="213" t="str">
        <f>IF(J209="Low",0.1,IF(J209="Medium",0.15,IF(J209="High",0.25,IF(J209="No Risk",0,IF(Table2472[[#This Row],[Risk of Shift]]=" "," ")))))</f>
        <v xml:space="preserve"> </v>
      </c>
      <c r="M209" s="213" t="str">
        <f>IF(J209="Low",0.15,IF(J209="Medium",0.2,IF(J209="High",0.3,IF(J209="No Risk",0,IF(Table2472[[#This Row],[Risk of Shift]]=" "," ")))))</f>
        <v xml:space="preserve"> </v>
      </c>
    </row>
    <row r="210" spans="3:13">
      <c r="C210" s="16"/>
      <c r="E210" s="209" t="str">
        <f>IFERROR(VLOOKUP(Table2472[[#This Row],[MS-DRG]],'TO HIDE DRG Sum Ref'!$B$2:$M$760,4,FALSE)," ")</f>
        <v xml:space="preserve"> </v>
      </c>
      <c r="F210" s="210" t="str">
        <f>IFERROR(VLOOKUP(Table2472[[#This Row],[MS-DRG]],'TO HIDE DRG Sum Ref'!$B$2:$M$760,5,FALSE)," ")</f>
        <v xml:space="preserve"> </v>
      </c>
      <c r="G210" s="211" t="str">
        <f>IF('Volume Input'!E212&lt;&gt;0,'Volume Input'!E212," ")</f>
        <v xml:space="preserve"> </v>
      </c>
      <c r="H210" s="210" t="str">
        <f>IFERROR(VLOOKUP(Table2472[[#This Row],[MS-DRG]],'TO HIDE DRG Sum Ref'!$B$2:$M$760,2,FALSE)," ")</f>
        <v xml:space="preserve"> </v>
      </c>
      <c r="I210" s="212" t="str">
        <f>_xlfn.IFNA(VLOOKUP(Table2472[[#This Row],[MS-DRG]],'TO HIDE DRG Sum Ref'!$B$2:$F$760,3,FALSE)," ")</f>
        <v xml:space="preserve"> </v>
      </c>
      <c r="J210" s="212" t="str">
        <f>_xlfn.IFNA(VLOOKUP(F210,'TO HIDE DRG Sum Ref'!$L$3:$N$85,3,FALSE)," ")</f>
        <v xml:space="preserve"> </v>
      </c>
      <c r="K210" s="213" t="str">
        <f>IF(J210="Low",0.05,IF(J210="Medium",0.1,IF(J210="High",0.2,IF(J210="No Risk",0,IF(Table2472[[#This Row],[Risk of Shift]]=" "," ")))))</f>
        <v xml:space="preserve"> </v>
      </c>
      <c r="L210" s="213" t="str">
        <f>IF(J210="Low",0.1,IF(J210="Medium",0.15,IF(J210="High",0.25,IF(J210="No Risk",0,IF(Table2472[[#This Row],[Risk of Shift]]=" "," ")))))</f>
        <v xml:space="preserve"> </v>
      </c>
      <c r="M210" s="213" t="str">
        <f>IF(J210="Low",0.15,IF(J210="Medium",0.2,IF(J210="High",0.3,IF(J210="No Risk",0,IF(Table2472[[#This Row],[Risk of Shift]]=" "," ")))))</f>
        <v xml:space="preserve"> </v>
      </c>
    </row>
    <row r="211" spans="3:13">
      <c r="C211" s="16"/>
      <c r="E211" s="209" t="str">
        <f>IFERROR(VLOOKUP(Table2472[[#This Row],[MS-DRG]],'TO HIDE DRG Sum Ref'!$B$2:$M$760,4,FALSE)," ")</f>
        <v xml:space="preserve"> </v>
      </c>
      <c r="F211" s="210" t="str">
        <f>IFERROR(VLOOKUP(Table2472[[#This Row],[MS-DRG]],'TO HIDE DRG Sum Ref'!$B$2:$M$760,5,FALSE)," ")</f>
        <v xml:space="preserve"> </v>
      </c>
      <c r="G211" s="211" t="str">
        <f>IF('Volume Input'!E213&lt;&gt;0,'Volume Input'!E213," ")</f>
        <v xml:space="preserve"> </v>
      </c>
      <c r="H211" s="210" t="str">
        <f>IFERROR(VLOOKUP(Table2472[[#This Row],[MS-DRG]],'TO HIDE DRG Sum Ref'!$B$2:$M$760,2,FALSE)," ")</f>
        <v xml:space="preserve"> </v>
      </c>
      <c r="I211" s="212" t="str">
        <f>_xlfn.IFNA(VLOOKUP(Table2472[[#This Row],[MS-DRG]],'TO HIDE DRG Sum Ref'!$B$2:$F$760,3,FALSE)," ")</f>
        <v xml:space="preserve"> </v>
      </c>
      <c r="J211" s="212" t="str">
        <f>_xlfn.IFNA(VLOOKUP(F211,'TO HIDE DRG Sum Ref'!$L$3:$N$85,3,FALSE)," ")</f>
        <v xml:space="preserve"> </v>
      </c>
      <c r="K211" s="213" t="str">
        <f>IF(J211="Low",0.05,IF(J211="Medium",0.1,IF(J211="High",0.2,IF(J211="No Risk",0,IF(Table2472[[#This Row],[Risk of Shift]]=" "," ")))))</f>
        <v xml:space="preserve"> </v>
      </c>
      <c r="L211" s="213" t="str">
        <f>IF(J211="Low",0.1,IF(J211="Medium",0.15,IF(J211="High",0.25,IF(J211="No Risk",0,IF(Table2472[[#This Row],[Risk of Shift]]=" "," ")))))</f>
        <v xml:space="preserve"> </v>
      </c>
      <c r="M211" s="213" t="str">
        <f>IF(J211="Low",0.15,IF(J211="Medium",0.2,IF(J211="High",0.3,IF(J211="No Risk",0,IF(Table2472[[#This Row],[Risk of Shift]]=" "," ")))))</f>
        <v xml:space="preserve"> </v>
      </c>
    </row>
    <row r="212" spans="3:13">
      <c r="C212" s="16"/>
      <c r="E212" s="209" t="str">
        <f>IFERROR(VLOOKUP(Table2472[[#This Row],[MS-DRG]],'TO HIDE DRG Sum Ref'!$B$2:$M$760,4,FALSE)," ")</f>
        <v xml:space="preserve"> </v>
      </c>
      <c r="F212" s="210" t="str">
        <f>IFERROR(VLOOKUP(Table2472[[#This Row],[MS-DRG]],'TO HIDE DRG Sum Ref'!$B$2:$M$760,5,FALSE)," ")</f>
        <v xml:space="preserve"> </v>
      </c>
      <c r="G212" s="211" t="str">
        <f>IF('Volume Input'!E214&lt;&gt;0,'Volume Input'!E214," ")</f>
        <v xml:space="preserve"> </v>
      </c>
      <c r="H212" s="210" t="str">
        <f>IFERROR(VLOOKUP(Table2472[[#This Row],[MS-DRG]],'TO HIDE DRG Sum Ref'!$B$2:$M$760,2,FALSE)," ")</f>
        <v xml:space="preserve"> </v>
      </c>
      <c r="I212" s="212" t="str">
        <f>_xlfn.IFNA(VLOOKUP(Table2472[[#This Row],[MS-DRG]],'TO HIDE DRG Sum Ref'!$B$2:$F$760,3,FALSE)," ")</f>
        <v xml:space="preserve"> </v>
      </c>
      <c r="J212" s="212" t="str">
        <f>_xlfn.IFNA(VLOOKUP(F212,'TO HIDE DRG Sum Ref'!$L$3:$N$85,3,FALSE)," ")</f>
        <v xml:space="preserve"> </v>
      </c>
      <c r="K212" s="213" t="str">
        <f>IF(J212="Low",0.05,IF(J212="Medium",0.1,IF(J212="High",0.2,IF(J212="No Risk",0,IF(Table2472[[#This Row],[Risk of Shift]]=" "," ")))))</f>
        <v xml:space="preserve"> </v>
      </c>
      <c r="L212" s="213" t="str">
        <f>IF(J212="Low",0.1,IF(J212="Medium",0.15,IF(J212="High",0.25,IF(J212="No Risk",0,IF(Table2472[[#This Row],[Risk of Shift]]=" "," ")))))</f>
        <v xml:space="preserve"> </v>
      </c>
      <c r="M212" s="213" t="str">
        <f>IF(J212="Low",0.15,IF(J212="Medium",0.2,IF(J212="High",0.3,IF(J212="No Risk",0,IF(Table2472[[#This Row],[Risk of Shift]]=" "," ")))))</f>
        <v xml:space="preserve"> </v>
      </c>
    </row>
    <row r="213" spans="3:13">
      <c r="C213" s="16"/>
      <c r="E213" s="209" t="str">
        <f>IFERROR(VLOOKUP(Table2472[[#This Row],[MS-DRG]],'TO HIDE DRG Sum Ref'!$B$2:$M$760,4,FALSE)," ")</f>
        <v xml:space="preserve"> </v>
      </c>
      <c r="F213" s="210" t="str">
        <f>IFERROR(VLOOKUP(Table2472[[#This Row],[MS-DRG]],'TO HIDE DRG Sum Ref'!$B$2:$M$760,5,FALSE)," ")</f>
        <v xml:space="preserve"> </v>
      </c>
      <c r="G213" s="211" t="str">
        <f>IF('Volume Input'!E215&lt;&gt;0,'Volume Input'!E215," ")</f>
        <v xml:space="preserve"> </v>
      </c>
      <c r="H213" s="210" t="str">
        <f>IFERROR(VLOOKUP(Table2472[[#This Row],[MS-DRG]],'TO HIDE DRG Sum Ref'!$B$2:$M$760,2,FALSE)," ")</f>
        <v xml:space="preserve"> </v>
      </c>
      <c r="I213" s="212" t="str">
        <f>_xlfn.IFNA(VLOOKUP(Table2472[[#This Row],[MS-DRG]],'TO HIDE DRG Sum Ref'!$B$2:$F$760,3,FALSE)," ")</f>
        <v xml:space="preserve"> </v>
      </c>
      <c r="J213" s="212" t="str">
        <f>_xlfn.IFNA(VLOOKUP(F213,'TO HIDE DRG Sum Ref'!$L$3:$N$85,3,FALSE)," ")</f>
        <v xml:space="preserve"> </v>
      </c>
      <c r="K213" s="213" t="str">
        <f>IF(J213="Low",0.05,IF(J213="Medium",0.1,IF(J213="High",0.2,IF(J213="No Risk",0,IF(Table2472[[#This Row],[Risk of Shift]]=" "," ")))))</f>
        <v xml:space="preserve"> </v>
      </c>
      <c r="L213" s="213" t="str">
        <f>IF(J213="Low",0.1,IF(J213="Medium",0.15,IF(J213="High",0.25,IF(J213="No Risk",0,IF(Table2472[[#This Row],[Risk of Shift]]=" "," ")))))</f>
        <v xml:space="preserve"> </v>
      </c>
      <c r="M213" s="213" t="str">
        <f>IF(J213="Low",0.15,IF(J213="Medium",0.2,IF(J213="High",0.3,IF(J213="No Risk",0,IF(Table2472[[#This Row],[Risk of Shift]]=" "," ")))))</f>
        <v xml:space="preserve"> </v>
      </c>
    </row>
    <row r="214" spans="3:13">
      <c r="C214" s="16"/>
      <c r="E214" s="209" t="str">
        <f>IFERROR(VLOOKUP(Table2472[[#This Row],[MS-DRG]],'TO HIDE DRG Sum Ref'!$B$2:$M$760,4,FALSE)," ")</f>
        <v xml:space="preserve"> </v>
      </c>
      <c r="F214" s="210" t="str">
        <f>IFERROR(VLOOKUP(Table2472[[#This Row],[MS-DRG]],'TO HIDE DRG Sum Ref'!$B$2:$M$760,5,FALSE)," ")</f>
        <v xml:space="preserve"> </v>
      </c>
      <c r="G214" s="211" t="str">
        <f>IF('Volume Input'!E216&lt;&gt;0,'Volume Input'!E216," ")</f>
        <v xml:space="preserve"> </v>
      </c>
      <c r="H214" s="210" t="str">
        <f>IFERROR(VLOOKUP(Table2472[[#This Row],[MS-DRG]],'TO HIDE DRG Sum Ref'!$B$2:$M$760,2,FALSE)," ")</f>
        <v xml:space="preserve"> </v>
      </c>
      <c r="I214" s="212" t="str">
        <f>_xlfn.IFNA(VLOOKUP(Table2472[[#This Row],[MS-DRG]],'TO HIDE DRG Sum Ref'!$B$2:$F$760,3,FALSE)," ")</f>
        <v xml:space="preserve"> </v>
      </c>
      <c r="J214" s="212" t="str">
        <f>_xlfn.IFNA(VLOOKUP(F214,'TO HIDE DRG Sum Ref'!$L$3:$N$85,3,FALSE)," ")</f>
        <v xml:space="preserve"> </v>
      </c>
      <c r="K214" s="213" t="str">
        <f>IF(J214="Low",0.05,IF(J214="Medium",0.1,IF(J214="High",0.2,IF(J214="No Risk",0,IF(Table2472[[#This Row],[Risk of Shift]]=" "," ")))))</f>
        <v xml:space="preserve"> </v>
      </c>
      <c r="L214" s="213" t="str">
        <f>IF(J214="Low",0.1,IF(J214="Medium",0.15,IF(J214="High",0.25,IF(J214="No Risk",0,IF(Table2472[[#This Row],[Risk of Shift]]=" "," ")))))</f>
        <v xml:space="preserve"> </v>
      </c>
      <c r="M214" s="213" t="str">
        <f>IF(J214="Low",0.15,IF(J214="Medium",0.2,IF(J214="High",0.3,IF(J214="No Risk",0,IF(Table2472[[#This Row],[Risk of Shift]]=" "," ")))))</f>
        <v xml:space="preserve"> </v>
      </c>
    </row>
    <row r="215" spans="3:13">
      <c r="C215" s="16"/>
      <c r="E215" s="209" t="str">
        <f>IFERROR(VLOOKUP(Table2472[[#This Row],[MS-DRG]],'TO HIDE DRG Sum Ref'!$B$2:$M$760,4,FALSE)," ")</f>
        <v xml:space="preserve"> </v>
      </c>
      <c r="F215" s="210" t="str">
        <f>IFERROR(VLOOKUP(Table2472[[#This Row],[MS-DRG]],'TO HIDE DRG Sum Ref'!$B$2:$M$760,5,FALSE)," ")</f>
        <v xml:space="preserve"> </v>
      </c>
      <c r="G215" s="211" t="str">
        <f>IF('Volume Input'!E217&lt;&gt;0,'Volume Input'!E217," ")</f>
        <v xml:space="preserve"> </v>
      </c>
      <c r="H215" s="210" t="str">
        <f>IFERROR(VLOOKUP(Table2472[[#This Row],[MS-DRG]],'TO HIDE DRG Sum Ref'!$B$2:$M$760,2,FALSE)," ")</f>
        <v xml:space="preserve"> </v>
      </c>
      <c r="I215" s="212" t="str">
        <f>_xlfn.IFNA(VLOOKUP(Table2472[[#This Row],[MS-DRG]],'TO HIDE DRG Sum Ref'!$B$2:$F$760,3,FALSE)," ")</f>
        <v xml:space="preserve"> </v>
      </c>
      <c r="J215" s="212" t="str">
        <f>_xlfn.IFNA(VLOOKUP(F215,'TO HIDE DRG Sum Ref'!$L$3:$N$85,3,FALSE)," ")</f>
        <v xml:space="preserve"> </v>
      </c>
      <c r="K215" s="213" t="str">
        <f>IF(J215="Low",0.05,IF(J215="Medium",0.1,IF(J215="High",0.2,IF(J215="No Risk",0,IF(Table2472[[#This Row],[Risk of Shift]]=" "," ")))))</f>
        <v xml:space="preserve"> </v>
      </c>
      <c r="L215" s="213" t="str">
        <f>IF(J215="Low",0.1,IF(J215="Medium",0.15,IF(J215="High",0.25,IF(J215="No Risk",0,IF(Table2472[[#This Row],[Risk of Shift]]=" "," ")))))</f>
        <v xml:space="preserve"> </v>
      </c>
      <c r="M215" s="213" t="str">
        <f>IF(J215="Low",0.15,IF(J215="Medium",0.2,IF(J215="High",0.3,IF(J215="No Risk",0,IF(Table2472[[#This Row],[Risk of Shift]]=" "," ")))))</f>
        <v xml:space="preserve"> </v>
      </c>
    </row>
    <row r="216" spans="3:13">
      <c r="C216" s="16"/>
      <c r="E216" s="209" t="str">
        <f>IFERROR(VLOOKUP(Table2472[[#This Row],[MS-DRG]],'TO HIDE DRG Sum Ref'!$B$2:$M$760,4,FALSE)," ")</f>
        <v xml:space="preserve"> </v>
      </c>
      <c r="F216" s="210" t="str">
        <f>IFERROR(VLOOKUP(Table2472[[#This Row],[MS-DRG]],'TO HIDE DRG Sum Ref'!$B$2:$M$760,5,FALSE)," ")</f>
        <v xml:space="preserve"> </v>
      </c>
      <c r="G216" s="211" t="str">
        <f>IF('Volume Input'!E218&lt;&gt;0,'Volume Input'!E218," ")</f>
        <v xml:space="preserve"> </v>
      </c>
      <c r="H216" s="210" t="str">
        <f>IFERROR(VLOOKUP(Table2472[[#This Row],[MS-DRG]],'TO HIDE DRG Sum Ref'!$B$2:$M$760,2,FALSE)," ")</f>
        <v xml:space="preserve"> </v>
      </c>
      <c r="I216" s="212" t="str">
        <f>_xlfn.IFNA(VLOOKUP(Table2472[[#This Row],[MS-DRG]],'TO HIDE DRG Sum Ref'!$B$2:$F$760,3,FALSE)," ")</f>
        <v xml:space="preserve"> </v>
      </c>
      <c r="J216" s="212" t="str">
        <f>_xlfn.IFNA(VLOOKUP(F216,'TO HIDE DRG Sum Ref'!$L$3:$N$85,3,FALSE)," ")</f>
        <v xml:space="preserve"> </v>
      </c>
      <c r="K216" s="213" t="str">
        <f>IF(J216="Low",0.05,IF(J216="Medium",0.1,IF(J216="High",0.2,IF(J216="No Risk",0,IF(Table2472[[#This Row],[Risk of Shift]]=" "," ")))))</f>
        <v xml:space="preserve"> </v>
      </c>
      <c r="L216" s="213" t="str">
        <f>IF(J216="Low",0.1,IF(J216="Medium",0.15,IF(J216="High",0.25,IF(J216="No Risk",0,IF(Table2472[[#This Row],[Risk of Shift]]=" "," ")))))</f>
        <v xml:space="preserve"> </v>
      </c>
      <c r="M216" s="213" t="str">
        <f>IF(J216="Low",0.15,IF(J216="Medium",0.2,IF(J216="High",0.3,IF(J216="No Risk",0,IF(Table2472[[#This Row],[Risk of Shift]]=" "," ")))))</f>
        <v xml:space="preserve"> </v>
      </c>
    </row>
    <row r="217" spans="3:13">
      <c r="C217" s="16"/>
      <c r="E217" s="209" t="str">
        <f>IFERROR(VLOOKUP(Table2472[[#This Row],[MS-DRG]],'TO HIDE DRG Sum Ref'!$B$2:$M$760,4,FALSE)," ")</f>
        <v xml:space="preserve"> </v>
      </c>
      <c r="F217" s="210" t="str">
        <f>IFERROR(VLOOKUP(Table2472[[#This Row],[MS-DRG]],'TO HIDE DRG Sum Ref'!$B$2:$M$760,5,FALSE)," ")</f>
        <v xml:space="preserve"> </v>
      </c>
      <c r="G217" s="211" t="str">
        <f>IF('Volume Input'!E219&lt;&gt;0,'Volume Input'!E219," ")</f>
        <v xml:space="preserve"> </v>
      </c>
      <c r="H217" s="210" t="str">
        <f>IFERROR(VLOOKUP(Table2472[[#This Row],[MS-DRG]],'TO HIDE DRG Sum Ref'!$B$2:$M$760,2,FALSE)," ")</f>
        <v xml:space="preserve"> </v>
      </c>
      <c r="I217" s="212" t="str">
        <f>_xlfn.IFNA(VLOOKUP(Table2472[[#This Row],[MS-DRG]],'TO HIDE DRG Sum Ref'!$B$2:$F$760,3,FALSE)," ")</f>
        <v xml:space="preserve"> </v>
      </c>
      <c r="J217" s="212" t="str">
        <f>_xlfn.IFNA(VLOOKUP(F217,'TO HIDE DRG Sum Ref'!$L$3:$N$85,3,FALSE)," ")</f>
        <v xml:space="preserve"> </v>
      </c>
      <c r="K217" s="213" t="str">
        <f>IF(J217="Low",0.05,IF(J217="Medium",0.1,IF(J217="High",0.2,IF(J217="No Risk",0,IF(Table2472[[#This Row],[Risk of Shift]]=" "," ")))))</f>
        <v xml:space="preserve"> </v>
      </c>
      <c r="L217" s="213" t="str">
        <f>IF(J217="Low",0.1,IF(J217="Medium",0.15,IF(J217="High",0.25,IF(J217="No Risk",0,IF(Table2472[[#This Row],[Risk of Shift]]=" "," ")))))</f>
        <v xml:space="preserve"> </v>
      </c>
      <c r="M217" s="213" t="str">
        <f>IF(J217="Low",0.15,IF(J217="Medium",0.2,IF(J217="High",0.3,IF(J217="No Risk",0,IF(Table2472[[#This Row],[Risk of Shift]]=" "," ")))))</f>
        <v xml:space="preserve"> </v>
      </c>
    </row>
    <row r="218" spans="3:13">
      <c r="C218" s="16"/>
      <c r="E218" s="209" t="str">
        <f>IFERROR(VLOOKUP(Table2472[[#This Row],[MS-DRG]],'TO HIDE DRG Sum Ref'!$B$2:$M$760,4,FALSE)," ")</f>
        <v xml:space="preserve"> </v>
      </c>
      <c r="F218" s="210" t="str">
        <f>IFERROR(VLOOKUP(Table2472[[#This Row],[MS-DRG]],'TO HIDE DRG Sum Ref'!$B$2:$M$760,5,FALSE)," ")</f>
        <v xml:space="preserve"> </v>
      </c>
      <c r="G218" s="211" t="str">
        <f>IF('Volume Input'!E220&lt;&gt;0,'Volume Input'!E220," ")</f>
        <v xml:space="preserve"> </v>
      </c>
      <c r="H218" s="210" t="str">
        <f>IFERROR(VLOOKUP(Table2472[[#This Row],[MS-DRG]],'TO HIDE DRG Sum Ref'!$B$2:$M$760,2,FALSE)," ")</f>
        <v xml:space="preserve"> </v>
      </c>
      <c r="I218" s="212" t="str">
        <f>_xlfn.IFNA(VLOOKUP(Table2472[[#This Row],[MS-DRG]],'TO HIDE DRG Sum Ref'!$B$2:$F$760,3,FALSE)," ")</f>
        <v xml:space="preserve"> </v>
      </c>
      <c r="J218" s="212" t="str">
        <f>_xlfn.IFNA(VLOOKUP(F218,'TO HIDE DRG Sum Ref'!$L$3:$N$85,3,FALSE)," ")</f>
        <v xml:space="preserve"> </v>
      </c>
      <c r="K218" s="213" t="str">
        <f>IF(J218="Low",0.05,IF(J218="Medium",0.1,IF(J218="High",0.2,IF(J218="No Risk",0,IF(Table2472[[#This Row],[Risk of Shift]]=" "," ")))))</f>
        <v xml:space="preserve"> </v>
      </c>
      <c r="L218" s="213" t="str">
        <f>IF(J218="Low",0.1,IF(J218="Medium",0.15,IF(J218="High",0.25,IF(J218="No Risk",0,IF(Table2472[[#This Row],[Risk of Shift]]=" "," ")))))</f>
        <v xml:space="preserve"> </v>
      </c>
      <c r="M218" s="213" t="str">
        <f>IF(J218="Low",0.15,IF(J218="Medium",0.2,IF(J218="High",0.3,IF(J218="No Risk",0,IF(Table2472[[#This Row],[Risk of Shift]]=" "," ")))))</f>
        <v xml:space="preserve"> </v>
      </c>
    </row>
    <row r="219" spans="3:13">
      <c r="C219" s="16"/>
      <c r="E219" s="209" t="str">
        <f>IFERROR(VLOOKUP(Table2472[[#This Row],[MS-DRG]],'TO HIDE DRG Sum Ref'!$B$2:$M$760,4,FALSE)," ")</f>
        <v xml:space="preserve"> </v>
      </c>
      <c r="F219" s="210" t="str">
        <f>IFERROR(VLOOKUP(Table2472[[#This Row],[MS-DRG]],'TO HIDE DRG Sum Ref'!$B$2:$M$760,5,FALSE)," ")</f>
        <v xml:space="preserve"> </v>
      </c>
      <c r="G219" s="211" t="str">
        <f>IF('Volume Input'!E221&lt;&gt;0,'Volume Input'!E221," ")</f>
        <v xml:space="preserve"> </v>
      </c>
      <c r="H219" s="210" t="str">
        <f>IFERROR(VLOOKUP(Table2472[[#This Row],[MS-DRG]],'TO HIDE DRG Sum Ref'!$B$2:$M$760,2,FALSE)," ")</f>
        <v xml:space="preserve"> </v>
      </c>
      <c r="I219" s="212" t="str">
        <f>_xlfn.IFNA(VLOOKUP(Table2472[[#This Row],[MS-DRG]],'TO HIDE DRG Sum Ref'!$B$2:$F$760,3,FALSE)," ")</f>
        <v xml:space="preserve"> </v>
      </c>
      <c r="J219" s="212" t="str">
        <f>_xlfn.IFNA(VLOOKUP(F219,'TO HIDE DRG Sum Ref'!$L$3:$N$85,3,FALSE)," ")</f>
        <v xml:space="preserve"> </v>
      </c>
      <c r="K219" s="213" t="str">
        <f>IF(J219="Low",0.05,IF(J219="Medium",0.1,IF(J219="High",0.2,IF(J219="No Risk",0,IF(Table2472[[#This Row],[Risk of Shift]]=" "," ")))))</f>
        <v xml:space="preserve"> </v>
      </c>
      <c r="L219" s="213" t="str">
        <f>IF(J219="Low",0.1,IF(J219="Medium",0.15,IF(J219="High",0.25,IF(J219="No Risk",0,IF(Table2472[[#This Row],[Risk of Shift]]=" "," ")))))</f>
        <v xml:space="preserve"> </v>
      </c>
      <c r="M219" s="213" t="str">
        <f>IF(J219="Low",0.15,IF(J219="Medium",0.2,IF(J219="High",0.3,IF(J219="No Risk",0,IF(Table2472[[#This Row],[Risk of Shift]]=" "," ")))))</f>
        <v xml:space="preserve"> </v>
      </c>
    </row>
    <row r="220" spans="3:13">
      <c r="C220" s="16"/>
      <c r="E220" s="209" t="str">
        <f>IFERROR(VLOOKUP(Table2472[[#This Row],[MS-DRG]],'TO HIDE DRG Sum Ref'!$B$2:$M$760,4,FALSE)," ")</f>
        <v xml:space="preserve"> </v>
      </c>
      <c r="F220" s="210" t="str">
        <f>IFERROR(VLOOKUP(Table2472[[#This Row],[MS-DRG]],'TO HIDE DRG Sum Ref'!$B$2:$M$760,5,FALSE)," ")</f>
        <v xml:space="preserve"> </v>
      </c>
      <c r="G220" s="211" t="str">
        <f>IF('Volume Input'!E222&lt;&gt;0,'Volume Input'!E222," ")</f>
        <v xml:space="preserve"> </v>
      </c>
      <c r="H220" s="210" t="str">
        <f>IFERROR(VLOOKUP(Table2472[[#This Row],[MS-DRG]],'TO HIDE DRG Sum Ref'!$B$2:$M$760,2,FALSE)," ")</f>
        <v xml:space="preserve"> </v>
      </c>
      <c r="I220" s="212" t="str">
        <f>_xlfn.IFNA(VLOOKUP(Table2472[[#This Row],[MS-DRG]],'TO HIDE DRG Sum Ref'!$B$2:$F$760,3,FALSE)," ")</f>
        <v xml:space="preserve"> </v>
      </c>
      <c r="J220" s="212" t="str">
        <f>_xlfn.IFNA(VLOOKUP(F220,'TO HIDE DRG Sum Ref'!$L$3:$N$85,3,FALSE)," ")</f>
        <v xml:space="preserve"> </v>
      </c>
      <c r="K220" s="213" t="str">
        <f>IF(J220="Low",0.05,IF(J220="Medium",0.1,IF(J220="High",0.2,IF(J220="No Risk",0,IF(Table2472[[#This Row],[Risk of Shift]]=" "," ")))))</f>
        <v xml:space="preserve"> </v>
      </c>
      <c r="L220" s="213" t="str">
        <f>IF(J220="Low",0.1,IF(J220="Medium",0.15,IF(J220="High",0.25,IF(J220="No Risk",0,IF(Table2472[[#This Row],[Risk of Shift]]=" "," ")))))</f>
        <v xml:space="preserve"> </v>
      </c>
      <c r="M220" s="213" t="str">
        <f>IF(J220="Low",0.15,IF(J220="Medium",0.2,IF(J220="High",0.3,IF(J220="No Risk",0,IF(Table2472[[#This Row],[Risk of Shift]]=" "," ")))))</f>
        <v xml:space="preserve"> </v>
      </c>
    </row>
    <row r="221" spans="3:13">
      <c r="C221" s="16"/>
      <c r="E221" s="209" t="str">
        <f>IFERROR(VLOOKUP(Table2472[[#This Row],[MS-DRG]],'TO HIDE DRG Sum Ref'!$B$2:$M$760,4,FALSE)," ")</f>
        <v xml:space="preserve"> </v>
      </c>
      <c r="F221" s="210" t="str">
        <f>IFERROR(VLOOKUP(Table2472[[#This Row],[MS-DRG]],'TO HIDE DRG Sum Ref'!$B$2:$M$760,5,FALSE)," ")</f>
        <v xml:space="preserve"> </v>
      </c>
      <c r="G221" s="211" t="str">
        <f>IF('Volume Input'!E223&lt;&gt;0,'Volume Input'!E223," ")</f>
        <v xml:space="preserve"> </v>
      </c>
      <c r="H221" s="210" t="str">
        <f>IFERROR(VLOOKUP(Table2472[[#This Row],[MS-DRG]],'TO HIDE DRG Sum Ref'!$B$2:$M$760,2,FALSE)," ")</f>
        <v xml:space="preserve"> </v>
      </c>
      <c r="I221" s="212" t="str">
        <f>_xlfn.IFNA(VLOOKUP(Table2472[[#This Row],[MS-DRG]],'TO HIDE DRG Sum Ref'!$B$2:$F$760,3,FALSE)," ")</f>
        <v xml:space="preserve"> </v>
      </c>
      <c r="J221" s="212" t="str">
        <f>_xlfn.IFNA(VLOOKUP(F221,'TO HIDE DRG Sum Ref'!$L$3:$N$85,3,FALSE)," ")</f>
        <v xml:space="preserve"> </v>
      </c>
      <c r="K221" s="213" t="str">
        <f>IF(J221="Low",0.05,IF(J221="Medium",0.1,IF(J221="High",0.2,IF(J221="No Risk",0,IF(Table2472[[#This Row],[Risk of Shift]]=" "," ")))))</f>
        <v xml:space="preserve"> </v>
      </c>
      <c r="L221" s="213" t="str">
        <f>IF(J221="Low",0.1,IF(J221="Medium",0.15,IF(J221="High",0.25,IF(J221="No Risk",0,IF(Table2472[[#This Row],[Risk of Shift]]=" "," ")))))</f>
        <v xml:space="preserve"> </v>
      </c>
      <c r="M221" s="213" t="str">
        <f>IF(J221="Low",0.15,IF(J221="Medium",0.2,IF(J221="High",0.3,IF(J221="No Risk",0,IF(Table2472[[#This Row],[Risk of Shift]]=" "," ")))))</f>
        <v xml:space="preserve"> </v>
      </c>
    </row>
    <row r="222" spans="3:13">
      <c r="C222" s="16"/>
      <c r="E222" s="209" t="str">
        <f>IFERROR(VLOOKUP(Table2472[[#This Row],[MS-DRG]],'TO HIDE DRG Sum Ref'!$B$2:$M$760,4,FALSE)," ")</f>
        <v xml:space="preserve"> </v>
      </c>
      <c r="F222" s="210" t="str">
        <f>IFERROR(VLOOKUP(Table2472[[#This Row],[MS-DRG]],'TO HIDE DRG Sum Ref'!$B$2:$M$760,5,FALSE)," ")</f>
        <v xml:space="preserve"> </v>
      </c>
      <c r="G222" s="211" t="str">
        <f>IF('Volume Input'!E224&lt;&gt;0,'Volume Input'!E224," ")</f>
        <v xml:space="preserve"> </v>
      </c>
      <c r="H222" s="210" t="str">
        <f>IFERROR(VLOOKUP(Table2472[[#This Row],[MS-DRG]],'TO HIDE DRG Sum Ref'!$B$2:$M$760,2,FALSE)," ")</f>
        <v xml:space="preserve"> </v>
      </c>
      <c r="I222" s="212" t="str">
        <f>_xlfn.IFNA(VLOOKUP(Table2472[[#This Row],[MS-DRG]],'TO HIDE DRG Sum Ref'!$B$2:$F$760,3,FALSE)," ")</f>
        <v xml:space="preserve"> </v>
      </c>
      <c r="J222" s="212" t="str">
        <f>_xlfn.IFNA(VLOOKUP(F222,'TO HIDE DRG Sum Ref'!$L$3:$N$85,3,FALSE)," ")</f>
        <v xml:space="preserve"> </v>
      </c>
      <c r="K222" s="213" t="str">
        <f>IF(J222="Low",0.05,IF(J222="Medium",0.1,IF(J222="High",0.2,IF(J222="No Risk",0,IF(Table2472[[#This Row],[Risk of Shift]]=" "," ")))))</f>
        <v xml:space="preserve"> </v>
      </c>
      <c r="L222" s="213" t="str">
        <f>IF(J222="Low",0.1,IF(J222="Medium",0.15,IF(J222="High",0.25,IF(J222="No Risk",0,IF(Table2472[[#This Row],[Risk of Shift]]=" "," ")))))</f>
        <v xml:space="preserve"> </v>
      </c>
      <c r="M222" s="213" t="str">
        <f>IF(J222="Low",0.15,IF(J222="Medium",0.2,IF(J222="High",0.3,IF(J222="No Risk",0,IF(Table2472[[#This Row],[Risk of Shift]]=" "," ")))))</f>
        <v xml:space="preserve"> </v>
      </c>
    </row>
    <row r="223" spans="3:13">
      <c r="C223" s="16"/>
      <c r="E223" s="209" t="str">
        <f>IFERROR(VLOOKUP(Table2472[[#This Row],[MS-DRG]],'TO HIDE DRG Sum Ref'!$B$2:$M$760,4,FALSE)," ")</f>
        <v xml:space="preserve"> </v>
      </c>
      <c r="F223" s="210" t="str">
        <f>IFERROR(VLOOKUP(Table2472[[#This Row],[MS-DRG]],'TO HIDE DRG Sum Ref'!$B$2:$M$760,5,FALSE)," ")</f>
        <v xml:space="preserve"> </v>
      </c>
      <c r="G223" s="211" t="str">
        <f>IF('Volume Input'!E225&lt;&gt;0,'Volume Input'!E225," ")</f>
        <v xml:space="preserve"> </v>
      </c>
      <c r="H223" s="210" t="str">
        <f>IFERROR(VLOOKUP(Table2472[[#This Row],[MS-DRG]],'TO HIDE DRG Sum Ref'!$B$2:$M$760,2,FALSE)," ")</f>
        <v xml:space="preserve"> </v>
      </c>
      <c r="I223" s="212" t="str">
        <f>_xlfn.IFNA(VLOOKUP(Table2472[[#This Row],[MS-DRG]],'TO HIDE DRG Sum Ref'!$B$2:$F$760,3,FALSE)," ")</f>
        <v xml:space="preserve"> </v>
      </c>
      <c r="J223" s="212" t="str">
        <f>_xlfn.IFNA(VLOOKUP(F223,'TO HIDE DRG Sum Ref'!$L$3:$N$85,3,FALSE)," ")</f>
        <v xml:space="preserve"> </v>
      </c>
      <c r="K223" s="213" t="str">
        <f>IF(J223="Low",0.05,IF(J223="Medium",0.1,IF(J223="High",0.2,IF(J223="No Risk",0,IF(Table2472[[#This Row],[Risk of Shift]]=" "," ")))))</f>
        <v xml:space="preserve"> </v>
      </c>
      <c r="L223" s="213" t="str">
        <f>IF(J223="Low",0.1,IF(J223="Medium",0.15,IF(J223="High",0.25,IF(J223="No Risk",0,IF(Table2472[[#This Row],[Risk of Shift]]=" "," ")))))</f>
        <v xml:space="preserve"> </v>
      </c>
      <c r="M223" s="213" t="str">
        <f>IF(J223="Low",0.15,IF(J223="Medium",0.2,IF(J223="High",0.3,IF(J223="No Risk",0,IF(Table2472[[#This Row],[Risk of Shift]]=" "," ")))))</f>
        <v xml:space="preserve"> </v>
      </c>
    </row>
    <row r="224" spans="3:13">
      <c r="C224" s="16"/>
      <c r="E224" s="209" t="str">
        <f>IFERROR(VLOOKUP(Table2472[[#This Row],[MS-DRG]],'TO HIDE DRG Sum Ref'!$B$2:$M$760,4,FALSE)," ")</f>
        <v xml:space="preserve"> </v>
      </c>
      <c r="F224" s="210" t="str">
        <f>IFERROR(VLOOKUP(Table2472[[#This Row],[MS-DRG]],'TO HIDE DRG Sum Ref'!$B$2:$M$760,5,FALSE)," ")</f>
        <v xml:space="preserve"> </v>
      </c>
      <c r="G224" s="211" t="str">
        <f>IF('Volume Input'!E226&lt;&gt;0,'Volume Input'!E226," ")</f>
        <v xml:space="preserve"> </v>
      </c>
      <c r="H224" s="210" t="str">
        <f>IFERROR(VLOOKUP(Table2472[[#This Row],[MS-DRG]],'TO HIDE DRG Sum Ref'!$B$2:$M$760,2,FALSE)," ")</f>
        <v xml:space="preserve"> </v>
      </c>
      <c r="I224" s="212" t="str">
        <f>_xlfn.IFNA(VLOOKUP(Table2472[[#This Row],[MS-DRG]],'TO HIDE DRG Sum Ref'!$B$2:$F$760,3,FALSE)," ")</f>
        <v xml:space="preserve"> </v>
      </c>
      <c r="J224" s="212" t="str">
        <f>_xlfn.IFNA(VLOOKUP(F224,'TO HIDE DRG Sum Ref'!$L$3:$N$85,3,FALSE)," ")</f>
        <v xml:space="preserve"> </v>
      </c>
      <c r="K224" s="213" t="str">
        <f>IF(J224="Low",0.05,IF(J224="Medium",0.1,IF(J224="High",0.2,IF(J224="No Risk",0,IF(Table2472[[#This Row],[Risk of Shift]]=" "," ")))))</f>
        <v xml:space="preserve"> </v>
      </c>
      <c r="L224" s="213" t="str">
        <f>IF(J224="Low",0.1,IF(J224="Medium",0.15,IF(J224="High",0.25,IF(J224="No Risk",0,IF(Table2472[[#This Row],[Risk of Shift]]=" "," ")))))</f>
        <v xml:space="preserve"> </v>
      </c>
      <c r="M224" s="213" t="str">
        <f>IF(J224="Low",0.15,IF(J224="Medium",0.2,IF(J224="High",0.3,IF(J224="No Risk",0,IF(Table2472[[#This Row],[Risk of Shift]]=" "," ")))))</f>
        <v xml:space="preserve"> </v>
      </c>
    </row>
    <row r="225" spans="3:13">
      <c r="C225" s="16"/>
      <c r="E225" s="209" t="str">
        <f>IFERROR(VLOOKUP(Table2472[[#This Row],[MS-DRG]],'TO HIDE DRG Sum Ref'!$B$2:$M$760,4,FALSE)," ")</f>
        <v xml:space="preserve"> </v>
      </c>
      <c r="F225" s="210" t="str">
        <f>IFERROR(VLOOKUP(Table2472[[#This Row],[MS-DRG]],'TO HIDE DRG Sum Ref'!$B$2:$M$760,5,FALSE)," ")</f>
        <v xml:space="preserve"> </v>
      </c>
      <c r="G225" s="211" t="str">
        <f>IF('Volume Input'!E227&lt;&gt;0,'Volume Input'!E227," ")</f>
        <v xml:space="preserve"> </v>
      </c>
      <c r="H225" s="210" t="str">
        <f>IFERROR(VLOOKUP(Table2472[[#This Row],[MS-DRG]],'TO HIDE DRG Sum Ref'!$B$2:$M$760,2,FALSE)," ")</f>
        <v xml:space="preserve"> </v>
      </c>
      <c r="I225" s="212" t="str">
        <f>_xlfn.IFNA(VLOOKUP(Table2472[[#This Row],[MS-DRG]],'TO HIDE DRG Sum Ref'!$B$2:$F$760,3,FALSE)," ")</f>
        <v xml:space="preserve"> </v>
      </c>
      <c r="J225" s="212" t="str">
        <f>_xlfn.IFNA(VLOOKUP(F225,'TO HIDE DRG Sum Ref'!$L$3:$N$85,3,FALSE)," ")</f>
        <v xml:space="preserve"> </v>
      </c>
      <c r="K225" s="213" t="str">
        <f>IF(J225="Low",0.05,IF(J225="Medium",0.1,IF(J225="High",0.2,IF(J225="No Risk",0,IF(Table2472[[#This Row],[Risk of Shift]]=" "," ")))))</f>
        <v xml:space="preserve"> </v>
      </c>
      <c r="L225" s="213" t="str">
        <f>IF(J225="Low",0.1,IF(J225="Medium",0.15,IF(J225="High",0.25,IF(J225="No Risk",0,IF(Table2472[[#This Row],[Risk of Shift]]=" "," ")))))</f>
        <v xml:space="preserve"> </v>
      </c>
      <c r="M225" s="213" t="str">
        <f>IF(J225="Low",0.15,IF(J225="Medium",0.2,IF(J225="High",0.3,IF(J225="No Risk",0,IF(Table2472[[#This Row],[Risk of Shift]]=" "," ")))))</f>
        <v xml:space="preserve"> </v>
      </c>
    </row>
    <row r="226" spans="3:13">
      <c r="C226" s="16"/>
      <c r="E226" s="209" t="str">
        <f>IFERROR(VLOOKUP(Table2472[[#This Row],[MS-DRG]],'TO HIDE DRG Sum Ref'!$B$2:$M$760,4,FALSE)," ")</f>
        <v xml:space="preserve"> </v>
      </c>
      <c r="F226" s="210" t="str">
        <f>IFERROR(VLOOKUP(Table2472[[#This Row],[MS-DRG]],'TO HIDE DRG Sum Ref'!$B$2:$M$760,5,FALSE)," ")</f>
        <v xml:space="preserve"> </v>
      </c>
      <c r="G226" s="211" t="str">
        <f>IF('Volume Input'!E228&lt;&gt;0,'Volume Input'!E228," ")</f>
        <v xml:space="preserve"> </v>
      </c>
      <c r="H226" s="210" t="str">
        <f>IFERROR(VLOOKUP(Table2472[[#This Row],[MS-DRG]],'TO HIDE DRG Sum Ref'!$B$2:$M$760,2,FALSE)," ")</f>
        <v xml:space="preserve"> </v>
      </c>
      <c r="I226" s="212" t="str">
        <f>_xlfn.IFNA(VLOOKUP(Table2472[[#This Row],[MS-DRG]],'TO HIDE DRG Sum Ref'!$B$2:$F$760,3,FALSE)," ")</f>
        <v xml:space="preserve"> </v>
      </c>
      <c r="J226" s="212" t="str">
        <f>_xlfn.IFNA(VLOOKUP(F226,'TO HIDE DRG Sum Ref'!$L$3:$N$85,3,FALSE)," ")</f>
        <v xml:space="preserve"> </v>
      </c>
      <c r="K226" s="213" t="str">
        <f>IF(J226="Low",0.05,IF(J226="Medium",0.1,IF(J226="High",0.2,IF(J226="No Risk",0,IF(Table2472[[#This Row],[Risk of Shift]]=" "," ")))))</f>
        <v xml:space="preserve"> </v>
      </c>
      <c r="L226" s="213" t="str">
        <f>IF(J226="Low",0.1,IF(J226="Medium",0.15,IF(J226="High",0.25,IF(J226="No Risk",0,IF(Table2472[[#This Row],[Risk of Shift]]=" "," ")))))</f>
        <v xml:space="preserve"> </v>
      </c>
      <c r="M226" s="213" t="str">
        <f>IF(J226="Low",0.15,IF(J226="Medium",0.2,IF(J226="High",0.3,IF(J226="No Risk",0,IF(Table2472[[#This Row],[Risk of Shift]]=" "," ")))))</f>
        <v xml:space="preserve"> </v>
      </c>
    </row>
    <row r="227" spans="3:13">
      <c r="C227" s="16"/>
      <c r="E227" s="209" t="str">
        <f>IFERROR(VLOOKUP(Table2472[[#This Row],[MS-DRG]],'TO HIDE DRG Sum Ref'!$B$2:$M$760,4,FALSE)," ")</f>
        <v xml:space="preserve"> </v>
      </c>
      <c r="F227" s="210" t="str">
        <f>IFERROR(VLOOKUP(Table2472[[#This Row],[MS-DRG]],'TO HIDE DRG Sum Ref'!$B$2:$M$760,5,FALSE)," ")</f>
        <v xml:space="preserve"> </v>
      </c>
      <c r="G227" s="211" t="str">
        <f>IF('Volume Input'!E229&lt;&gt;0,'Volume Input'!E229," ")</f>
        <v xml:space="preserve"> </v>
      </c>
      <c r="H227" s="210" t="str">
        <f>IFERROR(VLOOKUP(Table2472[[#This Row],[MS-DRG]],'TO HIDE DRG Sum Ref'!$B$2:$M$760,2,FALSE)," ")</f>
        <v xml:space="preserve"> </v>
      </c>
      <c r="I227" s="212" t="str">
        <f>_xlfn.IFNA(VLOOKUP(Table2472[[#This Row],[MS-DRG]],'TO HIDE DRG Sum Ref'!$B$2:$F$760,3,FALSE)," ")</f>
        <v xml:space="preserve"> </v>
      </c>
      <c r="J227" s="212" t="str">
        <f>_xlfn.IFNA(VLOOKUP(F227,'TO HIDE DRG Sum Ref'!$L$3:$N$85,3,FALSE)," ")</f>
        <v xml:space="preserve"> </v>
      </c>
      <c r="K227" s="213" t="str">
        <f>IF(J227="Low",0.05,IF(J227="Medium",0.1,IF(J227="High",0.2,IF(J227="No Risk",0,IF(Table2472[[#This Row],[Risk of Shift]]=" "," ")))))</f>
        <v xml:space="preserve"> </v>
      </c>
      <c r="L227" s="213" t="str">
        <f>IF(J227="Low",0.1,IF(J227="Medium",0.15,IF(J227="High",0.25,IF(J227="No Risk",0,IF(Table2472[[#This Row],[Risk of Shift]]=" "," ")))))</f>
        <v xml:space="preserve"> </v>
      </c>
      <c r="M227" s="213" t="str">
        <f>IF(J227="Low",0.15,IF(J227="Medium",0.2,IF(J227="High",0.3,IF(J227="No Risk",0,IF(Table2472[[#This Row],[Risk of Shift]]=" "," ")))))</f>
        <v xml:space="preserve"> </v>
      </c>
    </row>
    <row r="228" spans="3:13">
      <c r="C228" s="16"/>
      <c r="E228" s="209" t="str">
        <f>IFERROR(VLOOKUP(Table2472[[#This Row],[MS-DRG]],'TO HIDE DRG Sum Ref'!$B$2:$M$760,4,FALSE)," ")</f>
        <v xml:space="preserve"> </v>
      </c>
      <c r="F228" s="210" t="str">
        <f>IFERROR(VLOOKUP(Table2472[[#This Row],[MS-DRG]],'TO HIDE DRG Sum Ref'!$B$2:$M$760,5,FALSE)," ")</f>
        <v xml:space="preserve"> </v>
      </c>
      <c r="G228" s="211" t="str">
        <f>IF('Volume Input'!E230&lt;&gt;0,'Volume Input'!E230," ")</f>
        <v xml:space="preserve"> </v>
      </c>
      <c r="H228" s="210" t="str">
        <f>IFERROR(VLOOKUP(Table2472[[#This Row],[MS-DRG]],'TO HIDE DRG Sum Ref'!$B$2:$M$760,2,FALSE)," ")</f>
        <v xml:space="preserve"> </v>
      </c>
      <c r="I228" s="212" t="str">
        <f>_xlfn.IFNA(VLOOKUP(Table2472[[#This Row],[MS-DRG]],'TO HIDE DRG Sum Ref'!$B$2:$F$760,3,FALSE)," ")</f>
        <v xml:space="preserve"> </v>
      </c>
      <c r="J228" s="212" t="str">
        <f>_xlfn.IFNA(VLOOKUP(F228,'TO HIDE DRG Sum Ref'!$L$3:$N$85,3,FALSE)," ")</f>
        <v xml:space="preserve"> </v>
      </c>
      <c r="K228" s="213" t="str">
        <f>IF(J228="Low",0.05,IF(J228="Medium",0.1,IF(J228="High",0.2,IF(J228="No Risk",0,IF(Table2472[[#This Row],[Risk of Shift]]=" "," ")))))</f>
        <v xml:space="preserve"> </v>
      </c>
      <c r="L228" s="213" t="str">
        <f>IF(J228="Low",0.1,IF(J228="Medium",0.15,IF(J228="High",0.25,IF(J228="No Risk",0,IF(Table2472[[#This Row],[Risk of Shift]]=" "," ")))))</f>
        <v xml:space="preserve"> </v>
      </c>
      <c r="M228" s="213" t="str">
        <f>IF(J228="Low",0.15,IF(J228="Medium",0.2,IF(J228="High",0.3,IF(J228="No Risk",0,IF(Table2472[[#This Row],[Risk of Shift]]=" "," ")))))</f>
        <v xml:space="preserve"> </v>
      </c>
    </row>
    <row r="229" spans="3:13">
      <c r="C229" s="16"/>
      <c r="E229" s="209" t="str">
        <f>IFERROR(VLOOKUP(Table2472[[#This Row],[MS-DRG]],'TO HIDE DRG Sum Ref'!$B$2:$M$760,4,FALSE)," ")</f>
        <v xml:space="preserve"> </v>
      </c>
      <c r="F229" s="210" t="str">
        <f>IFERROR(VLOOKUP(Table2472[[#This Row],[MS-DRG]],'TO HIDE DRG Sum Ref'!$B$2:$M$760,5,FALSE)," ")</f>
        <v xml:space="preserve"> </v>
      </c>
      <c r="G229" s="211" t="str">
        <f>IF('Volume Input'!E231&lt;&gt;0,'Volume Input'!E231," ")</f>
        <v xml:space="preserve"> </v>
      </c>
      <c r="H229" s="210" t="str">
        <f>IFERROR(VLOOKUP(Table2472[[#This Row],[MS-DRG]],'TO HIDE DRG Sum Ref'!$B$2:$M$760,2,FALSE)," ")</f>
        <v xml:space="preserve"> </v>
      </c>
      <c r="I229" s="212" t="str">
        <f>_xlfn.IFNA(VLOOKUP(Table2472[[#This Row],[MS-DRG]],'TO HIDE DRG Sum Ref'!$B$2:$F$760,3,FALSE)," ")</f>
        <v xml:space="preserve"> </v>
      </c>
      <c r="J229" s="212" t="str">
        <f>_xlfn.IFNA(VLOOKUP(F229,'TO HIDE DRG Sum Ref'!$L$3:$N$85,3,FALSE)," ")</f>
        <v xml:space="preserve"> </v>
      </c>
      <c r="K229" s="213" t="str">
        <f>IF(J229="Low",0.05,IF(J229="Medium",0.1,IF(J229="High",0.2,IF(J229="No Risk",0,IF(Table2472[[#This Row],[Risk of Shift]]=" "," ")))))</f>
        <v xml:space="preserve"> </v>
      </c>
      <c r="L229" s="213" t="str">
        <f>IF(J229="Low",0.1,IF(J229="Medium",0.15,IF(J229="High",0.25,IF(J229="No Risk",0,IF(Table2472[[#This Row],[Risk of Shift]]=" "," ")))))</f>
        <v xml:space="preserve"> </v>
      </c>
      <c r="M229" s="213" t="str">
        <f>IF(J229="Low",0.15,IF(J229="Medium",0.2,IF(J229="High",0.3,IF(J229="No Risk",0,IF(Table2472[[#This Row],[Risk of Shift]]=" "," ")))))</f>
        <v xml:space="preserve"> </v>
      </c>
    </row>
    <row r="230" spans="3:13">
      <c r="C230" s="16"/>
      <c r="E230" s="209" t="str">
        <f>IFERROR(VLOOKUP(Table2472[[#This Row],[MS-DRG]],'TO HIDE DRG Sum Ref'!$B$2:$M$760,4,FALSE)," ")</f>
        <v xml:space="preserve"> </v>
      </c>
      <c r="F230" s="210" t="str">
        <f>IFERROR(VLOOKUP(Table2472[[#This Row],[MS-DRG]],'TO HIDE DRG Sum Ref'!$B$2:$M$760,5,FALSE)," ")</f>
        <v xml:space="preserve"> </v>
      </c>
      <c r="G230" s="211" t="str">
        <f>IF('Volume Input'!E232&lt;&gt;0,'Volume Input'!E232," ")</f>
        <v xml:space="preserve"> </v>
      </c>
      <c r="H230" s="210" t="str">
        <f>IFERROR(VLOOKUP(Table2472[[#This Row],[MS-DRG]],'TO HIDE DRG Sum Ref'!$B$2:$M$760,2,FALSE)," ")</f>
        <v xml:space="preserve"> </v>
      </c>
      <c r="I230" s="212" t="str">
        <f>_xlfn.IFNA(VLOOKUP(Table2472[[#This Row],[MS-DRG]],'TO HIDE DRG Sum Ref'!$B$2:$F$760,3,FALSE)," ")</f>
        <v xml:space="preserve"> </v>
      </c>
      <c r="J230" s="212" t="str">
        <f>_xlfn.IFNA(VLOOKUP(F230,'TO HIDE DRG Sum Ref'!$L$3:$N$85,3,FALSE)," ")</f>
        <v xml:space="preserve"> </v>
      </c>
      <c r="K230" s="213" t="str">
        <f>IF(J230="Low",0.05,IF(J230="Medium",0.1,IF(J230="High",0.2,IF(J230="No Risk",0,IF(Table2472[[#This Row],[Risk of Shift]]=" "," ")))))</f>
        <v xml:space="preserve"> </v>
      </c>
      <c r="L230" s="213" t="str">
        <f>IF(J230="Low",0.1,IF(J230="Medium",0.15,IF(J230="High",0.25,IF(J230="No Risk",0,IF(Table2472[[#This Row],[Risk of Shift]]=" "," ")))))</f>
        <v xml:space="preserve"> </v>
      </c>
      <c r="M230" s="213" t="str">
        <f>IF(J230="Low",0.15,IF(J230="Medium",0.2,IF(J230="High",0.3,IF(J230="No Risk",0,IF(Table2472[[#This Row],[Risk of Shift]]=" "," ")))))</f>
        <v xml:space="preserve"> </v>
      </c>
    </row>
    <row r="231" spans="3:13">
      <c r="C231" s="16"/>
      <c r="E231" s="209" t="str">
        <f>IFERROR(VLOOKUP(Table2472[[#This Row],[MS-DRG]],'TO HIDE DRG Sum Ref'!$B$2:$M$760,4,FALSE)," ")</f>
        <v xml:space="preserve"> </v>
      </c>
      <c r="F231" s="210" t="str">
        <f>IFERROR(VLOOKUP(Table2472[[#This Row],[MS-DRG]],'TO HIDE DRG Sum Ref'!$B$2:$M$760,5,FALSE)," ")</f>
        <v xml:space="preserve"> </v>
      </c>
      <c r="G231" s="211" t="str">
        <f>IF('Volume Input'!E233&lt;&gt;0,'Volume Input'!E233," ")</f>
        <v xml:space="preserve"> </v>
      </c>
      <c r="H231" s="210" t="str">
        <f>IFERROR(VLOOKUP(Table2472[[#This Row],[MS-DRG]],'TO HIDE DRG Sum Ref'!$B$2:$M$760,2,FALSE)," ")</f>
        <v xml:space="preserve"> </v>
      </c>
      <c r="I231" s="212" t="str">
        <f>_xlfn.IFNA(VLOOKUP(Table2472[[#This Row],[MS-DRG]],'TO HIDE DRG Sum Ref'!$B$2:$F$760,3,FALSE)," ")</f>
        <v xml:space="preserve"> </v>
      </c>
      <c r="J231" s="212" t="str">
        <f>_xlfn.IFNA(VLOOKUP(F231,'TO HIDE DRG Sum Ref'!$L$3:$N$85,3,FALSE)," ")</f>
        <v xml:space="preserve"> </v>
      </c>
      <c r="K231" s="213" t="str">
        <f>IF(J231="Low",0.05,IF(J231="Medium",0.1,IF(J231="High",0.2,IF(J231="No Risk",0,IF(Table2472[[#This Row],[Risk of Shift]]=" "," ")))))</f>
        <v xml:space="preserve"> </v>
      </c>
      <c r="L231" s="213" t="str">
        <f>IF(J231="Low",0.1,IF(J231="Medium",0.15,IF(J231="High",0.25,IF(J231="No Risk",0,IF(Table2472[[#This Row],[Risk of Shift]]=" "," ")))))</f>
        <v xml:space="preserve"> </v>
      </c>
      <c r="M231" s="213" t="str">
        <f>IF(J231="Low",0.15,IF(J231="Medium",0.2,IF(J231="High",0.3,IF(J231="No Risk",0,IF(Table2472[[#This Row],[Risk of Shift]]=" "," ")))))</f>
        <v xml:space="preserve"> </v>
      </c>
    </row>
    <row r="232" spans="3:13">
      <c r="C232" s="16"/>
      <c r="E232" s="209" t="str">
        <f>IFERROR(VLOOKUP(Table2472[[#This Row],[MS-DRG]],'TO HIDE DRG Sum Ref'!$B$2:$M$760,4,FALSE)," ")</f>
        <v xml:space="preserve"> </v>
      </c>
      <c r="F232" s="210" t="str">
        <f>IFERROR(VLOOKUP(Table2472[[#This Row],[MS-DRG]],'TO HIDE DRG Sum Ref'!$B$2:$M$760,5,FALSE)," ")</f>
        <v xml:space="preserve"> </v>
      </c>
      <c r="G232" s="211" t="str">
        <f>IF('Volume Input'!E234&lt;&gt;0,'Volume Input'!E234," ")</f>
        <v xml:space="preserve"> </v>
      </c>
      <c r="H232" s="210" t="str">
        <f>IFERROR(VLOOKUP(Table2472[[#This Row],[MS-DRG]],'TO HIDE DRG Sum Ref'!$B$2:$M$760,2,FALSE)," ")</f>
        <v xml:space="preserve"> </v>
      </c>
      <c r="I232" s="212" t="str">
        <f>_xlfn.IFNA(VLOOKUP(Table2472[[#This Row],[MS-DRG]],'TO HIDE DRG Sum Ref'!$B$2:$F$760,3,FALSE)," ")</f>
        <v xml:space="preserve"> </v>
      </c>
      <c r="J232" s="212" t="str">
        <f>_xlfn.IFNA(VLOOKUP(F232,'TO HIDE DRG Sum Ref'!$L$3:$N$85,3,FALSE)," ")</f>
        <v xml:space="preserve"> </v>
      </c>
      <c r="K232" s="213" t="str">
        <f>IF(J232="Low",0.05,IF(J232="Medium",0.1,IF(J232="High",0.2,IF(J232="No Risk",0,IF(Table2472[[#This Row],[Risk of Shift]]=" "," ")))))</f>
        <v xml:space="preserve"> </v>
      </c>
      <c r="L232" s="213" t="str">
        <f>IF(J232="Low",0.1,IF(J232="Medium",0.15,IF(J232="High",0.25,IF(J232="No Risk",0,IF(Table2472[[#This Row],[Risk of Shift]]=" "," ")))))</f>
        <v xml:space="preserve"> </v>
      </c>
      <c r="M232" s="213" t="str">
        <f>IF(J232="Low",0.15,IF(J232="Medium",0.2,IF(J232="High",0.3,IF(J232="No Risk",0,IF(Table2472[[#This Row],[Risk of Shift]]=" "," ")))))</f>
        <v xml:space="preserve"> </v>
      </c>
    </row>
    <row r="233" spans="3:13">
      <c r="C233" s="16"/>
      <c r="E233" s="209" t="str">
        <f>IFERROR(VLOOKUP(Table2472[[#This Row],[MS-DRG]],'TO HIDE DRG Sum Ref'!$B$2:$M$760,4,FALSE)," ")</f>
        <v xml:space="preserve"> </v>
      </c>
      <c r="F233" s="210" t="str">
        <f>IFERROR(VLOOKUP(Table2472[[#This Row],[MS-DRG]],'TO HIDE DRG Sum Ref'!$B$2:$M$760,5,FALSE)," ")</f>
        <v xml:space="preserve"> </v>
      </c>
      <c r="G233" s="211" t="str">
        <f>IF('Volume Input'!E235&lt;&gt;0,'Volume Input'!E235," ")</f>
        <v xml:space="preserve"> </v>
      </c>
      <c r="H233" s="210" t="str">
        <f>IFERROR(VLOOKUP(Table2472[[#This Row],[MS-DRG]],'TO HIDE DRG Sum Ref'!$B$2:$M$760,2,FALSE)," ")</f>
        <v xml:space="preserve"> </v>
      </c>
      <c r="I233" s="212" t="str">
        <f>_xlfn.IFNA(VLOOKUP(Table2472[[#This Row],[MS-DRG]],'TO HIDE DRG Sum Ref'!$B$2:$F$760,3,FALSE)," ")</f>
        <v xml:space="preserve"> </v>
      </c>
      <c r="J233" s="212" t="str">
        <f>_xlfn.IFNA(VLOOKUP(F233,'TO HIDE DRG Sum Ref'!$L$3:$N$85,3,FALSE)," ")</f>
        <v xml:space="preserve"> </v>
      </c>
      <c r="K233" s="213" t="str">
        <f>IF(J233="Low",0.05,IF(J233="Medium",0.1,IF(J233="High",0.2,IF(J233="No Risk",0,IF(Table2472[[#This Row],[Risk of Shift]]=" "," ")))))</f>
        <v xml:space="preserve"> </v>
      </c>
      <c r="L233" s="213" t="str">
        <f>IF(J233="Low",0.1,IF(J233="Medium",0.15,IF(J233="High",0.25,IF(J233="No Risk",0,IF(Table2472[[#This Row],[Risk of Shift]]=" "," ")))))</f>
        <v xml:space="preserve"> </v>
      </c>
      <c r="M233" s="213" t="str">
        <f>IF(J233="Low",0.15,IF(J233="Medium",0.2,IF(J233="High",0.3,IF(J233="No Risk",0,IF(Table2472[[#This Row],[Risk of Shift]]=" "," ")))))</f>
        <v xml:space="preserve"> </v>
      </c>
    </row>
    <row r="234" spans="3:13">
      <c r="C234" s="16"/>
      <c r="E234" s="209" t="str">
        <f>IFERROR(VLOOKUP(Table2472[[#This Row],[MS-DRG]],'TO HIDE DRG Sum Ref'!$B$2:$M$760,4,FALSE)," ")</f>
        <v xml:space="preserve"> </v>
      </c>
      <c r="F234" s="210" t="str">
        <f>IFERROR(VLOOKUP(Table2472[[#This Row],[MS-DRG]],'TO HIDE DRG Sum Ref'!$B$2:$M$760,5,FALSE)," ")</f>
        <v xml:space="preserve"> </v>
      </c>
      <c r="G234" s="211" t="str">
        <f>IF('Volume Input'!E236&lt;&gt;0,'Volume Input'!E236," ")</f>
        <v xml:space="preserve"> </v>
      </c>
      <c r="H234" s="210" t="str">
        <f>IFERROR(VLOOKUP(Table2472[[#This Row],[MS-DRG]],'TO HIDE DRG Sum Ref'!$B$2:$M$760,2,FALSE)," ")</f>
        <v xml:space="preserve"> </v>
      </c>
      <c r="I234" s="212" t="str">
        <f>_xlfn.IFNA(VLOOKUP(Table2472[[#This Row],[MS-DRG]],'TO HIDE DRG Sum Ref'!$B$2:$F$760,3,FALSE)," ")</f>
        <v xml:space="preserve"> </v>
      </c>
      <c r="J234" s="212" t="str">
        <f>_xlfn.IFNA(VLOOKUP(F234,'TO HIDE DRG Sum Ref'!$L$3:$N$85,3,FALSE)," ")</f>
        <v xml:space="preserve"> </v>
      </c>
      <c r="K234" s="213" t="str">
        <f>IF(J234="Low",0.05,IF(J234="Medium",0.1,IF(J234="High",0.2,IF(J234="No Risk",0,IF(Table2472[[#This Row],[Risk of Shift]]=" "," ")))))</f>
        <v xml:space="preserve"> </v>
      </c>
      <c r="L234" s="213" t="str">
        <f>IF(J234="Low",0.1,IF(J234="Medium",0.15,IF(J234="High",0.25,IF(J234="No Risk",0,IF(Table2472[[#This Row],[Risk of Shift]]=" "," ")))))</f>
        <v xml:space="preserve"> </v>
      </c>
      <c r="M234" s="213" t="str">
        <f>IF(J234="Low",0.15,IF(J234="Medium",0.2,IF(J234="High",0.3,IF(J234="No Risk",0,IF(Table2472[[#This Row],[Risk of Shift]]=" "," ")))))</f>
        <v xml:space="preserve"> </v>
      </c>
    </row>
    <row r="235" spans="3:13">
      <c r="C235" s="16"/>
      <c r="E235" s="209" t="str">
        <f>IFERROR(VLOOKUP(Table2472[[#This Row],[MS-DRG]],'TO HIDE DRG Sum Ref'!$B$2:$M$760,4,FALSE)," ")</f>
        <v xml:space="preserve"> </v>
      </c>
      <c r="F235" s="210" t="str">
        <f>IFERROR(VLOOKUP(Table2472[[#This Row],[MS-DRG]],'TO HIDE DRG Sum Ref'!$B$2:$M$760,5,FALSE)," ")</f>
        <v xml:space="preserve"> </v>
      </c>
      <c r="G235" s="211" t="str">
        <f>IF('Volume Input'!E237&lt;&gt;0,'Volume Input'!E237," ")</f>
        <v xml:space="preserve"> </v>
      </c>
      <c r="H235" s="210" t="str">
        <f>IFERROR(VLOOKUP(Table2472[[#This Row],[MS-DRG]],'TO HIDE DRG Sum Ref'!$B$2:$M$760,2,FALSE)," ")</f>
        <v xml:space="preserve"> </v>
      </c>
      <c r="I235" s="212" t="str">
        <f>_xlfn.IFNA(VLOOKUP(Table2472[[#This Row],[MS-DRG]],'TO HIDE DRG Sum Ref'!$B$2:$F$760,3,FALSE)," ")</f>
        <v xml:space="preserve"> </v>
      </c>
      <c r="J235" s="212" t="str">
        <f>_xlfn.IFNA(VLOOKUP(F235,'TO HIDE DRG Sum Ref'!$L$3:$N$85,3,FALSE)," ")</f>
        <v xml:space="preserve"> </v>
      </c>
      <c r="K235" s="213" t="str">
        <f>IF(J235="Low",0.05,IF(J235="Medium",0.1,IF(J235="High",0.2,IF(J235="No Risk",0,IF(Table2472[[#This Row],[Risk of Shift]]=" "," ")))))</f>
        <v xml:space="preserve"> </v>
      </c>
      <c r="L235" s="213" t="str">
        <f>IF(J235="Low",0.1,IF(J235="Medium",0.15,IF(J235="High",0.25,IF(J235="No Risk",0,IF(Table2472[[#This Row],[Risk of Shift]]=" "," ")))))</f>
        <v xml:space="preserve"> </v>
      </c>
      <c r="M235" s="213" t="str">
        <f>IF(J235="Low",0.15,IF(J235="Medium",0.2,IF(J235="High",0.3,IF(J235="No Risk",0,IF(Table2472[[#This Row],[Risk of Shift]]=" "," ")))))</f>
        <v xml:space="preserve"> </v>
      </c>
    </row>
    <row r="236" spans="3:13">
      <c r="C236" s="16"/>
      <c r="E236" s="209" t="str">
        <f>IFERROR(VLOOKUP(Table2472[[#This Row],[MS-DRG]],'TO HIDE DRG Sum Ref'!$B$2:$M$760,4,FALSE)," ")</f>
        <v xml:space="preserve"> </v>
      </c>
      <c r="F236" s="210" t="str">
        <f>IFERROR(VLOOKUP(Table2472[[#This Row],[MS-DRG]],'TO HIDE DRG Sum Ref'!$B$2:$M$760,5,FALSE)," ")</f>
        <v xml:space="preserve"> </v>
      </c>
      <c r="G236" s="211" t="str">
        <f>IF('Volume Input'!E238&lt;&gt;0,'Volume Input'!E238," ")</f>
        <v xml:space="preserve"> </v>
      </c>
      <c r="H236" s="210" t="str">
        <f>IFERROR(VLOOKUP(Table2472[[#This Row],[MS-DRG]],'TO HIDE DRG Sum Ref'!$B$2:$M$760,2,FALSE)," ")</f>
        <v xml:space="preserve"> </v>
      </c>
      <c r="I236" s="212" t="str">
        <f>_xlfn.IFNA(VLOOKUP(Table2472[[#This Row],[MS-DRG]],'TO HIDE DRG Sum Ref'!$B$2:$F$760,3,FALSE)," ")</f>
        <v xml:space="preserve"> </v>
      </c>
      <c r="J236" s="212" t="str">
        <f>_xlfn.IFNA(VLOOKUP(F236,'TO HIDE DRG Sum Ref'!$L$3:$N$85,3,FALSE)," ")</f>
        <v xml:space="preserve"> </v>
      </c>
      <c r="K236" s="213" t="str">
        <f>IF(J236="Low",0.05,IF(J236="Medium",0.1,IF(J236="High",0.2,IF(J236="No Risk",0,IF(Table2472[[#This Row],[Risk of Shift]]=" "," ")))))</f>
        <v xml:space="preserve"> </v>
      </c>
      <c r="L236" s="213" t="str">
        <f>IF(J236="Low",0.1,IF(J236="Medium",0.15,IF(J236="High",0.25,IF(J236="No Risk",0,IF(Table2472[[#This Row],[Risk of Shift]]=" "," ")))))</f>
        <v xml:space="preserve"> </v>
      </c>
      <c r="M236" s="213" t="str">
        <f>IF(J236="Low",0.15,IF(J236="Medium",0.2,IF(J236="High",0.3,IF(J236="No Risk",0,IF(Table2472[[#This Row],[Risk of Shift]]=" "," ")))))</f>
        <v xml:space="preserve"> </v>
      </c>
    </row>
    <row r="237" spans="3:13">
      <c r="C237" s="16"/>
      <c r="E237" s="209" t="str">
        <f>IFERROR(VLOOKUP(Table2472[[#This Row],[MS-DRG]],'TO HIDE DRG Sum Ref'!$B$2:$M$760,4,FALSE)," ")</f>
        <v xml:space="preserve"> </v>
      </c>
      <c r="F237" s="210" t="str">
        <f>IFERROR(VLOOKUP(Table2472[[#This Row],[MS-DRG]],'TO HIDE DRG Sum Ref'!$B$2:$M$760,5,FALSE)," ")</f>
        <v xml:space="preserve"> </v>
      </c>
      <c r="G237" s="211" t="str">
        <f>IF('Volume Input'!E239&lt;&gt;0,'Volume Input'!E239," ")</f>
        <v xml:space="preserve"> </v>
      </c>
      <c r="H237" s="210" t="str">
        <f>IFERROR(VLOOKUP(Table2472[[#This Row],[MS-DRG]],'TO HIDE DRG Sum Ref'!$B$2:$M$760,2,FALSE)," ")</f>
        <v xml:space="preserve"> </v>
      </c>
      <c r="I237" s="212" t="str">
        <f>_xlfn.IFNA(VLOOKUP(Table2472[[#This Row],[MS-DRG]],'TO HIDE DRG Sum Ref'!$B$2:$F$760,3,FALSE)," ")</f>
        <v xml:space="preserve"> </v>
      </c>
      <c r="J237" s="212" t="str">
        <f>_xlfn.IFNA(VLOOKUP(F237,'TO HIDE DRG Sum Ref'!$L$3:$N$85,3,FALSE)," ")</f>
        <v xml:space="preserve"> </v>
      </c>
      <c r="K237" s="213" t="str">
        <f>IF(J237="Low",0.05,IF(J237="Medium",0.1,IF(J237="High",0.2,IF(J237="No Risk",0,IF(Table2472[[#This Row],[Risk of Shift]]=" "," ")))))</f>
        <v xml:space="preserve"> </v>
      </c>
      <c r="L237" s="213" t="str">
        <f>IF(J237="Low",0.1,IF(J237="Medium",0.15,IF(J237="High",0.25,IF(J237="No Risk",0,IF(Table2472[[#This Row],[Risk of Shift]]=" "," ")))))</f>
        <v xml:space="preserve"> </v>
      </c>
      <c r="M237" s="213" t="str">
        <f>IF(J237="Low",0.15,IF(J237="Medium",0.2,IF(J237="High",0.3,IF(J237="No Risk",0,IF(Table2472[[#This Row],[Risk of Shift]]=" "," ")))))</f>
        <v xml:space="preserve"> </v>
      </c>
    </row>
    <row r="238" spans="3:13">
      <c r="C238" s="16"/>
      <c r="E238" s="209" t="str">
        <f>IFERROR(VLOOKUP(Table2472[[#This Row],[MS-DRG]],'TO HIDE DRG Sum Ref'!$B$2:$M$760,4,FALSE)," ")</f>
        <v xml:space="preserve"> </v>
      </c>
      <c r="F238" s="210" t="str">
        <f>IFERROR(VLOOKUP(Table2472[[#This Row],[MS-DRG]],'TO HIDE DRG Sum Ref'!$B$2:$M$760,5,FALSE)," ")</f>
        <v xml:space="preserve"> </v>
      </c>
      <c r="G238" s="211" t="str">
        <f>IF('Volume Input'!E240&lt;&gt;0,'Volume Input'!E240," ")</f>
        <v xml:space="preserve"> </v>
      </c>
      <c r="H238" s="210" t="str">
        <f>IFERROR(VLOOKUP(Table2472[[#This Row],[MS-DRG]],'TO HIDE DRG Sum Ref'!$B$2:$M$760,2,FALSE)," ")</f>
        <v xml:space="preserve"> </v>
      </c>
      <c r="I238" s="212" t="str">
        <f>_xlfn.IFNA(VLOOKUP(Table2472[[#This Row],[MS-DRG]],'TO HIDE DRG Sum Ref'!$B$2:$F$760,3,FALSE)," ")</f>
        <v xml:space="preserve"> </v>
      </c>
      <c r="J238" s="212" t="str">
        <f>_xlfn.IFNA(VLOOKUP(F238,'TO HIDE DRG Sum Ref'!$L$3:$N$85,3,FALSE)," ")</f>
        <v xml:space="preserve"> </v>
      </c>
      <c r="K238" s="213" t="str">
        <f>IF(J238="Low",0.05,IF(J238="Medium",0.1,IF(J238="High",0.2,IF(J238="No Risk",0,IF(Table2472[[#This Row],[Risk of Shift]]=" "," ")))))</f>
        <v xml:space="preserve"> </v>
      </c>
      <c r="L238" s="213" t="str">
        <f>IF(J238="Low",0.1,IF(J238="Medium",0.15,IF(J238="High",0.25,IF(J238="No Risk",0,IF(Table2472[[#This Row],[Risk of Shift]]=" "," ")))))</f>
        <v xml:space="preserve"> </v>
      </c>
      <c r="M238" s="213" t="str">
        <f>IF(J238="Low",0.15,IF(J238="Medium",0.2,IF(J238="High",0.3,IF(J238="No Risk",0,IF(Table2472[[#This Row],[Risk of Shift]]=" "," ")))))</f>
        <v xml:space="preserve"> </v>
      </c>
    </row>
    <row r="239" spans="3:13">
      <c r="C239" s="16"/>
      <c r="E239" s="209" t="str">
        <f>IFERROR(VLOOKUP(Table2472[[#This Row],[MS-DRG]],'TO HIDE DRG Sum Ref'!$B$2:$M$760,4,FALSE)," ")</f>
        <v xml:space="preserve"> </v>
      </c>
      <c r="F239" s="210" t="str">
        <f>IFERROR(VLOOKUP(Table2472[[#This Row],[MS-DRG]],'TO HIDE DRG Sum Ref'!$B$2:$M$760,5,FALSE)," ")</f>
        <v xml:space="preserve"> </v>
      </c>
      <c r="G239" s="211" t="str">
        <f>IF('Volume Input'!E241&lt;&gt;0,'Volume Input'!E241," ")</f>
        <v xml:space="preserve"> </v>
      </c>
      <c r="H239" s="210" t="str">
        <f>IFERROR(VLOOKUP(Table2472[[#This Row],[MS-DRG]],'TO HIDE DRG Sum Ref'!$B$2:$M$760,2,FALSE)," ")</f>
        <v xml:space="preserve"> </v>
      </c>
      <c r="I239" s="212" t="str">
        <f>_xlfn.IFNA(VLOOKUP(Table2472[[#This Row],[MS-DRG]],'TO HIDE DRG Sum Ref'!$B$2:$F$760,3,FALSE)," ")</f>
        <v xml:space="preserve"> </v>
      </c>
      <c r="J239" s="212" t="str">
        <f>_xlfn.IFNA(VLOOKUP(F239,'TO HIDE DRG Sum Ref'!$L$3:$N$85,3,FALSE)," ")</f>
        <v xml:space="preserve"> </v>
      </c>
      <c r="K239" s="213" t="str">
        <f>IF(J239="Low",0.05,IF(J239="Medium",0.1,IF(J239="High",0.2,IF(J239="No Risk",0,IF(Table2472[[#This Row],[Risk of Shift]]=" "," ")))))</f>
        <v xml:space="preserve"> </v>
      </c>
      <c r="L239" s="213" t="str">
        <f>IF(J239="Low",0.1,IF(J239="Medium",0.15,IF(J239="High",0.25,IF(J239="No Risk",0,IF(Table2472[[#This Row],[Risk of Shift]]=" "," ")))))</f>
        <v xml:space="preserve"> </v>
      </c>
      <c r="M239" s="213" t="str">
        <f>IF(J239="Low",0.15,IF(J239="Medium",0.2,IF(J239="High",0.3,IF(J239="No Risk",0,IF(Table2472[[#This Row],[Risk of Shift]]=" "," ")))))</f>
        <v xml:space="preserve"> </v>
      </c>
    </row>
    <row r="240" spans="3:13">
      <c r="C240" s="16"/>
      <c r="E240" s="209" t="str">
        <f>IFERROR(VLOOKUP(Table2472[[#This Row],[MS-DRG]],'TO HIDE DRG Sum Ref'!$B$2:$M$760,4,FALSE)," ")</f>
        <v xml:space="preserve"> </v>
      </c>
      <c r="F240" s="210" t="str">
        <f>IFERROR(VLOOKUP(Table2472[[#This Row],[MS-DRG]],'TO HIDE DRG Sum Ref'!$B$2:$M$760,5,FALSE)," ")</f>
        <v xml:space="preserve"> </v>
      </c>
      <c r="G240" s="211" t="str">
        <f>IF('Volume Input'!E242&lt;&gt;0,'Volume Input'!E242," ")</f>
        <v xml:space="preserve"> </v>
      </c>
      <c r="H240" s="210" t="str">
        <f>IFERROR(VLOOKUP(Table2472[[#This Row],[MS-DRG]],'TO HIDE DRG Sum Ref'!$B$2:$M$760,2,FALSE)," ")</f>
        <v xml:space="preserve"> </v>
      </c>
      <c r="I240" s="212" t="str">
        <f>_xlfn.IFNA(VLOOKUP(Table2472[[#This Row],[MS-DRG]],'TO HIDE DRG Sum Ref'!$B$2:$F$760,3,FALSE)," ")</f>
        <v xml:space="preserve"> </v>
      </c>
      <c r="J240" s="212" t="str">
        <f>_xlfn.IFNA(VLOOKUP(F240,'TO HIDE DRG Sum Ref'!$L$3:$N$85,3,FALSE)," ")</f>
        <v xml:space="preserve"> </v>
      </c>
      <c r="K240" s="213" t="str">
        <f>IF(J240="Low",0.05,IF(J240="Medium",0.1,IF(J240="High",0.2,IF(J240="No Risk",0,IF(Table2472[[#This Row],[Risk of Shift]]=" "," ")))))</f>
        <v xml:space="preserve"> </v>
      </c>
      <c r="L240" s="213" t="str">
        <f>IF(J240="Low",0.1,IF(J240="Medium",0.15,IF(J240="High",0.25,IF(J240="No Risk",0,IF(Table2472[[#This Row],[Risk of Shift]]=" "," ")))))</f>
        <v xml:space="preserve"> </v>
      </c>
      <c r="M240" s="213" t="str">
        <f>IF(J240="Low",0.15,IF(J240="Medium",0.2,IF(J240="High",0.3,IF(J240="No Risk",0,IF(Table2472[[#This Row],[Risk of Shift]]=" "," ")))))</f>
        <v xml:space="preserve"> </v>
      </c>
    </row>
    <row r="241" spans="3:13">
      <c r="C241" s="16"/>
      <c r="E241" s="209" t="str">
        <f>IFERROR(VLOOKUP(Table2472[[#This Row],[MS-DRG]],'TO HIDE DRG Sum Ref'!$B$2:$M$760,4,FALSE)," ")</f>
        <v xml:space="preserve"> </v>
      </c>
      <c r="F241" s="210" t="str">
        <f>IFERROR(VLOOKUP(Table2472[[#This Row],[MS-DRG]],'TO HIDE DRG Sum Ref'!$B$2:$M$760,5,FALSE)," ")</f>
        <v xml:space="preserve"> </v>
      </c>
      <c r="G241" s="211" t="str">
        <f>IF('Volume Input'!E243&lt;&gt;0,'Volume Input'!E243," ")</f>
        <v xml:space="preserve"> </v>
      </c>
      <c r="H241" s="210" t="str">
        <f>IFERROR(VLOOKUP(Table2472[[#This Row],[MS-DRG]],'TO HIDE DRG Sum Ref'!$B$2:$M$760,2,FALSE)," ")</f>
        <v xml:space="preserve"> </v>
      </c>
      <c r="I241" s="212" t="str">
        <f>_xlfn.IFNA(VLOOKUP(Table2472[[#This Row],[MS-DRG]],'TO HIDE DRG Sum Ref'!$B$2:$F$760,3,FALSE)," ")</f>
        <v xml:space="preserve"> </v>
      </c>
      <c r="J241" s="212" t="str">
        <f>_xlfn.IFNA(VLOOKUP(F241,'TO HIDE DRG Sum Ref'!$L$3:$N$85,3,FALSE)," ")</f>
        <v xml:space="preserve"> </v>
      </c>
      <c r="K241" s="213" t="str">
        <f>IF(J241="Low",0.05,IF(J241="Medium",0.1,IF(J241="High",0.2,IF(J241="No Risk",0,IF(Table2472[[#This Row],[Risk of Shift]]=" "," ")))))</f>
        <v xml:space="preserve"> </v>
      </c>
      <c r="L241" s="213" t="str">
        <f>IF(J241="Low",0.1,IF(J241="Medium",0.15,IF(J241="High",0.25,IF(J241="No Risk",0,IF(Table2472[[#This Row],[Risk of Shift]]=" "," ")))))</f>
        <v xml:space="preserve"> </v>
      </c>
      <c r="M241" s="213" t="str">
        <f>IF(J241="Low",0.15,IF(J241="Medium",0.2,IF(J241="High",0.3,IF(J241="No Risk",0,IF(Table2472[[#This Row],[Risk of Shift]]=" "," ")))))</f>
        <v xml:space="preserve"> </v>
      </c>
    </row>
    <row r="242" spans="3:13">
      <c r="C242" s="16"/>
      <c r="E242" s="209" t="str">
        <f>IFERROR(VLOOKUP(Table2472[[#This Row],[MS-DRG]],'TO HIDE DRG Sum Ref'!$B$2:$M$760,4,FALSE)," ")</f>
        <v xml:space="preserve"> </v>
      </c>
      <c r="F242" s="210" t="str">
        <f>IFERROR(VLOOKUP(Table2472[[#This Row],[MS-DRG]],'TO HIDE DRG Sum Ref'!$B$2:$M$760,5,FALSE)," ")</f>
        <v xml:space="preserve"> </v>
      </c>
      <c r="G242" s="211" t="str">
        <f>IF('Volume Input'!E244&lt;&gt;0,'Volume Input'!E244," ")</f>
        <v xml:space="preserve"> </v>
      </c>
      <c r="H242" s="210" t="str">
        <f>IFERROR(VLOOKUP(Table2472[[#This Row],[MS-DRG]],'TO HIDE DRG Sum Ref'!$B$2:$M$760,2,FALSE)," ")</f>
        <v xml:space="preserve"> </v>
      </c>
      <c r="I242" s="212" t="str">
        <f>_xlfn.IFNA(VLOOKUP(Table2472[[#This Row],[MS-DRG]],'TO HIDE DRG Sum Ref'!$B$2:$F$760,3,FALSE)," ")</f>
        <v xml:space="preserve"> </v>
      </c>
      <c r="J242" s="212" t="str">
        <f>_xlfn.IFNA(VLOOKUP(F242,'TO HIDE DRG Sum Ref'!$L$3:$N$85,3,FALSE)," ")</f>
        <v xml:space="preserve"> </v>
      </c>
      <c r="K242" s="213" t="str">
        <f>IF(J242="Low",0.05,IF(J242="Medium",0.1,IF(J242="High",0.2,IF(J242="No Risk",0,IF(Table2472[[#This Row],[Risk of Shift]]=" "," ")))))</f>
        <v xml:space="preserve"> </v>
      </c>
      <c r="L242" s="213" t="str">
        <f>IF(J242="Low",0.1,IF(J242="Medium",0.15,IF(J242="High",0.25,IF(J242="No Risk",0,IF(Table2472[[#This Row],[Risk of Shift]]=" "," ")))))</f>
        <v xml:space="preserve"> </v>
      </c>
      <c r="M242" s="213" t="str">
        <f>IF(J242="Low",0.15,IF(J242="Medium",0.2,IF(J242="High",0.3,IF(J242="No Risk",0,IF(Table2472[[#This Row],[Risk of Shift]]=" "," ")))))</f>
        <v xml:space="preserve"> </v>
      </c>
    </row>
    <row r="243" spans="3:13">
      <c r="C243" s="16"/>
      <c r="E243" s="209" t="str">
        <f>IFERROR(VLOOKUP(Table2472[[#This Row],[MS-DRG]],'TO HIDE DRG Sum Ref'!$B$2:$M$760,4,FALSE)," ")</f>
        <v xml:space="preserve"> </v>
      </c>
      <c r="F243" s="210" t="str">
        <f>IFERROR(VLOOKUP(Table2472[[#This Row],[MS-DRG]],'TO HIDE DRG Sum Ref'!$B$2:$M$760,5,FALSE)," ")</f>
        <v xml:space="preserve"> </v>
      </c>
      <c r="G243" s="211" t="str">
        <f>IF('Volume Input'!E245&lt;&gt;0,'Volume Input'!E245," ")</f>
        <v xml:space="preserve"> </v>
      </c>
      <c r="H243" s="210" t="str">
        <f>IFERROR(VLOOKUP(Table2472[[#This Row],[MS-DRG]],'TO HIDE DRG Sum Ref'!$B$2:$M$760,2,FALSE)," ")</f>
        <v xml:space="preserve"> </v>
      </c>
      <c r="I243" s="212" t="str">
        <f>_xlfn.IFNA(VLOOKUP(Table2472[[#This Row],[MS-DRG]],'TO HIDE DRG Sum Ref'!$B$2:$F$760,3,FALSE)," ")</f>
        <v xml:space="preserve"> </v>
      </c>
      <c r="J243" s="212" t="str">
        <f>_xlfn.IFNA(VLOOKUP(F243,'TO HIDE DRG Sum Ref'!$L$3:$N$85,3,FALSE)," ")</f>
        <v xml:space="preserve"> </v>
      </c>
      <c r="K243" s="213" t="str">
        <f>IF(J243="Low",0.05,IF(J243="Medium",0.1,IF(J243="High",0.2,IF(J243="No Risk",0,IF(Table2472[[#This Row],[Risk of Shift]]=" "," ")))))</f>
        <v xml:space="preserve"> </v>
      </c>
      <c r="L243" s="213" t="str">
        <f>IF(J243="Low",0.1,IF(J243="Medium",0.15,IF(J243="High",0.25,IF(J243="No Risk",0,IF(Table2472[[#This Row],[Risk of Shift]]=" "," ")))))</f>
        <v xml:space="preserve"> </v>
      </c>
      <c r="M243" s="213" t="str">
        <f>IF(J243="Low",0.15,IF(J243="Medium",0.2,IF(J243="High",0.3,IF(J243="No Risk",0,IF(Table2472[[#This Row],[Risk of Shift]]=" "," ")))))</f>
        <v xml:space="preserve"> </v>
      </c>
    </row>
    <row r="244" spans="3:13">
      <c r="C244" s="16"/>
      <c r="E244" s="209" t="str">
        <f>IFERROR(VLOOKUP(Table2472[[#This Row],[MS-DRG]],'TO HIDE DRG Sum Ref'!$B$2:$M$760,4,FALSE)," ")</f>
        <v xml:space="preserve"> </v>
      </c>
      <c r="F244" s="210" t="str">
        <f>IFERROR(VLOOKUP(Table2472[[#This Row],[MS-DRG]],'TO HIDE DRG Sum Ref'!$B$2:$M$760,5,FALSE)," ")</f>
        <v xml:space="preserve"> </v>
      </c>
      <c r="G244" s="211" t="str">
        <f>IF('Volume Input'!E246&lt;&gt;0,'Volume Input'!E246," ")</f>
        <v xml:space="preserve"> </v>
      </c>
      <c r="H244" s="210" t="str">
        <f>IFERROR(VLOOKUP(Table2472[[#This Row],[MS-DRG]],'TO HIDE DRG Sum Ref'!$B$2:$M$760,2,FALSE)," ")</f>
        <v xml:space="preserve"> </v>
      </c>
      <c r="I244" s="212" t="str">
        <f>_xlfn.IFNA(VLOOKUP(Table2472[[#This Row],[MS-DRG]],'TO HIDE DRG Sum Ref'!$B$2:$F$760,3,FALSE)," ")</f>
        <v xml:space="preserve"> </v>
      </c>
      <c r="J244" s="212" t="str">
        <f>_xlfn.IFNA(VLOOKUP(F244,'TO HIDE DRG Sum Ref'!$L$3:$N$85,3,FALSE)," ")</f>
        <v xml:space="preserve"> </v>
      </c>
      <c r="K244" s="213" t="str">
        <f>IF(J244="Low",0.05,IF(J244="Medium",0.1,IF(J244="High",0.2,IF(J244="No Risk",0,IF(Table2472[[#This Row],[Risk of Shift]]=" "," ")))))</f>
        <v xml:space="preserve"> </v>
      </c>
      <c r="L244" s="213" t="str">
        <f>IF(J244="Low",0.1,IF(J244="Medium",0.15,IF(J244="High",0.25,IF(J244="No Risk",0,IF(Table2472[[#This Row],[Risk of Shift]]=" "," ")))))</f>
        <v xml:space="preserve"> </v>
      </c>
      <c r="M244" s="213" t="str">
        <f>IF(J244="Low",0.15,IF(J244="Medium",0.2,IF(J244="High",0.3,IF(J244="No Risk",0,IF(Table2472[[#This Row],[Risk of Shift]]=" "," ")))))</f>
        <v xml:space="preserve"> </v>
      </c>
    </row>
    <row r="245" spans="3:13">
      <c r="C245" s="16"/>
      <c r="E245" s="209" t="str">
        <f>IFERROR(VLOOKUP(Table2472[[#This Row],[MS-DRG]],'TO HIDE DRG Sum Ref'!$B$2:$M$760,4,FALSE)," ")</f>
        <v xml:space="preserve"> </v>
      </c>
      <c r="F245" s="210" t="str">
        <f>IFERROR(VLOOKUP(Table2472[[#This Row],[MS-DRG]],'TO HIDE DRG Sum Ref'!$B$2:$M$760,5,FALSE)," ")</f>
        <v xml:space="preserve"> </v>
      </c>
      <c r="G245" s="211" t="str">
        <f>IF('Volume Input'!E247&lt;&gt;0,'Volume Input'!E247," ")</f>
        <v xml:space="preserve"> </v>
      </c>
      <c r="H245" s="210" t="str">
        <f>IFERROR(VLOOKUP(Table2472[[#This Row],[MS-DRG]],'TO HIDE DRG Sum Ref'!$B$2:$M$760,2,FALSE)," ")</f>
        <v xml:space="preserve"> </v>
      </c>
      <c r="I245" s="212" t="str">
        <f>_xlfn.IFNA(VLOOKUP(Table2472[[#This Row],[MS-DRG]],'TO HIDE DRG Sum Ref'!$B$2:$F$760,3,FALSE)," ")</f>
        <v xml:space="preserve"> </v>
      </c>
      <c r="J245" s="212" t="str">
        <f>_xlfn.IFNA(VLOOKUP(F245,'TO HIDE DRG Sum Ref'!$L$3:$N$85,3,FALSE)," ")</f>
        <v xml:space="preserve"> </v>
      </c>
      <c r="K245" s="213" t="str">
        <f>IF(J245="Low",0.05,IF(J245="Medium",0.1,IF(J245="High",0.2,IF(J245="No Risk",0,IF(Table2472[[#This Row],[Risk of Shift]]=" "," ")))))</f>
        <v xml:space="preserve"> </v>
      </c>
      <c r="L245" s="213" t="str">
        <f>IF(J245="Low",0.1,IF(J245="Medium",0.15,IF(J245="High",0.25,IF(J245="No Risk",0,IF(Table2472[[#This Row],[Risk of Shift]]=" "," ")))))</f>
        <v xml:space="preserve"> </v>
      </c>
      <c r="M245" s="213" t="str">
        <f>IF(J245="Low",0.15,IF(J245="Medium",0.2,IF(J245="High",0.3,IF(J245="No Risk",0,IF(Table2472[[#This Row],[Risk of Shift]]=" "," ")))))</f>
        <v xml:space="preserve"> </v>
      </c>
    </row>
    <row r="246" spans="3:13">
      <c r="C246" s="16"/>
      <c r="E246" s="209" t="str">
        <f>IFERROR(VLOOKUP(Table2472[[#This Row],[MS-DRG]],'TO HIDE DRG Sum Ref'!$B$2:$M$760,4,FALSE)," ")</f>
        <v xml:space="preserve"> </v>
      </c>
      <c r="F246" s="210" t="str">
        <f>IFERROR(VLOOKUP(Table2472[[#This Row],[MS-DRG]],'TO HIDE DRG Sum Ref'!$B$2:$M$760,5,FALSE)," ")</f>
        <v xml:space="preserve"> </v>
      </c>
      <c r="G246" s="211" t="str">
        <f>IF('Volume Input'!E248&lt;&gt;0,'Volume Input'!E248," ")</f>
        <v xml:space="preserve"> </v>
      </c>
      <c r="H246" s="210" t="str">
        <f>IFERROR(VLOOKUP(Table2472[[#This Row],[MS-DRG]],'TO HIDE DRG Sum Ref'!$B$2:$M$760,2,FALSE)," ")</f>
        <v xml:space="preserve"> </v>
      </c>
      <c r="I246" s="212" t="str">
        <f>_xlfn.IFNA(VLOOKUP(Table2472[[#This Row],[MS-DRG]],'TO HIDE DRG Sum Ref'!$B$2:$F$760,3,FALSE)," ")</f>
        <v xml:space="preserve"> </v>
      </c>
      <c r="J246" s="212" t="str">
        <f>_xlfn.IFNA(VLOOKUP(F246,'TO HIDE DRG Sum Ref'!$L$3:$N$85,3,FALSE)," ")</f>
        <v xml:space="preserve"> </v>
      </c>
      <c r="K246" s="213" t="str">
        <f>IF(J246="Low",0.05,IF(J246="Medium",0.1,IF(J246="High",0.2,IF(J246="No Risk",0,IF(Table2472[[#This Row],[Risk of Shift]]=" "," ")))))</f>
        <v xml:space="preserve"> </v>
      </c>
      <c r="L246" s="213" t="str">
        <f>IF(J246="Low",0.1,IF(J246="Medium",0.15,IF(J246="High",0.25,IF(J246="No Risk",0,IF(Table2472[[#This Row],[Risk of Shift]]=" "," ")))))</f>
        <v xml:space="preserve"> </v>
      </c>
      <c r="M246" s="213" t="str">
        <f>IF(J246="Low",0.15,IF(J246="Medium",0.2,IF(J246="High",0.3,IF(J246="No Risk",0,IF(Table2472[[#This Row],[Risk of Shift]]=" "," ")))))</f>
        <v xml:space="preserve"> </v>
      </c>
    </row>
    <row r="247" spans="3:13">
      <c r="C247" s="16"/>
      <c r="E247" s="209" t="str">
        <f>IFERROR(VLOOKUP(Table2472[[#This Row],[MS-DRG]],'TO HIDE DRG Sum Ref'!$B$2:$M$760,4,FALSE)," ")</f>
        <v xml:space="preserve"> </v>
      </c>
      <c r="F247" s="210" t="str">
        <f>IFERROR(VLOOKUP(Table2472[[#This Row],[MS-DRG]],'TO HIDE DRG Sum Ref'!$B$2:$M$760,5,FALSE)," ")</f>
        <v xml:space="preserve"> </v>
      </c>
      <c r="G247" s="211" t="str">
        <f>IF('Volume Input'!E249&lt;&gt;0,'Volume Input'!E249," ")</f>
        <v xml:space="preserve"> </v>
      </c>
      <c r="H247" s="210" t="str">
        <f>IFERROR(VLOOKUP(Table2472[[#This Row],[MS-DRG]],'TO HIDE DRG Sum Ref'!$B$2:$M$760,2,FALSE)," ")</f>
        <v xml:space="preserve"> </v>
      </c>
      <c r="I247" s="212" t="str">
        <f>_xlfn.IFNA(VLOOKUP(Table2472[[#This Row],[MS-DRG]],'TO HIDE DRG Sum Ref'!$B$2:$F$760,3,FALSE)," ")</f>
        <v xml:space="preserve"> </v>
      </c>
      <c r="J247" s="212" t="str">
        <f>_xlfn.IFNA(VLOOKUP(F247,'TO HIDE DRG Sum Ref'!$L$3:$N$85,3,FALSE)," ")</f>
        <v xml:space="preserve"> </v>
      </c>
      <c r="K247" s="213" t="str">
        <f>IF(J247="Low",0.05,IF(J247="Medium",0.1,IF(J247="High",0.2,IF(J247="No Risk",0,IF(Table2472[[#This Row],[Risk of Shift]]=" "," ")))))</f>
        <v xml:space="preserve"> </v>
      </c>
      <c r="L247" s="213" t="str">
        <f>IF(J247="Low",0.1,IF(J247="Medium",0.15,IF(J247="High",0.25,IF(J247="No Risk",0,IF(Table2472[[#This Row],[Risk of Shift]]=" "," ")))))</f>
        <v xml:space="preserve"> </v>
      </c>
      <c r="M247" s="213" t="str">
        <f>IF(J247="Low",0.15,IF(J247="Medium",0.2,IF(J247="High",0.3,IF(J247="No Risk",0,IF(Table2472[[#This Row],[Risk of Shift]]=" "," ")))))</f>
        <v xml:space="preserve"> </v>
      </c>
    </row>
    <row r="248" spans="3:13">
      <c r="C248" s="16"/>
      <c r="E248" s="209" t="str">
        <f>IFERROR(VLOOKUP(Table2472[[#This Row],[MS-DRG]],'TO HIDE DRG Sum Ref'!$B$2:$M$760,4,FALSE)," ")</f>
        <v xml:space="preserve"> </v>
      </c>
      <c r="F248" s="210" t="str">
        <f>IFERROR(VLOOKUP(Table2472[[#This Row],[MS-DRG]],'TO HIDE DRG Sum Ref'!$B$2:$M$760,5,FALSE)," ")</f>
        <v xml:space="preserve"> </v>
      </c>
      <c r="G248" s="211" t="str">
        <f>IF('Volume Input'!E250&lt;&gt;0,'Volume Input'!E250," ")</f>
        <v xml:space="preserve"> </v>
      </c>
      <c r="H248" s="210" t="str">
        <f>IFERROR(VLOOKUP(Table2472[[#This Row],[MS-DRG]],'TO HIDE DRG Sum Ref'!$B$2:$M$760,2,FALSE)," ")</f>
        <v xml:space="preserve"> </v>
      </c>
      <c r="I248" s="212" t="str">
        <f>_xlfn.IFNA(VLOOKUP(Table2472[[#This Row],[MS-DRG]],'TO HIDE DRG Sum Ref'!$B$2:$F$760,3,FALSE)," ")</f>
        <v xml:space="preserve"> </v>
      </c>
      <c r="J248" s="212" t="str">
        <f>_xlfn.IFNA(VLOOKUP(F248,'TO HIDE DRG Sum Ref'!$L$3:$N$85,3,FALSE)," ")</f>
        <v xml:space="preserve"> </v>
      </c>
      <c r="K248" s="213" t="str">
        <f>IF(J248="Low",0.05,IF(J248="Medium",0.1,IF(J248="High",0.2,IF(J248="No Risk",0,IF(Table2472[[#This Row],[Risk of Shift]]=" "," ")))))</f>
        <v xml:space="preserve"> </v>
      </c>
      <c r="L248" s="213" t="str">
        <f>IF(J248="Low",0.1,IF(J248="Medium",0.15,IF(J248="High",0.25,IF(J248="No Risk",0,IF(Table2472[[#This Row],[Risk of Shift]]=" "," ")))))</f>
        <v xml:space="preserve"> </v>
      </c>
      <c r="M248" s="213" t="str">
        <f>IF(J248="Low",0.15,IF(J248="Medium",0.2,IF(J248="High",0.3,IF(J248="No Risk",0,IF(Table2472[[#This Row],[Risk of Shift]]=" "," ")))))</f>
        <v xml:space="preserve"> </v>
      </c>
    </row>
    <row r="249" spans="3:13">
      <c r="C249" s="16"/>
      <c r="E249" s="209" t="str">
        <f>IFERROR(VLOOKUP(Table2472[[#This Row],[MS-DRG]],'TO HIDE DRG Sum Ref'!$B$2:$M$760,4,FALSE)," ")</f>
        <v xml:space="preserve"> </v>
      </c>
      <c r="F249" s="210" t="str">
        <f>IFERROR(VLOOKUP(Table2472[[#This Row],[MS-DRG]],'TO HIDE DRG Sum Ref'!$B$2:$M$760,5,FALSE)," ")</f>
        <v xml:space="preserve"> </v>
      </c>
      <c r="G249" s="211" t="str">
        <f>IF('Volume Input'!E251&lt;&gt;0,'Volume Input'!E251," ")</f>
        <v xml:space="preserve"> </v>
      </c>
      <c r="H249" s="210" t="str">
        <f>IFERROR(VLOOKUP(Table2472[[#This Row],[MS-DRG]],'TO HIDE DRG Sum Ref'!$B$2:$M$760,2,FALSE)," ")</f>
        <v xml:space="preserve"> </v>
      </c>
      <c r="I249" s="212" t="str">
        <f>_xlfn.IFNA(VLOOKUP(Table2472[[#This Row],[MS-DRG]],'TO HIDE DRG Sum Ref'!$B$2:$F$760,3,FALSE)," ")</f>
        <v xml:space="preserve"> </v>
      </c>
      <c r="J249" s="212" t="str">
        <f>_xlfn.IFNA(VLOOKUP(F249,'TO HIDE DRG Sum Ref'!$L$3:$N$85,3,FALSE)," ")</f>
        <v xml:space="preserve"> </v>
      </c>
      <c r="K249" s="213" t="str">
        <f>IF(J249="Low",0.05,IF(J249="Medium",0.1,IF(J249="High",0.2,IF(J249="No Risk",0,IF(Table2472[[#This Row],[Risk of Shift]]=" "," ")))))</f>
        <v xml:space="preserve"> </v>
      </c>
      <c r="L249" s="213" t="str">
        <f>IF(J249="Low",0.1,IF(J249="Medium",0.15,IF(J249="High",0.25,IF(J249="No Risk",0,IF(Table2472[[#This Row],[Risk of Shift]]=" "," ")))))</f>
        <v xml:space="preserve"> </v>
      </c>
      <c r="M249" s="213" t="str">
        <f>IF(J249="Low",0.15,IF(J249="Medium",0.2,IF(J249="High",0.3,IF(J249="No Risk",0,IF(Table2472[[#This Row],[Risk of Shift]]=" "," ")))))</f>
        <v xml:space="preserve"> </v>
      </c>
    </row>
    <row r="250" spans="3:13">
      <c r="C250" s="16"/>
      <c r="E250" s="209" t="str">
        <f>IFERROR(VLOOKUP(Table2472[[#This Row],[MS-DRG]],'TO HIDE DRG Sum Ref'!$B$2:$M$760,4,FALSE)," ")</f>
        <v xml:space="preserve"> </v>
      </c>
      <c r="F250" s="210" t="str">
        <f>IFERROR(VLOOKUP(Table2472[[#This Row],[MS-DRG]],'TO HIDE DRG Sum Ref'!$B$2:$M$760,5,FALSE)," ")</f>
        <v xml:space="preserve"> </v>
      </c>
      <c r="G250" s="211" t="str">
        <f>IF('Volume Input'!E252&lt;&gt;0,'Volume Input'!E252," ")</f>
        <v xml:space="preserve"> </v>
      </c>
      <c r="H250" s="210" t="str">
        <f>IFERROR(VLOOKUP(Table2472[[#This Row],[MS-DRG]],'TO HIDE DRG Sum Ref'!$B$2:$M$760,2,FALSE)," ")</f>
        <v xml:space="preserve"> </v>
      </c>
      <c r="I250" s="212" t="str">
        <f>_xlfn.IFNA(VLOOKUP(Table2472[[#This Row],[MS-DRG]],'TO HIDE DRG Sum Ref'!$B$2:$F$760,3,FALSE)," ")</f>
        <v xml:space="preserve"> </v>
      </c>
      <c r="J250" s="212" t="str">
        <f>_xlfn.IFNA(VLOOKUP(F250,'TO HIDE DRG Sum Ref'!$L$3:$N$85,3,FALSE)," ")</f>
        <v xml:space="preserve"> </v>
      </c>
      <c r="K250" s="213" t="str">
        <f>IF(J250="Low",0.05,IF(J250="Medium",0.1,IF(J250="High",0.2,IF(J250="No Risk",0,IF(Table2472[[#This Row],[Risk of Shift]]=" "," ")))))</f>
        <v xml:space="preserve"> </v>
      </c>
      <c r="L250" s="213" t="str">
        <f>IF(J250="Low",0.1,IF(J250="Medium",0.15,IF(J250="High",0.25,IF(J250="No Risk",0,IF(Table2472[[#This Row],[Risk of Shift]]=" "," ")))))</f>
        <v xml:space="preserve"> </v>
      </c>
      <c r="M250" s="213" t="str">
        <f>IF(J250="Low",0.15,IF(J250="Medium",0.2,IF(J250="High",0.3,IF(J250="No Risk",0,IF(Table2472[[#This Row],[Risk of Shift]]=" "," ")))))</f>
        <v xml:space="preserve"> </v>
      </c>
    </row>
    <row r="251" spans="3:13">
      <c r="C251" s="16"/>
      <c r="E251" s="209" t="str">
        <f>IFERROR(VLOOKUP(Table2472[[#This Row],[MS-DRG]],'TO HIDE DRG Sum Ref'!$B$2:$M$760,4,FALSE)," ")</f>
        <v xml:space="preserve"> </v>
      </c>
      <c r="F251" s="210" t="str">
        <f>IFERROR(VLOOKUP(Table2472[[#This Row],[MS-DRG]],'TO HIDE DRG Sum Ref'!$B$2:$M$760,5,FALSE)," ")</f>
        <v xml:space="preserve"> </v>
      </c>
      <c r="G251" s="211" t="str">
        <f>IF('Volume Input'!E253&lt;&gt;0,'Volume Input'!E253," ")</f>
        <v xml:space="preserve"> </v>
      </c>
      <c r="H251" s="210" t="str">
        <f>IFERROR(VLOOKUP(Table2472[[#This Row],[MS-DRG]],'TO HIDE DRG Sum Ref'!$B$2:$M$760,2,FALSE)," ")</f>
        <v xml:space="preserve"> </v>
      </c>
      <c r="I251" s="212" t="str">
        <f>_xlfn.IFNA(VLOOKUP(Table2472[[#This Row],[MS-DRG]],'TO HIDE DRG Sum Ref'!$B$2:$F$760,3,FALSE)," ")</f>
        <v xml:space="preserve"> </v>
      </c>
      <c r="J251" s="212" t="str">
        <f>_xlfn.IFNA(VLOOKUP(F251,'TO HIDE DRG Sum Ref'!$L$3:$N$85,3,FALSE)," ")</f>
        <v xml:space="preserve"> </v>
      </c>
      <c r="K251" s="213" t="str">
        <f>IF(J251="Low",0.05,IF(J251="Medium",0.1,IF(J251="High",0.2,IF(J251="No Risk",0,IF(Table2472[[#This Row],[Risk of Shift]]=" "," ")))))</f>
        <v xml:space="preserve"> </v>
      </c>
      <c r="L251" s="213" t="str">
        <f>IF(J251="Low",0.1,IF(J251="Medium",0.15,IF(J251="High",0.25,IF(J251="No Risk",0,IF(Table2472[[#This Row],[Risk of Shift]]=" "," ")))))</f>
        <v xml:space="preserve"> </v>
      </c>
      <c r="M251" s="213" t="str">
        <f>IF(J251="Low",0.15,IF(J251="Medium",0.2,IF(J251="High",0.3,IF(J251="No Risk",0,IF(Table2472[[#This Row],[Risk of Shift]]=" "," ")))))</f>
        <v xml:space="preserve"> </v>
      </c>
    </row>
    <row r="252" spans="3:13">
      <c r="C252" s="16"/>
      <c r="E252" s="209" t="str">
        <f>IFERROR(VLOOKUP(Table2472[[#This Row],[MS-DRG]],'TO HIDE DRG Sum Ref'!$B$2:$M$760,4,FALSE)," ")</f>
        <v xml:space="preserve"> </v>
      </c>
      <c r="F252" s="210" t="str">
        <f>IFERROR(VLOOKUP(Table2472[[#This Row],[MS-DRG]],'TO HIDE DRG Sum Ref'!$B$2:$M$760,5,FALSE)," ")</f>
        <v xml:space="preserve"> </v>
      </c>
      <c r="G252" s="211" t="str">
        <f>IF('Volume Input'!E254&lt;&gt;0,'Volume Input'!E254," ")</f>
        <v xml:space="preserve"> </v>
      </c>
      <c r="H252" s="210" t="str">
        <f>IFERROR(VLOOKUP(Table2472[[#This Row],[MS-DRG]],'TO HIDE DRG Sum Ref'!$B$2:$M$760,2,FALSE)," ")</f>
        <v xml:space="preserve"> </v>
      </c>
      <c r="I252" s="212" t="str">
        <f>_xlfn.IFNA(VLOOKUP(Table2472[[#This Row],[MS-DRG]],'TO HIDE DRG Sum Ref'!$B$2:$F$760,3,FALSE)," ")</f>
        <v xml:space="preserve"> </v>
      </c>
      <c r="J252" s="212" t="str">
        <f>_xlfn.IFNA(VLOOKUP(F252,'TO HIDE DRG Sum Ref'!$L$3:$N$85,3,FALSE)," ")</f>
        <v xml:space="preserve"> </v>
      </c>
      <c r="K252" s="213" t="str">
        <f>IF(J252="Low",0.05,IF(J252="Medium",0.1,IF(J252="High",0.2,IF(J252="No Risk",0,IF(Table2472[[#This Row],[Risk of Shift]]=" "," ")))))</f>
        <v xml:space="preserve"> </v>
      </c>
      <c r="L252" s="213" t="str">
        <f>IF(J252="Low",0.1,IF(J252="Medium",0.15,IF(J252="High",0.25,IF(J252="No Risk",0,IF(Table2472[[#This Row],[Risk of Shift]]=" "," ")))))</f>
        <v xml:space="preserve"> </v>
      </c>
      <c r="M252" s="213" t="str">
        <f>IF(J252="Low",0.15,IF(J252="Medium",0.2,IF(J252="High",0.3,IF(J252="No Risk",0,IF(Table2472[[#This Row],[Risk of Shift]]=" "," ")))))</f>
        <v xml:space="preserve"> </v>
      </c>
    </row>
    <row r="253" spans="3:13">
      <c r="C253" s="16"/>
      <c r="E253" s="209" t="str">
        <f>IFERROR(VLOOKUP(Table2472[[#This Row],[MS-DRG]],'TO HIDE DRG Sum Ref'!$B$2:$M$760,4,FALSE)," ")</f>
        <v xml:space="preserve"> </v>
      </c>
      <c r="F253" s="210" t="str">
        <f>IFERROR(VLOOKUP(Table2472[[#This Row],[MS-DRG]],'TO HIDE DRG Sum Ref'!$B$2:$M$760,5,FALSE)," ")</f>
        <v xml:space="preserve"> </v>
      </c>
      <c r="G253" s="211" t="str">
        <f>IF('Volume Input'!E255&lt;&gt;0,'Volume Input'!E255," ")</f>
        <v xml:space="preserve"> </v>
      </c>
      <c r="H253" s="210" t="str">
        <f>IFERROR(VLOOKUP(Table2472[[#This Row],[MS-DRG]],'TO HIDE DRG Sum Ref'!$B$2:$M$760,2,FALSE)," ")</f>
        <v xml:space="preserve"> </v>
      </c>
      <c r="I253" s="212" t="str">
        <f>_xlfn.IFNA(VLOOKUP(Table2472[[#This Row],[MS-DRG]],'TO HIDE DRG Sum Ref'!$B$2:$F$760,3,FALSE)," ")</f>
        <v xml:space="preserve"> </v>
      </c>
      <c r="J253" s="212" t="str">
        <f>_xlfn.IFNA(VLOOKUP(F253,'TO HIDE DRG Sum Ref'!$L$3:$N$85,3,FALSE)," ")</f>
        <v xml:space="preserve"> </v>
      </c>
      <c r="K253" s="213" t="str">
        <f>IF(J253="Low",0.05,IF(J253="Medium",0.1,IF(J253="High",0.2,IF(J253="No Risk",0,IF(Table2472[[#This Row],[Risk of Shift]]=" "," ")))))</f>
        <v xml:space="preserve"> </v>
      </c>
      <c r="L253" s="213" t="str">
        <f>IF(J253="Low",0.1,IF(J253="Medium",0.15,IF(J253="High",0.25,IF(J253="No Risk",0,IF(Table2472[[#This Row],[Risk of Shift]]=" "," ")))))</f>
        <v xml:space="preserve"> </v>
      </c>
      <c r="M253" s="213" t="str">
        <f>IF(J253="Low",0.15,IF(J253="Medium",0.2,IF(J253="High",0.3,IF(J253="No Risk",0,IF(Table2472[[#This Row],[Risk of Shift]]=" "," ")))))</f>
        <v xml:space="preserve"> </v>
      </c>
    </row>
    <row r="254" spans="3:13">
      <c r="C254" s="16"/>
      <c r="E254" s="209" t="str">
        <f>IFERROR(VLOOKUP(Table2472[[#This Row],[MS-DRG]],'TO HIDE DRG Sum Ref'!$B$2:$M$760,4,FALSE)," ")</f>
        <v xml:space="preserve"> </v>
      </c>
      <c r="F254" s="210" t="str">
        <f>IFERROR(VLOOKUP(Table2472[[#This Row],[MS-DRG]],'TO HIDE DRG Sum Ref'!$B$2:$M$760,5,FALSE)," ")</f>
        <v xml:space="preserve"> </v>
      </c>
      <c r="G254" s="211" t="str">
        <f>IF('Volume Input'!E256&lt;&gt;0,'Volume Input'!E256," ")</f>
        <v xml:space="preserve"> </v>
      </c>
      <c r="H254" s="210" t="str">
        <f>IFERROR(VLOOKUP(Table2472[[#This Row],[MS-DRG]],'TO HIDE DRG Sum Ref'!$B$2:$M$760,2,FALSE)," ")</f>
        <v xml:space="preserve"> </v>
      </c>
      <c r="I254" s="212" t="str">
        <f>_xlfn.IFNA(VLOOKUP(Table2472[[#This Row],[MS-DRG]],'TO HIDE DRG Sum Ref'!$B$2:$F$760,3,FALSE)," ")</f>
        <v xml:space="preserve"> </v>
      </c>
      <c r="J254" s="212" t="str">
        <f>_xlfn.IFNA(VLOOKUP(F254,'TO HIDE DRG Sum Ref'!$L$3:$N$85,3,FALSE)," ")</f>
        <v xml:space="preserve"> </v>
      </c>
      <c r="K254" s="213" t="str">
        <f>IF(J254="Low",0.05,IF(J254="Medium",0.1,IF(J254="High",0.2,IF(J254="No Risk",0,IF(Table2472[[#This Row],[Risk of Shift]]=" "," ")))))</f>
        <v xml:space="preserve"> </v>
      </c>
      <c r="L254" s="213" t="str">
        <f>IF(J254="Low",0.1,IF(J254="Medium",0.15,IF(J254="High",0.25,IF(J254="No Risk",0,IF(Table2472[[#This Row],[Risk of Shift]]=" "," ")))))</f>
        <v xml:space="preserve"> </v>
      </c>
      <c r="M254" s="213" t="str">
        <f>IF(J254="Low",0.15,IF(J254="Medium",0.2,IF(J254="High",0.3,IF(J254="No Risk",0,IF(Table2472[[#This Row],[Risk of Shift]]=" "," ")))))</f>
        <v xml:space="preserve"> </v>
      </c>
    </row>
    <row r="255" spans="3:13">
      <c r="C255" s="16"/>
      <c r="E255" s="209" t="str">
        <f>IFERROR(VLOOKUP(Table2472[[#This Row],[MS-DRG]],'TO HIDE DRG Sum Ref'!$B$2:$M$760,4,FALSE)," ")</f>
        <v xml:space="preserve"> </v>
      </c>
      <c r="F255" s="210" t="str">
        <f>IFERROR(VLOOKUP(Table2472[[#This Row],[MS-DRG]],'TO HIDE DRG Sum Ref'!$B$2:$M$760,5,FALSE)," ")</f>
        <v xml:space="preserve"> </v>
      </c>
      <c r="G255" s="211" t="str">
        <f>IF('Volume Input'!E257&lt;&gt;0,'Volume Input'!E257," ")</f>
        <v xml:space="preserve"> </v>
      </c>
      <c r="H255" s="210" t="str">
        <f>IFERROR(VLOOKUP(Table2472[[#This Row],[MS-DRG]],'TO HIDE DRG Sum Ref'!$B$2:$M$760,2,FALSE)," ")</f>
        <v xml:space="preserve"> </v>
      </c>
      <c r="I255" s="212" t="str">
        <f>_xlfn.IFNA(VLOOKUP(Table2472[[#This Row],[MS-DRG]],'TO HIDE DRG Sum Ref'!$B$2:$F$760,3,FALSE)," ")</f>
        <v xml:space="preserve"> </v>
      </c>
      <c r="J255" s="212" t="str">
        <f>_xlfn.IFNA(VLOOKUP(F255,'TO HIDE DRG Sum Ref'!$L$3:$N$85,3,FALSE)," ")</f>
        <v xml:space="preserve"> </v>
      </c>
      <c r="K255" s="213" t="str">
        <f>IF(J255="Low",0.05,IF(J255="Medium",0.1,IF(J255="High",0.2,IF(J255="No Risk",0,IF(Table2472[[#This Row],[Risk of Shift]]=" "," ")))))</f>
        <v xml:space="preserve"> </v>
      </c>
      <c r="L255" s="213" t="str">
        <f>IF(J255="Low",0.1,IF(J255="Medium",0.15,IF(J255="High",0.25,IF(J255="No Risk",0,IF(Table2472[[#This Row],[Risk of Shift]]=" "," ")))))</f>
        <v xml:space="preserve"> </v>
      </c>
      <c r="M255" s="213" t="str">
        <f>IF(J255="Low",0.15,IF(J255="Medium",0.2,IF(J255="High",0.3,IF(J255="No Risk",0,IF(Table2472[[#This Row],[Risk of Shift]]=" "," ")))))</f>
        <v xml:space="preserve"> </v>
      </c>
    </row>
    <row r="256" spans="3:13">
      <c r="C256" s="16"/>
      <c r="E256" s="209" t="str">
        <f>IFERROR(VLOOKUP(Table2472[[#This Row],[MS-DRG]],'TO HIDE DRG Sum Ref'!$B$2:$M$760,4,FALSE)," ")</f>
        <v xml:space="preserve"> </v>
      </c>
      <c r="F256" s="210" t="str">
        <f>IFERROR(VLOOKUP(Table2472[[#This Row],[MS-DRG]],'TO HIDE DRG Sum Ref'!$B$2:$M$760,5,FALSE)," ")</f>
        <v xml:space="preserve"> </v>
      </c>
      <c r="G256" s="211" t="str">
        <f>IF('Volume Input'!E258&lt;&gt;0,'Volume Input'!E258," ")</f>
        <v xml:space="preserve"> </v>
      </c>
      <c r="H256" s="210" t="str">
        <f>IFERROR(VLOOKUP(Table2472[[#This Row],[MS-DRG]],'TO HIDE DRG Sum Ref'!$B$2:$M$760,2,FALSE)," ")</f>
        <v xml:space="preserve"> </v>
      </c>
      <c r="I256" s="212" t="str">
        <f>_xlfn.IFNA(VLOOKUP(Table2472[[#This Row],[MS-DRG]],'TO HIDE DRG Sum Ref'!$B$2:$F$760,3,FALSE)," ")</f>
        <v xml:space="preserve"> </v>
      </c>
      <c r="J256" s="212" t="str">
        <f>_xlfn.IFNA(VLOOKUP(F256,'TO HIDE DRG Sum Ref'!$L$3:$N$85,3,FALSE)," ")</f>
        <v xml:space="preserve"> </v>
      </c>
      <c r="K256" s="213" t="str">
        <f>IF(J256="Low",0.05,IF(J256="Medium",0.1,IF(J256="High",0.2,IF(J256="No Risk",0,IF(Table2472[[#This Row],[Risk of Shift]]=" "," ")))))</f>
        <v xml:space="preserve"> </v>
      </c>
      <c r="L256" s="213" t="str">
        <f>IF(J256="Low",0.1,IF(J256="Medium",0.15,IF(J256="High",0.25,IF(J256="No Risk",0,IF(Table2472[[#This Row],[Risk of Shift]]=" "," ")))))</f>
        <v xml:space="preserve"> </v>
      </c>
      <c r="M256" s="213" t="str">
        <f>IF(J256="Low",0.15,IF(J256="Medium",0.2,IF(J256="High",0.3,IF(J256="No Risk",0,IF(Table2472[[#This Row],[Risk of Shift]]=" "," ")))))</f>
        <v xml:space="preserve"> </v>
      </c>
    </row>
    <row r="257" spans="3:13">
      <c r="C257" s="16"/>
      <c r="E257" s="209" t="str">
        <f>IFERROR(VLOOKUP(Table2472[[#This Row],[MS-DRG]],'TO HIDE DRG Sum Ref'!$B$2:$M$760,4,FALSE)," ")</f>
        <v xml:space="preserve"> </v>
      </c>
      <c r="F257" s="210" t="str">
        <f>IFERROR(VLOOKUP(Table2472[[#This Row],[MS-DRG]],'TO HIDE DRG Sum Ref'!$B$2:$M$760,5,FALSE)," ")</f>
        <v xml:space="preserve"> </v>
      </c>
      <c r="G257" s="211" t="str">
        <f>IF('Volume Input'!E259&lt;&gt;0,'Volume Input'!E259," ")</f>
        <v xml:space="preserve"> </v>
      </c>
      <c r="H257" s="210" t="str">
        <f>IFERROR(VLOOKUP(Table2472[[#This Row],[MS-DRG]],'TO HIDE DRG Sum Ref'!$B$2:$M$760,2,FALSE)," ")</f>
        <v xml:space="preserve"> </v>
      </c>
      <c r="I257" s="212" t="str">
        <f>_xlfn.IFNA(VLOOKUP(Table2472[[#This Row],[MS-DRG]],'TO HIDE DRG Sum Ref'!$B$2:$F$760,3,FALSE)," ")</f>
        <v xml:space="preserve"> </v>
      </c>
      <c r="J257" s="212" t="str">
        <f>_xlfn.IFNA(VLOOKUP(F257,'TO HIDE DRG Sum Ref'!$L$3:$N$85,3,FALSE)," ")</f>
        <v xml:space="preserve"> </v>
      </c>
      <c r="K257" s="213" t="str">
        <f>IF(J257="Low",0.05,IF(J257="Medium",0.1,IF(J257="High",0.2,IF(J257="No Risk",0,IF(Table2472[[#This Row],[Risk of Shift]]=" "," ")))))</f>
        <v xml:space="preserve"> </v>
      </c>
      <c r="L257" s="213" t="str">
        <f>IF(J257="Low",0.1,IF(J257="Medium",0.15,IF(J257="High",0.25,IF(J257="No Risk",0,IF(Table2472[[#This Row],[Risk of Shift]]=" "," ")))))</f>
        <v xml:space="preserve"> </v>
      </c>
      <c r="M257" s="213" t="str">
        <f>IF(J257="Low",0.15,IF(J257="Medium",0.2,IF(J257="High",0.3,IF(J257="No Risk",0,IF(Table2472[[#This Row],[Risk of Shift]]=" "," ")))))</f>
        <v xml:space="preserve"> </v>
      </c>
    </row>
    <row r="258" spans="3:13">
      <c r="C258" s="16"/>
      <c r="E258" s="209" t="str">
        <f>IFERROR(VLOOKUP(Table2472[[#This Row],[MS-DRG]],'TO HIDE DRG Sum Ref'!$B$2:$M$760,4,FALSE)," ")</f>
        <v xml:space="preserve"> </v>
      </c>
      <c r="F258" s="210" t="str">
        <f>IFERROR(VLOOKUP(Table2472[[#This Row],[MS-DRG]],'TO HIDE DRG Sum Ref'!$B$2:$M$760,5,FALSE)," ")</f>
        <v xml:space="preserve"> </v>
      </c>
      <c r="G258" s="211" t="str">
        <f>IF('Volume Input'!E260&lt;&gt;0,'Volume Input'!E260," ")</f>
        <v xml:space="preserve"> </v>
      </c>
      <c r="H258" s="210" t="str">
        <f>IFERROR(VLOOKUP(Table2472[[#This Row],[MS-DRG]],'TO HIDE DRG Sum Ref'!$B$2:$M$760,2,FALSE)," ")</f>
        <v xml:space="preserve"> </v>
      </c>
      <c r="I258" s="212" t="str">
        <f>_xlfn.IFNA(VLOOKUP(Table2472[[#This Row],[MS-DRG]],'TO HIDE DRG Sum Ref'!$B$2:$F$760,3,FALSE)," ")</f>
        <v xml:space="preserve"> </v>
      </c>
      <c r="J258" s="212" t="str">
        <f>_xlfn.IFNA(VLOOKUP(F258,'TO HIDE DRG Sum Ref'!$L$3:$N$85,3,FALSE)," ")</f>
        <v xml:space="preserve"> </v>
      </c>
      <c r="K258" s="213" t="str">
        <f>IF(J258="Low",0.05,IF(J258="Medium",0.1,IF(J258="High",0.2,IF(J258="No Risk",0,IF(Table2472[[#This Row],[Risk of Shift]]=" "," ")))))</f>
        <v xml:space="preserve"> </v>
      </c>
      <c r="L258" s="213" t="str">
        <f>IF(J258="Low",0.1,IF(J258="Medium",0.15,IF(J258="High",0.25,IF(J258="No Risk",0,IF(Table2472[[#This Row],[Risk of Shift]]=" "," ")))))</f>
        <v xml:space="preserve"> </v>
      </c>
      <c r="M258" s="213" t="str">
        <f>IF(J258="Low",0.15,IF(J258="Medium",0.2,IF(J258="High",0.3,IF(J258="No Risk",0,IF(Table2472[[#This Row],[Risk of Shift]]=" "," ")))))</f>
        <v xml:space="preserve"> </v>
      </c>
    </row>
    <row r="259" spans="3:13">
      <c r="C259" s="16"/>
      <c r="E259" s="209" t="str">
        <f>IFERROR(VLOOKUP(Table2472[[#This Row],[MS-DRG]],'TO HIDE DRG Sum Ref'!$B$2:$M$760,4,FALSE)," ")</f>
        <v xml:space="preserve"> </v>
      </c>
      <c r="F259" s="210" t="str">
        <f>IFERROR(VLOOKUP(Table2472[[#This Row],[MS-DRG]],'TO HIDE DRG Sum Ref'!$B$2:$M$760,5,FALSE)," ")</f>
        <v xml:space="preserve"> </v>
      </c>
      <c r="G259" s="211" t="str">
        <f>IF('Volume Input'!E261&lt;&gt;0,'Volume Input'!E261," ")</f>
        <v xml:space="preserve"> </v>
      </c>
      <c r="H259" s="210" t="str">
        <f>IFERROR(VLOOKUP(Table2472[[#This Row],[MS-DRG]],'TO HIDE DRG Sum Ref'!$B$2:$M$760,2,FALSE)," ")</f>
        <v xml:space="preserve"> </v>
      </c>
      <c r="I259" s="212" t="str">
        <f>_xlfn.IFNA(VLOOKUP(Table2472[[#This Row],[MS-DRG]],'TO HIDE DRG Sum Ref'!$B$2:$F$760,3,FALSE)," ")</f>
        <v xml:space="preserve"> </v>
      </c>
      <c r="J259" s="212" t="str">
        <f>_xlfn.IFNA(VLOOKUP(F259,'TO HIDE DRG Sum Ref'!$L$3:$N$85,3,FALSE)," ")</f>
        <v xml:space="preserve"> </v>
      </c>
      <c r="K259" s="213" t="str">
        <f>IF(J259="Low",0.05,IF(J259="Medium",0.1,IF(J259="High",0.2,IF(J259="No Risk",0,IF(Table2472[[#This Row],[Risk of Shift]]=" "," ")))))</f>
        <v xml:space="preserve"> </v>
      </c>
      <c r="L259" s="213" t="str">
        <f>IF(J259="Low",0.1,IF(J259="Medium",0.15,IF(J259="High",0.25,IF(J259="No Risk",0,IF(Table2472[[#This Row],[Risk of Shift]]=" "," ")))))</f>
        <v xml:space="preserve"> </v>
      </c>
      <c r="M259" s="213" t="str">
        <f>IF(J259="Low",0.15,IF(J259="Medium",0.2,IF(J259="High",0.3,IF(J259="No Risk",0,IF(Table2472[[#This Row],[Risk of Shift]]=" "," ")))))</f>
        <v xml:space="preserve"> </v>
      </c>
    </row>
    <row r="260" spans="3:13">
      <c r="C260" s="16"/>
      <c r="E260" s="209" t="str">
        <f>IFERROR(VLOOKUP(Table2472[[#This Row],[MS-DRG]],'TO HIDE DRG Sum Ref'!$B$2:$M$760,4,FALSE)," ")</f>
        <v xml:space="preserve"> </v>
      </c>
      <c r="F260" s="210" t="str">
        <f>IFERROR(VLOOKUP(Table2472[[#This Row],[MS-DRG]],'TO HIDE DRG Sum Ref'!$B$2:$M$760,5,FALSE)," ")</f>
        <v xml:space="preserve"> </v>
      </c>
      <c r="G260" s="211" t="str">
        <f>IF('Volume Input'!E262&lt;&gt;0,'Volume Input'!E262," ")</f>
        <v xml:space="preserve"> </v>
      </c>
      <c r="H260" s="210" t="str">
        <f>IFERROR(VLOOKUP(Table2472[[#This Row],[MS-DRG]],'TO HIDE DRG Sum Ref'!$B$2:$M$760,2,FALSE)," ")</f>
        <v xml:space="preserve"> </v>
      </c>
      <c r="I260" s="212" t="str">
        <f>_xlfn.IFNA(VLOOKUP(Table2472[[#This Row],[MS-DRG]],'TO HIDE DRG Sum Ref'!$B$2:$F$760,3,FALSE)," ")</f>
        <v xml:space="preserve"> </v>
      </c>
      <c r="J260" s="212" t="str">
        <f>_xlfn.IFNA(VLOOKUP(F260,'TO HIDE DRG Sum Ref'!$L$3:$N$85,3,FALSE)," ")</f>
        <v xml:space="preserve"> </v>
      </c>
      <c r="K260" s="213" t="str">
        <f>IF(J260="Low",0.05,IF(J260="Medium",0.1,IF(J260="High",0.2,IF(J260="No Risk",0,IF(Table2472[[#This Row],[Risk of Shift]]=" "," ")))))</f>
        <v xml:space="preserve"> </v>
      </c>
      <c r="L260" s="213" t="str">
        <f>IF(J260="Low",0.1,IF(J260="Medium",0.15,IF(J260="High",0.25,IF(J260="No Risk",0,IF(Table2472[[#This Row],[Risk of Shift]]=" "," ")))))</f>
        <v xml:space="preserve"> </v>
      </c>
      <c r="M260" s="213" t="str">
        <f>IF(J260="Low",0.15,IF(J260="Medium",0.2,IF(J260="High",0.3,IF(J260="No Risk",0,IF(Table2472[[#This Row],[Risk of Shift]]=" "," ")))))</f>
        <v xml:space="preserve"> </v>
      </c>
    </row>
    <row r="261" spans="3:13">
      <c r="C261" s="16"/>
      <c r="E261" s="209" t="str">
        <f>IFERROR(VLOOKUP(Table2472[[#This Row],[MS-DRG]],'TO HIDE DRG Sum Ref'!$B$2:$M$760,4,FALSE)," ")</f>
        <v xml:space="preserve"> </v>
      </c>
      <c r="F261" s="210" t="str">
        <f>IFERROR(VLOOKUP(Table2472[[#This Row],[MS-DRG]],'TO HIDE DRG Sum Ref'!$B$2:$M$760,5,FALSE)," ")</f>
        <v xml:space="preserve"> </v>
      </c>
      <c r="G261" s="211" t="str">
        <f>IF('Volume Input'!E263&lt;&gt;0,'Volume Input'!E263," ")</f>
        <v xml:space="preserve"> </v>
      </c>
      <c r="H261" s="210" t="str">
        <f>IFERROR(VLOOKUP(Table2472[[#This Row],[MS-DRG]],'TO HIDE DRG Sum Ref'!$B$2:$M$760,2,FALSE)," ")</f>
        <v xml:space="preserve"> </v>
      </c>
      <c r="I261" s="212" t="str">
        <f>_xlfn.IFNA(VLOOKUP(Table2472[[#This Row],[MS-DRG]],'TO HIDE DRG Sum Ref'!$B$2:$F$760,3,FALSE)," ")</f>
        <v xml:space="preserve"> </v>
      </c>
      <c r="J261" s="212" t="str">
        <f>_xlfn.IFNA(VLOOKUP(F261,'TO HIDE DRG Sum Ref'!$L$3:$N$85,3,FALSE)," ")</f>
        <v xml:space="preserve"> </v>
      </c>
      <c r="K261" s="213" t="str">
        <f>IF(J261="Low",0.05,IF(J261="Medium",0.1,IF(J261="High",0.2,IF(J261="No Risk",0,IF(Table2472[[#This Row],[Risk of Shift]]=" "," ")))))</f>
        <v xml:space="preserve"> </v>
      </c>
      <c r="L261" s="213" t="str">
        <f>IF(J261="Low",0.1,IF(J261="Medium",0.15,IF(J261="High",0.25,IF(J261="No Risk",0,IF(Table2472[[#This Row],[Risk of Shift]]=" "," ")))))</f>
        <v xml:space="preserve"> </v>
      </c>
      <c r="M261" s="213" t="str">
        <f>IF(J261="Low",0.15,IF(J261="Medium",0.2,IF(J261="High",0.3,IF(J261="No Risk",0,IF(Table2472[[#This Row],[Risk of Shift]]=" "," ")))))</f>
        <v xml:space="preserve"> </v>
      </c>
    </row>
    <row r="262" spans="3:13">
      <c r="C262" s="16"/>
      <c r="E262" s="209" t="str">
        <f>IFERROR(VLOOKUP(Table2472[[#This Row],[MS-DRG]],'TO HIDE DRG Sum Ref'!$B$2:$M$760,4,FALSE)," ")</f>
        <v xml:space="preserve"> </v>
      </c>
      <c r="F262" s="210" t="str">
        <f>IFERROR(VLOOKUP(Table2472[[#This Row],[MS-DRG]],'TO HIDE DRG Sum Ref'!$B$2:$M$760,5,FALSE)," ")</f>
        <v xml:space="preserve"> </v>
      </c>
      <c r="G262" s="211" t="str">
        <f>IF('Volume Input'!E264&lt;&gt;0,'Volume Input'!E264," ")</f>
        <v xml:space="preserve"> </v>
      </c>
      <c r="H262" s="210" t="str">
        <f>IFERROR(VLOOKUP(Table2472[[#This Row],[MS-DRG]],'TO HIDE DRG Sum Ref'!$B$2:$M$760,2,FALSE)," ")</f>
        <v xml:space="preserve"> </v>
      </c>
      <c r="I262" s="212" t="str">
        <f>_xlfn.IFNA(VLOOKUP(Table2472[[#This Row],[MS-DRG]],'TO HIDE DRG Sum Ref'!$B$2:$F$760,3,FALSE)," ")</f>
        <v xml:space="preserve"> </v>
      </c>
      <c r="J262" s="212" t="str">
        <f>_xlfn.IFNA(VLOOKUP(F262,'TO HIDE DRG Sum Ref'!$L$3:$N$85,3,FALSE)," ")</f>
        <v xml:space="preserve"> </v>
      </c>
      <c r="K262" s="213" t="str">
        <f>IF(J262="Low",0.05,IF(J262="Medium",0.1,IF(J262="High",0.2,IF(J262="No Risk",0,IF(Table2472[[#This Row],[Risk of Shift]]=" "," ")))))</f>
        <v xml:space="preserve"> </v>
      </c>
      <c r="L262" s="213" t="str">
        <f>IF(J262="Low",0.1,IF(J262="Medium",0.15,IF(J262="High",0.25,IF(J262="No Risk",0,IF(Table2472[[#This Row],[Risk of Shift]]=" "," ")))))</f>
        <v xml:space="preserve"> </v>
      </c>
      <c r="M262" s="213" t="str">
        <f>IF(J262="Low",0.15,IF(J262="Medium",0.2,IF(J262="High",0.3,IF(J262="No Risk",0,IF(Table2472[[#This Row],[Risk of Shift]]=" "," ")))))</f>
        <v xml:space="preserve"> </v>
      </c>
    </row>
    <row r="263" spans="3:13">
      <c r="C263" s="16"/>
      <c r="E263" s="209" t="str">
        <f>IFERROR(VLOOKUP(Table2472[[#This Row],[MS-DRG]],'TO HIDE DRG Sum Ref'!$B$2:$M$760,4,FALSE)," ")</f>
        <v xml:space="preserve"> </v>
      </c>
      <c r="F263" s="210" t="str">
        <f>IFERROR(VLOOKUP(Table2472[[#This Row],[MS-DRG]],'TO HIDE DRG Sum Ref'!$B$2:$M$760,5,FALSE)," ")</f>
        <v xml:space="preserve"> </v>
      </c>
      <c r="G263" s="211" t="str">
        <f>IF('Volume Input'!E265&lt;&gt;0,'Volume Input'!E265," ")</f>
        <v xml:space="preserve"> </v>
      </c>
      <c r="H263" s="210" t="str">
        <f>IFERROR(VLOOKUP(Table2472[[#This Row],[MS-DRG]],'TO HIDE DRG Sum Ref'!$B$2:$M$760,2,FALSE)," ")</f>
        <v xml:space="preserve"> </v>
      </c>
      <c r="I263" s="212" t="str">
        <f>_xlfn.IFNA(VLOOKUP(Table2472[[#This Row],[MS-DRG]],'TO HIDE DRG Sum Ref'!$B$2:$F$760,3,FALSE)," ")</f>
        <v xml:space="preserve"> </v>
      </c>
      <c r="J263" s="212" t="str">
        <f>_xlfn.IFNA(VLOOKUP(F263,'TO HIDE DRG Sum Ref'!$L$3:$N$85,3,FALSE)," ")</f>
        <v xml:space="preserve"> </v>
      </c>
      <c r="K263" s="213" t="str">
        <f>IF(J263="Low",0.05,IF(J263="Medium",0.1,IF(J263="High",0.2,IF(J263="No Risk",0,IF(Table2472[[#This Row],[Risk of Shift]]=" "," ")))))</f>
        <v xml:space="preserve"> </v>
      </c>
      <c r="L263" s="213" t="str">
        <f>IF(J263="Low",0.1,IF(J263="Medium",0.15,IF(J263="High",0.25,IF(J263="No Risk",0,IF(Table2472[[#This Row],[Risk of Shift]]=" "," ")))))</f>
        <v xml:space="preserve"> </v>
      </c>
      <c r="M263" s="213" t="str">
        <f>IF(J263="Low",0.15,IF(J263="Medium",0.2,IF(J263="High",0.3,IF(J263="No Risk",0,IF(Table2472[[#This Row],[Risk of Shift]]=" "," ")))))</f>
        <v xml:space="preserve"> </v>
      </c>
    </row>
    <row r="264" spans="3:13">
      <c r="C264" s="16"/>
      <c r="E264" s="209" t="str">
        <f>IFERROR(VLOOKUP(Table2472[[#This Row],[MS-DRG]],'TO HIDE DRG Sum Ref'!$B$2:$M$760,4,FALSE)," ")</f>
        <v xml:space="preserve"> </v>
      </c>
      <c r="F264" s="210" t="str">
        <f>IFERROR(VLOOKUP(Table2472[[#This Row],[MS-DRG]],'TO HIDE DRG Sum Ref'!$B$2:$M$760,5,FALSE)," ")</f>
        <v xml:space="preserve"> </v>
      </c>
      <c r="G264" s="211" t="str">
        <f>IF('Volume Input'!E266&lt;&gt;0,'Volume Input'!E266," ")</f>
        <v xml:space="preserve"> </v>
      </c>
      <c r="H264" s="210" t="str">
        <f>IFERROR(VLOOKUP(Table2472[[#This Row],[MS-DRG]],'TO HIDE DRG Sum Ref'!$B$2:$M$760,2,FALSE)," ")</f>
        <v xml:space="preserve"> </v>
      </c>
      <c r="I264" s="212" t="str">
        <f>_xlfn.IFNA(VLOOKUP(Table2472[[#This Row],[MS-DRG]],'TO HIDE DRG Sum Ref'!$B$2:$F$760,3,FALSE)," ")</f>
        <v xml:space="preserve"> </v>
      </c>
      <c r="J264" s="212" t="str">
        <f>_xlfn.IFNA(VLOOKUP(F264,'TO HIDE DRG Sum Ref'!$L$3:$N$85,3,FALSE)," ")</f>
        <v xml:space="preserve"> </v>
      </c>
      <c r="K264" s="213" t="str">
        <f>IF(J264="Low",0.05,IF(J264="Medium",0.1,IF(J264="High",0.2,IF(J264="No Risk",0,IF(Table2472[[#This Row],[Risk of Shift]]=" "," ")))))</f>
        <v xml:space="preserve"> </v>
      </c>
      <c r="L264" s="213" t="str">
        <f>IF(J264="Low",0.1,IF(J264="Medium",0.15,IF(J264="High",0.25,IF(J264="No Risk",0,IF(Table2472[[#This Row],[Risk of Shift]]=" "," ")))))</f>
        <v xml:space="preserve"> </v>
      </c>
      <c r="M264" s="213" t="str">
        <f>IF(J264="Low",0.15,IF(J264="Medium",0.2,IF(J264="High",0.3,IF(J264="No Risk",0,IF(Table2472[[#This Row],[Risk of Shift]]=" "," ")))))</f>
        <v xml:space="preserve"> </v>
      </c>
    </row>
    <row r="265" spans="3:13">
      <c r="C265" s="16"/>
      <c r="E265" s="209" t="str">
        <f>IFERROR(VLOOKUP(Table2472[[#This Row],[MS-DRG]],'TO HIDE DRG Sum Ref'!$B$2:$M$760,4,FALSE)," ")</f>
        <v xml:space="preserve"> </v>
      </c>
      <c r="F265" s="210" t="str">
        <f>IFERROR(VLOOKUP(Table2472[[#This Row],[MS-DRG]],'TO HIDE DRG Sum Ref'!$B$2:$M$760,5,FALSE)," ")</f>
        <v xml:space="preserve"> </v>
      </c>
      <c r="G265" s="211" t="str">
        <f>IF('Volume Input'!E267&lt;&gt;0,'Volume Input'!E267," ")</f>
        <v xml:space="preserve"> </v>
      </c>
      <c r="H265" s="210" t="str">
        <f>IFERROR(VLOOKUP(Table2472[[#This Row],[MS-DRG]],'TO HIDE DRG Sum Ref'!$B$2:$M$760,2,FALSE)," ")</f>
        <v xml:space="preserve"> </v>
      </c>
      <c r="I265" s="212" t="str">
        <f>_xlfn.IFNA(VLOOKUP(Table2472[[#This Row],[MS-DRG]],'TO HIDE DRG Sum Ref'!$B$2:$F$760,3,FALSE)," ")</f>
        <v xml:space="preserve"> </v>
      </c>
      <c r="J265" s="212" t="str">
        <f>_xlfn.IFNA(VLOOKUP(F265,'TO HIDE DRG Sum Ref'!$L$3:$N$85,3,FALSE)," ")</f>
        <v xml:space="preserve"> </v>
      </c>
      <c r="K265" s="213" t="str">
        <f>IF(J265="Low",0.05,IF(J265="Medium",0.1,IF(J265="High",0.2,IF(J265="No Risk",0,IF(Table2472[[#This Row],[Risk of Shift]]=" "," ")))))</f>
        <v xml:space="preserve"> </v>
      </c>
      <c r="L265" s="213" t="str">
        <f>IF(J265="Low",0.1,IF(J265="Medium",0.15,IF(J265="High",0.25,IF(J265="No Risk",0,IF(Table2472[[#This Row],[Risk of Shift]]=" "," ")))))</f>
        <v xml:space="preserve"> </v>
      </c>
      <c r="M265" s="213" t="str">
        <f>IF(J265="Low",0.15,IF(J265="Medium",0.2,IF(J265="High",0.3,IF(J265="No Risk",0,IF(Table2472[[#This Row],[Risk of Shift]]=" "," ")))))</f>
        <v xml:space="preserve"> </v>
      </c>
    </row>
    <row r="266" spans="3:13">
      <c r="C266" s="16"/>
      <c r="E266" s="209" t="str">
        <f>IFERROR(VLOOKUP(Table2472[[#This Row],[MS-DRG]],'TO HIDE DRG Sum Ref'!$B$2:$M$760,4,FALSE)," ")</f>
        <v xml:space="preserve"> </v>
      </c>
      <c r="F266" s="210" t="str">
        <f>IFERROR(VLOOKUP(Table2472[[#This Row],[MS-DRG]],'TO HIDE DRG Sum Ref'!$B$2:$M$760,5,FALSE)," ")</f>
        <v xml:space="preserve"> </v>
      </c>
      <c r="G266" s="211" t="str">
        <f>IF('Volume Input'!E268&lt;&gt;0,'Volume Input'!E268," ")</f>
        <v xml:space="preserve"> </v>
      </c>
      <c r="H266" s="210" t="str">
        <f>IFERROR(VLOOKUP(Table2472[[#This Row],[MS-DRG]],'TO HIDE DRG Sum Ref'!$B$2:$M$760,2,FALSE)," ")</f>
        <v xml:space="preserve"> </v>
      </c>
      <c r="I266" s="212" t="str">
        <f>_xlfn.IFNA(VLOOKUP(Table2472[[#This Row],[MS-DRG]],'TO HIDE DRG Sum Ref'!$B$2:$F$760,3,FALSE)," ")</f>
        <v xml:space="preserve"> </v>
      </c>
      <c r="J266" s="212" t="str">
        <f>_xlfn.IFNA(VLOOKUP(F266,'TO HIDE DRG Sum Ref'!$L$3:$N$85,3,FALSE)," ")</f>
        <v xml:space="preserve"> </v>
      </c>
      <c r="K266" s="213" t="str">
        <f>IF(J266="Low",0.05,IF(J266="Medium",0.1,IF(J266="High",0.2,IF(J266="No Risk",0,IF(Table2472[[#This Row],[Risk of Shift]]=" "," ")))))</f>
        <v xml:space="preserve"> </v>
      </c>
      <c r="L266" s="213" t="str">
        <f>IF(J266="Low",0.1,IF(J266="Medium",0.15,IF(J266="High",0.25,IF(J266="No Risk",0,IF(Table2472[[#This Row],[Risk of Shift]]=" "," ")))))</f>
        <v xml:space="preserve"> </v>
      </c>
      <c r="M266" s="213" t="str">
        <f>IF(J266="Low",0.15,IF(J266="Medium",0.2,IF(J266="High",0.3,IF(J266="No Risk",0,IF(Table2472[[#This Row],[Risk of Shift]]=" "," ")))))</f>
        <v xml:space="preserve"> </v>
      </c>
    </row>
    <row r="267" spans="3:13">
      <c r="C267" s="16"/>
      <c r="E267" s="209" t="str">
        <f>IFERROR(VLOOKUP(Table2472[[#This Row],[MS-DRG]],'TO HIDE DRG Sum Ref'!$B$2:$M$760,4,FALSE)," ")</f>
        <v xml:space="preserve"> </v>
      </c>
      <c r="F267" s="210" t="str">
        <f>IFERROR(VLOOKUP(Table2472[[#This Row],[MS-DRG]],'TO HIDE DRG Sum Ref'!$B$2:$M$760,5,FALSE)," ")</f>
        <v xml:space="preserve"> </v>
      </c>
      <c r="G267" s="211" t="str">
        <f>IF('Volume Input'!E269&lt;&gt;0,'Volume Input'!E269," ")</f>
        <v xml:space="preserve"> </v>
      </c>
      <c r="H267" s="210" t="str">
        <f>IFERROR(VLOOKUP(Table2472[[#This Row],[MS-DRG]],'TO HIDE DRG Sum Ref'!$B$2:$M$760,2,FALSE)," ")</f>
        <v xml:space="preserve"> </v>
      </c>
      <c r="I267" s="212" t="str">
        <f>_xlfn.IFNA(VLOOKUP(Table2472[[#This Row],[MS-DRG]],'TO HIDE DRG Sum Ref'!$B$2:$F$760,3,FALSE)," ")</f>
        <v xml:space="preserve"> </v>
      </c>
      <c r="J267" s="212" t="str">
        <f>_xlfn.IFNA(VLOOKUP(F267,'TO HIDE DRG Sum Ref'!$L$3:$N$85,3,FALSE)," ")</f>
        <v xml:space="preserve"> </v>
      </c>
      <c r="K267" s="213" t="str">
        <f>IF(J267="Low",0.05,IF(J267="Medium",0.1,IF(J267="High",0.2,IF(J267="No Risk",0,IF(Table2472[[#This Row],[Risk of Shift]]=" "," ")))))</f>
        <v xml:space="preserve"> </v>
      </c>
      <c r="L267" s="213" t="str">
        <f>IF(J267="Low",0.1,IF(J267="Medium",0.15,IF(J267="High",0.25,IF(J267="No Risk",0,IF(Table2472[[#This Row],[Risk of Shift]]=" "," ")))))</f>
        <v xml:space="preserve"> </v>
      </c>
      <c r="M267" s="213" t="str">
        <f>IF(J267="Low",0.15,IF(J267="Medium",0.2,IF(J267="High",0.3,IF(J267="No Risk",0,IF(Table2472[[#This Row],[Risk of Shift]]=" "," ")))))</f>
        <v xml:space="preserve"> </v>
      </c>
    </row>
    <row r="268" spans="3:13">
      <c r="C268" s="16"/>
      <c r="E268" s="209" t="str">
        <f>IFERROR(VLOOKUP(Table2472[[#This Row],[MS-DRG]],'TO HIDE DRG Sum Ref'!$B$2:$M$760,4,FALSE)," ")</f>
        <v xml:space="preserve"> </v>
      </c>
      <c r="F268" s="210" t="str">
        <f>IFERROR(VLOOKUP(Table2472[[#This Row],[MS-DRG]],'TO HIDE DRG Sum Ref'!$B$2:$M$760,5,FALSE)," ")</f>
        <v xml:space="preserve"> </v>
      </c>
      <c r="G268" s="211" t="str">
        <f>IF('Volume Input'!E270&lt;&gt;0,'Volume Input'!E270," ")</f>
        <v xml:space="preserve"> </v>
      </c>
      <c r="H268" s="210" t="str">
        <f>IFERROR(VLOOKUP(Table2472[[#This Row],[MS-DRG]],'TO HIDE DRG Sum Ref'!$B$2:$M$760,2,FALSE)," ")</f>
        <v xml:space="preserve"> </v>
      </c>
      <c r="I268" s="212" t="str">
        <f>_xlfn.IFNA(VLOOKUP(Table2472[[#This Row],[MS-DRG]],'TO HIDE DRG Sum Ref'!$B$2:$F$760,3,FALSE)," ")</f>
        <v xml:space="preserve"> </v>
      </c>
      <c r="J268" s="212" t="str">
        <f>_xlfn.IFNA(VLOOKUP(F268,'TO HIDE DRG Sum Ref'!$L$3:$N$85,3,FALSE)," ")</f>
        <v xml:space="preserve"> </v>
      </c>
      <c r="K268" s="213" t="str">
        <f>IF(J268="Low",0.05,IF(J268="Medium",0.1,IF(J268="High",0.2,IF(J268="No Risk",0,IF(Table2472[[#This Row],[Risk of Shift]]=" "," ")))))</f>
        <v xml:space="preserve"> </v>
      </c>
      <c r="L268" s="213" t="str">
        <f>IF(J268="Low",0.1,IF(J268="Medium",0.15,IF(J268="High",0.25,IF(J268="No Risk",0,IF(Table2472[[#This Row],[Risk of Shift]]=" "," ")))))</f>
        <v xml:space="preserve"> </v>
      </c>
      <c r="M268" s="213" t="str">
        <f>IF(J268="Low",0.15,IF(J268="Medium",0.2,IF(J268="High",0.3,IF(J268="No Risk",0,IF(Table2472[[#This Row],[Risk of Shift]]=" "," ")))))</f>
        <v xml:space="preserve"> </v>
      </c>
    </row>
    <row r="269" spans="3:13">
      <c r="C269" s="16"/>
      <c r="E269" s="209" t="str">
        <f>IFERROR(VLOOKUP(Table2472[[#This Row],[MS-DRG]],'TO HIDE DRG Sum Ref'!$B$2:$M$760,4,FALSE)," ")</f>
        <v xml:space="preserve"> </v>
      </c>
      <c r="F269" s="210" t="str">
        <f>IFERROR(VLOOKUP(Table2472[[#This Row],[MS-DRG]],'TO HIDE DRG Sum Ref'!$B$2:$M$760,5,FALSE)," ")</f>
        <v xml:space="preserve"> </v>
      </c>
      <c r="G269" s="211" t="str">
        <f>IF('Volume Input'!E271&lt;&gt;0,'Volume Input'!E271," ")</f>
        <v xml:space="preserve"> </v>
      </c>
      <c r="H269" s="210" t="str">
        <f>IFERROR(VLOOKUP(Table2472[[#This Row],[MS-DRG]],'TO HIDE DRG Sum Ref'!$B$2:$M$760,2,FALSE)," ")</f>
        <v xml:space="preserve"> </v>
      </c>
      <c r="I269" s="212" t="str">
        <f>_xlfn.IFNA(VLOOKUP(Table2472[[#This Row],[MS-DRG]],'TO HIDE DRG Sum Ref'!$B$2:$F$760,3,FALSE)," ")</f>
        <v xml:space="preserve"> </v>
      </c>
      <c r="J269" s="212" t="str">
        <f>_xlfn.IFNA(VLOOKUP(F269,'TO HIDE DRG Sum Ref'!$L$3:$N$85,3,FALSE)," ")</f>
        <v xml:space="preserve"> </v>
      </c>
      <c r="K269" s="213" t="str">
        <f>IF(J269="Low",0.05,IF(J269="Medium",0.1,IF(J269="High",0.2,IF(J269="No Risk",0,IF(Table2472[[#This Row],[Risk of Shift]]=" "," ")))))</f>
        <v xml:space="preserve"> </v>
      </c>
      <c r="L269" s="213" t="str">
        <f>IF(J269="Low",0.1,IF(J269="Medium",0.15,IF(J269="High",0.25,IF(J269="No Risk",0,IF(Table2472[[#This Row],[Risk of Shift]]=" "," ")))))</f>
        <v xml:space="preserve"> </v>
      </c>
      <c r="M269" s="213" t="str">
        <f>IF(J269="Low",0.15,IF(J269="Medium",0.2,IF(J269="High",0.3,IF(J269="No Risk",0,IF(Table2472[[#This Row],[Risk of Shift]]=" "," ")))))</f>
        <v xml:space="preserve"> </v>
      </c>
    </row>
    <row r="270" spans="3:13">
      <c r="C270" s="16"/>
      <c r="E270" s="209" t="str">
        <f>IFERROR(VLOOKUP(Table2472[[#This Row],[MS-DRG]],'TO HIDE DRG Sum Ref'!$B$2:$M$760,4,FALSE)," ")</f>
        <v xml:space="preserve"> </v>
      </c>
      <c r="F270" s="210" t="str">
        <f>IFERROR(VLOOKUP(Table2472[[#This Row],[MS-DRG]],'TO HIDE DRG Sum Ref'!$B$2:$M$760,5,FALSE)," ")</f>
        <v xml:space="preserve"> </v>
      </c>
      <c r="G270" s="211" t="str">
        <f>IF('Volume Input'!E272&lt;&gt;0,'Volume Input'!E272," ")</f>
        <v xml:space="preserve"> </v>
      </c>
      <c r="H270" s="210" t="str">
        <f>IFERROR(VLOOKUP(Table2472[[#This Row],[MS-DRG]],'TO HIDE DRG Sum Ref'!$B$2:$M$760,2,FALSE)," ")</f>
        <v xml:space="preserve"> </v>
      </c>
      <c r="I270" s="212" t="str">
        <f>_xlfn.IFNA(VLOOKUP(Table2472[[#This Row],[MS-DRG]],'TO HIDE DRG Sum Ref'!$B$2:$F$760,3,FALSE)," ")</f>
        <v xml:space="preserve"> </v>
      </c>
      <c r="J270" s="212" t="str">
        <f>_xlfn.IFNA(VLOOKUP(F270,'TO HIDE DRG Sum Ref'!$L$3:$N$85,3,FALSE)," ")</f>
        <v xml:space="preserve"> </v>
      </c>
      <c r="K270" s="213" t="str">
        <f>IF(J270="Low",0.05,IF(J270="Medium",0.1,IF(J270="High",0.2,IF(J270="No Risk",0,IF(Table2472[[#This Row],[Risk of Shift]]=" "," ")))))</f>
        <v xml:space="preserve"> </v>
      </c>
      <c r="L270" s="213" t="str">
        <f>IF(J270="Low",0.1,IF(J270="Medium",0.15,IF(J270="High",0.25,IF(J270="No Risk",0,IF(Table2472[[#This Row],[Risk of Shift]]=" "," ")))))</f>
        <v xml:space="preserve"> </v>
      </c>
      <c r="M270" s="213" t="str">
        <f>IF(J270="Low",0.15,IF(J270="Medium",0.2,IF(J270="High",0.3,IF(J270="No Risk",0,IF(Table2472[[#This Row],[Risk of Shift]]=" "," ")))))</f>
        <v xml:space="preserve"> </v>
      </c>
    </row>
    <row r="271" spans="3:13">
      <c r="C271" s="16"/>
      <c r="E271" s="209" t="str">
        <f>IFERROR(VLOOKUP(Table2472[[#This Row],[MS-DRG]],'TO HIDE DRG Sum Ref'!$B$2:$M$760,4,FALSE)," ")</f>
        <v xml:space="preserve"> </v>
      </c>
      <c r="F271" s="210" t="str">
        <f>IFERROR(VLOOKUP(Table2472[[#This Row],[MS-DRG]],'TO HIDE DRG Sum Ref'!$B$2:$M$760,5,FALSE)," ")</f>
        <v xml:space="preserve"> </v>
      </c>
      <c r="G271" s="211" t="str">
        <f>IF('Volume Input'!E273&lt;&gt;0,'Volume Input'!E273," ")</f>
        <v xml:space="preserve"> </v>
      </c>
      <c r="H271" s="210" t="str">
        <f>IFERROR(VLOOKUP(Table2472[[#This Row],[MS-DRG]],'TO HIDE DRG Sum Ref'!$B$2:$M$760,2,FALSE)," ")</f>
        <v xml:space="preserve"> </v>
      </c>
      <c r="I271" s="212" t="str">
        <f>_xlfn.IFNA(VLOOKUP(Table2472[[#This Row],[MS-DRG]],'TO HIDE DRG Sum Ref'!$B$2:$F$760,3,FALSE)," ")</f>
        <v xml:space="preserve"> </v>
      </c>
      <c r="J271" s="212" t="str">
        <f>_xlfn.IFNA(VLOOKUP(F271,'TO HIDE DRG Sum Ref'!$L$3:$N$85,3,FALSE)," ")</f>
        <v xml:space="preserve"> </v>
      </c>
      <c r="K271" s="213" t="str">
        <f>IF(J271="Low",0.05,IF(J271="Medium",0.1,IF(J271="High",0.2,IF(J271="No Risk",0,IF(Table2472[[#This Row],[Risk of Shift]]=" "," ")))))</f>
        <v xml:space="preserve"> </v>
      </c>
      <c r="L271" s="213" t="str">
        <f>IF(J271="Low",0.1,IF(J271="Medium",0.15,IF(J271="High",0.25,IF(J271="No Risk",0,IF(Table2472[[#This Row],[Risk of Shift]]=" "," ")))))</f>
        <v xml:space="preserve"> </v>
      </c>
      <c r="M271" s="213" t="str">
        <f>IF(J271="Low",0.15,IF(J271="Medium",0.2,IF(J271="High",0.3,IF(J271="No Risk",0,IF(Table2472[[#This Row],[Risk of Shift]]=" "," ")))))</f>
        <v xml:space="preserve"> </v>
      </c>
    </row>
    <row r="272" spans="3:13">
      <c r="C272" s="16"/>
      <c r="E272" s="209" t="str">
        <f>IFERROR(VLOOKUP(Table2472[[#This Row],[MS-DRG]],'TO HIDE DRG Sum Ref'!$B$2:$M$760,4,FALSE)," ")</f>
        <v xml:space="preserve"> </v>
      </c>
      <c r="F272" s="210" t="str">
        <f>IFERROR(VLOOKUP(Table2472[[#This Row],[MS-DRG]],'TO HIDE DRG Sum Ref'!$B$2:$M$760,5,FALSE)," ")</f>
        <v xml:space="preserve"> </v>
      </c>
      <c r="G272" s="211" t="str">
        <f>IF('Volume Input'!E274&lt;&gt;0,'Volume Input'!E274," ")</f>
        <v xml:space="preserve"> </v>
      </c>
      <c r="H272" s="210" t="str">
        <f>IFERROR(VLOOKUP(Table2472[[#This Row],[MS-DRG]],'TO HIDE DRG Sum Ref'!$B$2:$M$760,2,FALSE)," ")</f>
        <v xml:space="preserve"> </v>
      </c>
      <c r="I272" s="212" t="str">
        <f>_xlfn.IFNA(VLOOKUP(Table2472[[#This Row],[MS-DRG]],'TO HIDE DRG Sum Ref'!$B$2:$F$760,3,FALSE)," ")</f>
        <v xml:space="preserve"> </v>
      </c>
      <c r="J272" s="212" t="str">
        <f>_xlfn.IFNA(VLOOKUP(F272,'TO HIDE DRG Sum Ref'!$L$3:$N$85,3,FALSE)," ")</f>
        <v xml:space="preserve"> </v>
      </c>
      <c r="K272" s="213" t="str">
        <f>IF(J272="Low",0.05,IF(J272="Medium",0.1,IF(J272="High",0.2,IF(J272="No Risk",0,IF(Table2472[[#This Row],[Risk of Shift]]=" "," ")))))</f>
        <v xml:space="preserve"> </v>
      </c>
      <c r="L272" s="213" t="str">
        <f>IF(J272="Low",0.1,IF(J272="Medium",0.15,IF(J272="High",0.25,IF(J272="No Risk",0,IF(Table2472[[#This Row],[Risk of Shift]]=" "," ")))))</f>
        <v xml:space="preserve"> </v>
      </c>
      <c r="M272" s="213" t="str">
        <f>IF(J272="Low",0.15,IF(J272="Medium",0.2,IF(J272="High",0.3,IF(J272="No Risk",0,IF(Table2472[[#This Row],[Risk of Shift]]=" "," ")))))</f>
        <v xml:space="preserve"> </v>
      </c>
    </row>
    <row r="273" spans="3:13">
      <c r="C273" s="16"/>
      <c r="E273" s="209" t="str">
        <f>IFERROR(VLOOKUP(Table2472[[#This Row],[MS-DRG]],'TO HIDE DRG Sum Ref'!$B$2:$M$760,4,FALSE)," ")</f>
        <v xml:space="preserve"> </v>
      </c>
      <c r="F273" s="210" t="str">
        <f>IFERROR(VLOOKUP(Table2472[[#This Row],[MS-DRG]],'TO HIDE DRG Sum Ref'!$B$2:$M$760,5,FALSE)," ")</f>
        <v xml:space="preserve"> </v>
      </c>
      <c r="G273" s="211" t="str">
        <f>IF('Volume Input'!E275&lt;&gt;0,'Volume Input'!E275," ")</f>
        <v xml:space="preserve"> </v>
      </c>
      <c r="H273" s="210" t="str">
        <f>IFERROR(VLOOKUP(Table2472[[#This Row],[MS-DRG]],'TO HIDE DRG Sum Ref'!$B$2:$M$760,2,FALSE)," ")</f>
        <v xml:space="preserve"> </v>
      </c>
      <c r="I273" s="212" t="str">
        <f>_xlfn.IFNA(VLOOKUP(Table2472[[#This Row],[MS-DRG]],'TO HIDE DRG Sum Ref'!$B$2:$F$760,3,FALSE)," ")</f>
        <v xml:space="preserve"> </v>
      </c>
      <c r="J273" s="212" t="str">
        <f>_xlfn.IFNA(VLOOKUP(F273,'TO HIDE DRG Sum Ref'!$L$3:$N$85,3,FALSE)," ")</f>
        <v xml:space="preserve"> </v>
      </c>
      <c r="K273" s="213" t="str">
        <f>IF(J273="Low",0.05,IF(J273="Medium",0.1,IF(J273="High",0.2,IF(J273="No Risk",0,IF(Table2472[[#This Row],[Risk of Shift]]=" "," ")))))</f>
        <v xml:space="preserve"> </v>
      </c>
      <c r="L273" s="213" t="str">
        <f>IF(J273="Low",0.1,IF(J273="Medium",0.15,IF(J273="High",0.25,IF(J273="No Risk",0,IF(Table2472[[#This Row],[Risk of Shift]]=" "," ")))))</f>
        <v xml:space="preserve"> </v>
      </c>
      <c r="M273" s="213" t="str">
        <f>IF(J273="Low",0.15,IF(J273="Medium",0.2,IF(J273="High",0.3,IF(J273="No Risk",0,IF(Table2472[[#This Row],[Risk of Shift]]=" "," ")))))</f>
        <v xml:space="preserve"> </v>
      </c>
    </row>
    <row r="274" spans="3:13">
      <c r="C274" s="16"/>
      <c r="E274" s="209" t="str">
        <f>IFERROR(VLOOKUP(Table2472[[#This Row],[MS-DRG]],'TO HIDE DRG Sum Ref'!$B$2:$M$760,4,FALSE)," ")</f>
        <v xml:space="preserve"> </v>
      </c>
      <c r="F274" s="210" t="str">
        <f>IFERROR(VLOOKUP(Table2472[[#This Row],[MS-DRG]],'TO HIDE DRG Sum Ref'!$B$2:$M$760,5,FALSE)," ")</f>
        <v xml:space="preserve"> </v>
      </c>
      <c r="G274" s="211" t="str">
        <f>IF('Volume Input'!E276&lt;&gt;0,'Volume Input'!E276," ")</f>
        <v xml:space="preserve"> </v>
      </c>
      <c r="H274" s="210" t="str">
        <f>IFERROR(VLOOKUP(Table2472[[#This Row],[MS-DRG]],'TO HIDE DRG Sum Ref'!$B$2:$M$760,2,FALSE)," ")</f>
        <v xml:space="preserve"> </v>
      </c>
      <c r="I274" s="212" t="str">
        <f>_xlfn.IFNA(VLOOKUP(Table2472[[#This Row],[MS-DRG]],'TO HIDE DRG Sum Ref'!$B$2:$F$760,3,FALSE)," ")</f>
        <v xml:space="preserve"> </v>
      </c>
      <c r="J274" s="212" t="str">
        <f>_xlfn.IFNA(VLOOKUP(F274,'TO HIDE DRG Sum Ref'!$L$3:$N$85,3,FALSE)," ")</f>
        <v xml:space="preserve"> </v>
      </c>
      <c r="K274" s="213" t="str">
        <f>IF(J274="Low",0.05,IF(J274="Medium",0.1,IF(J274="High",0.2,IF(J274="No Risk",0,IF(Table2472[[#This Row],[Risk of Shift]]=" "," ")))))</f>
        <v xml:space="preserve"> </v>
      </c>
      <c r="L274" s="213" t="str">
        <f>IF(J274="Low",0.1,IF(J274="Medium",0.15,IF(J274="High",0.25,IF(J274="No Risk",0,IF(Table2472[[#This Row],[Risk of Shift]]=" "," ")))))</f>
        <v xml:space="preserve"> </v>
      </c>
      <c r="M274" s="213" t="str">
        <f>IF(J274="Low",0.15,IF(J274="Medium",0.2,IF(J274="High",0.3,IF(J274="No Risk",0,IF(Table2472[[#This Row],[Risk of Shift]]=" "," ")))))</f>
        <v xml:space="preserve"> </v>
      </c>
    </row>
    <row r="275" spans="3:13">
      <c r="C275" s="16"/>
      <c r="E275" s="209" t="str">
        <f>IFERROR(VLOOKUP(Table2472[[#This Row],[MS-DRG]],'TO HIDE DRG Sum Ref'!$B$2:$M$760,4,FALSE)," ")</f>
        <v xml:space="preserve"> </v>
      </c>
      <c r="F275" s="210" t="str">
        <f>IFERROR(VLOOKUP(Table2472[[#This Row],[MS-DRG]],'TO HIDE DRG Sum Ref'!$B$2:$M$760,5,FALSE)," ")</f>
        <v xml:space="preserve"> </v>
      </c>
      <c r="G275" s="211" t="str">
        <f>IF('Volume Input'!E277&lt;&gt;0,'Volume Input'!E277," ")</f>
        <v xml:space="preserve"> </v>
      </c>
      <c r="H275" s="210" t="str">
        <f>IFERROR(VLOOKUP(Table2472[[#This Row],[MS-DRG]],'TO HIDE DRG Sum Ref'!$B$2:$M$760,2,FALSE)," ")</f>
        <v xml:space="preserve"> </v>
      </c>
      <c r="I275" s="212" t="str">
        <f>_xlfn.IFNA(VLOOKUP(Table2472[[#This Row],[MS-DRG]],'TO HIDE DRG Sum Ref'!$B$2:$F$760,3,FALSE)," ")</f>
        <v xml:space="preserve"> </v>
      </c>
      <c r="J275" s="212" t="str">
        <f>_xlfn.IFNA(VLOOKUP(F275,'TO HIDE DRG Sum Ref'!$L$3:$N$85,3,FALSE)," ")</f>
        <v xml:space="preserve"> </v>
      </c>
      <c r="K275" s="213" t="str">
        <f>IF(J275="Low",0.05,IF(J275="Medium",0.1,IF(J275="High",0.2,IF(J275="No Risk",0,IF(Table2472[[#This Row],[Risk of Shift]]=" "," ")))))</f>
        <v xml:space="preserve"> </v>
      </c>
      <c r="L275" s="213" t="str">
        <f>IF(J275="Low",0.1,IF(J275="Medium",0.15,IF(J275="High",0.25,IF(J275="No Risk",0,IF(Table2472[[#This Row],[Risk of Shift]]=" "," ")))))</f>
        <v xml:space="preserve"> </v>
      </c>
      <c r="M275" s="213" t="str">
        <f>IF(J275="Low",0.15,IF(J275="Medium",0.2,IF(J275="High",0.3,IF(J275="No Risk",0,IF(Table2472[[#This Row],[Risk of Shift]]=" "," ")))))</f>
        <v xml:space="preserve"> </v>
      </c>
    </row>
    <row r="276" spans="3:13">
      <c r="C276" s="16"/>
      <c r="E276" s="209" t="str">
        <f>IFERROR(VLOOKUP(Table2472[[#This Row],[MS-DRG]],'TO HIDE DRG Sum Ref'!$B$2:$M$760,4,FALSE)," ")</f>
        <v xml:space="preserve"> </v>
      </c>
      <c r="F276" s="210" t="str">
        <f>IFERROR(VLOOKUP(Table2472[[#This Row],[MS-DRG]],'TO HIDE DRG Sum Ref'!$B$2:$M$760,5,FALSE)," ")</f>
        <v xml:space="preserve"> </v>
      </c>
      <c r="G276" s="211" t="str">
        <f>IF('Volume Input'!E278&lt;&gt;0,'Volume Input'!E278," ")</f>
        <v xml:space="preserve"> </v>
      </c>
      <c r="H276" s="210" t="str">
        <f>IFERROR(VLOOKUP(Table2472[[#This Row],[MS-DRG]],'TO HIDE DRG Sum Ref'!$B$2:$M$760,2,FALSE)," ")</f>
        <v xml:space="preserve"> </v>
      </c>
      <c r="I276" s="212" t="str">
        <f>_xlfn.IFNA(VLOOKUP(Table2472[[#This Row],[MS-DRG]],'TO HIDE DRG Sum Ref'!$B$2:$F$760,3,FALSE)," ")</f>
        <v xml:space="preserve"> </v>
      </c>
      <c r="J276" s="212" t="str">
        <f>_xlfn.IFNA(VLOOKUP(F276,'TO HIDE DRG Sum Ref'!$L$3:$N$85,3,FALSE)," ")</f>
        <v xml:space="preserve"> </v>
      </c>
      <c r="K276" s="213" t="str">
        <f>IF(J276="Low",0.05,IF(J276="Medium",0.1,IF(J276="High",0.2,IF(J276="No Risk",0,IF(Table2472[[#This Row],[Risk of Shift]]=" "," ")))))</f>
        <v xml:space="preserve"> </v>
      </c>
      <c r="L276" s="213" t="str">
        <f>IF(J276="Low",0.1,IF(J276="Medium",0.15,IF(J276="High",0.25,IF(J276="No Risk",0,IF(Table2472[[#This Row],[Risk of Shift]]=" "," ")))))</f>
        <v xml:space="preserve"> </v>
      </c>
      <c r="M276" s="213" t="str">
        <f>IF(J276="Low",0.15,IF(J276="Medium",0.2,IF(J276="High",0.3,IF(J276="No Risk",0,IF(Table2472[[#This Row],[Risk of Shift]]=" "," ")))))</f>
        <v xml:space="preserve"> </v>
      </c>
    </row>
    <row r="277" spans="3:13">
      <c r="C277" s="16"/>
      <c r="E277" s="209" t="str">
        <f>IFERROR(VLOOKUP(Table2472[[#This Row],[MS-DRG]],'TO HIDE DRG Sum Ref'!$B$2:$M$760,4,FALSE)," ")</f>
        <v xml:space="preserve"> </v>
      </c>
      <c r="F277" s="210" t="str">
        <f>IFERROR(VLOOKUP(Table2472[[#This Row],[MS-DRG]],'TO HIDE DRG Sum Ref'!$B$2:$M$760,5,FALSE)," ")</f>
        <v xml:space="preserve"> </v>
      </c>
      <c r="G277" s="211" t="str">
        <f>IF('Volume Input'!E279&lt;&gt;0,'Volume Input'!E279," ")</f>
        <v xml:space="preserve"> </v>
      </c>
      <c r="H277" s="210" t="str">
        <f>IFERROR(VLOOKUP(Table2472[[#This Row],[MS-DRG]],'TO HIDE DRG Sum Ref'!$B$2:$M$760,2,FALSE)," ")</f>
        <v xml:space="preserve"> </v>
      </c>
      <c r="I277" s="212" t="str">
        <f>_xlfn.IFNA(VLOOKUP(Table2472[[#This Row],[MS-DRG]],'TO HIDE DRG Sum Ref'!$B$2:$F$760,3,FALSE)," ")</f>
        <v xml:space="preserve"> </v>
      </c>
      <c r="J277" s="212" t="str">
        <f>_xlfn.IFNA(VLOOKUP(F277,'TO HIDE DRG Sum Ref'!$L$3:$N$85,3,FALSE)," ")</f>
        <v xml:space="preserve"> </v>
      </c>
      <c r="K277" s="213" t="str">
        <f>IF(J277="Low",0.05,IF(J277="Medium",0.1,IF(J277="High",0.2,IF(J277="No Risk",0,IF(Table2472[[#This Row],[Risk of Shift]]=" "," ")))))</f>
        <v xml:space="preserve"> </v>
      </c>
      <c r="L277" s="213" t="str">
        <f>IF(J277="Low",0.1,IF(J277="Medium",0.15,IF(J277="High",0.25,IF(J277="No Risk",0,IF(Table2472[[#This Row],[Risk of Shift]]=" "," ")))))</f>
        <v xml:space="preserve"> </v>
      </c>
      <c r="M277" s="213" t="str">
        <f>IF(J277="Low",0.15,IF(J277="Medium",0.2,IF(J277="High",0.3,IF(J277="No Risk",0,IF(Table2472[[#This Row],[Risk of Shift]]=" "," ")))))</f>
        <v xml:space="preserve"> </v>
      </c>
    </row>
    <row r="278" spans="3:13">
      <c r="C278" s="16"/>
      <c r="E278" s="209" t="str">
        <f>IFERROR(VLOOKUP(Table2472[[#This Row],[MS-DRG]],'TO HIDE DRG Sum Ref'!$B$2:$M$760,4,FALSE)," ")</f>
        <v xml:space="preserve"> </v>
      </c>
      <c r="F278" s="210" t="str">
        <f>IFERROR(VLOOKUP(Table2472[[#This Row],[MS-DRG]],'TO HIDE DRG Sum Ref'!$B$2:$M$760,5,FALSE)," ")</f>
        <v xml:space="preserve"> </v>
      </c>
      <c r="G278" s="211" t="str">
        <f>IF('Volume Input'!E280&lt;&gt;0,'Volume Input'!E280," ")</f>
        <v xml:space="preserve"> </v>
      </c>
      <c r="H278" s="210" t="str">
        <f>IFERROR(VLOOKUP(Table2472[[#This Row],[MS-DRG]],'TO HIDE DRG Sum Ref'!$B$2:$M$760,2,FALSE)," ")</f>
        <v xml:space="preserve"> </v>
      </c>
      <c r="I278" s="212" t="str">
        <f>_xlfn.IFNA(VLOOKUP(Table2472[[#This Row],[MS-DRG]],'TO HIDE DRG Sum Ref'!$B$2:$F$760,3,FALSE)," ")</f>
        <v xml:space="preserve"> </v>
      </c>
      <c r="J278" s="212" t="str">
        <f>_xlfn.IFNA(VLOOKUP(F278,'TO HIDE DRG Sum Ref'!$L$3:$N$85,3,FALSE)," ")</f>
        <v xml:space="preserve"> </v>
      </c>
      <c r="K278" s="213" t="str">
        <f>IF(J278="Low",0.05,IF(J278="Medium",0.1,IF(J278="High",0.2,IF(J278="No Risk",0,IF(Table2472[[#This Row],[Risk of Shift]]=" "," ")))))</f>
        <v xml:space="preserve"> </v>
      </c>
      <c r="L278" s="213" t="str">
        <f>IF(J278="Low",0.1,IF(J278="Medium",0.15,IF(J278="High",0.25,IF(J278="No Risk",0,IF(Table2472[[#This Row],[Risk of Shift]]=" "," ")))))</f>
        <v xml:space="preserve"> </v>
      </c>
      <c r="M278" s="213" t="str">
        <f>IF(J278="Low",0.15,IF(J278="Medium",0.2,IF(J278="High",0.3,IF(J278="No Risk",0,IF(Table2472[[#This Row],[Risk of Shift]]=" "," ")))))</f>
        <v xml:space="preserve"> </v>
      </c>
    </row>
    <row r="279" spans="3:13">
      <c r="C279" s="16"/>
      <c r="E279" s="209" t="str">
        <f>IFERROR(VLOOKUP(Table2472[[#This Row],[MS-DRG]],'TO HIDE DRG Sum Ref'!$B$2:$M$760,4,FALSE)," ")</f>
        <v xml:space="preserve"> </v>
      </c>
      <c r="F279" s="210" t="str">
        <f>IFERROR(VLOOKUP(Table2472[[#This Row],[MS-DRG]],'TO HIDE DRG Sum Ref'!$B$2:$M$760,5,FALSE)," ")</f>
        <v xml:space="preserve"> </v>
      </c>
      <c r="G279" s="211" t="str">
        <f>IF('Volume Input'!E281&lt;&gt;0,'Volume Input'!E281," ")</f>
        <v xml:space="preserve"> </v>
      </c>
      <c r="H279" s="210" t="str">
        <f>IFERROR(VLOOKUP(Table2472[[#This Row],[MS-DRG]],'TO HIDE DRG Sum Ref'!$B$2:$M$760,2,FALSE)," ")</f>
        <v xml:space="preserve"> </v>
      </c>
      <c r="I279" s="212" t="str">
        <f>_xlfn.IFNA(VLOOKUP(Table2472[[#This Row],[MS-DRG]],'TO HIDE DRG Sum Ref'!$B$2:$F$760,3,FALSE)," ")</f>
        <v xml:space="preserve"> </v>
      </c>
      <c r="J279" s="212" t="str">
        <f>_xlfn.IFNA(VLOOKUP(F279,'TO HIDE DRG Sum Ref'!$L$3:$N$85,3,FALSE)," ")</f>
        <v xml:space="preserve"> </v>
      </c>
      <c r="K279" s="213" t="str">
        <f>IF(J279="Low",0.05,IF(J279="Medium",0.1,IF(J279="High",0.2,IF(J279="No Risk",0,IF(Table2472[[#This Row],[Risk of Shift]]=" "," ")))))</f>
        <v xml:space="preserve"> </v>
      </c>
      <c r="L279" s="213" t="str">
        <f>IF(J279="Low",0.1,IF(J279="Medium",0.15,IF(J279="High",0.25,IF(J279="No Risk",0,IF(Table2472[[#This Row],[Risk of Shift]]=" "," ")))))</f>
        <v xml:space="preserve"> </v>
      </c>
      <c r="M279" s="213" t="str">
        <f>IF(J279="Low",0.15,IF(J279="Medium",0.2,IF(J279="High",0.3,IF(J279="No Risk",0,IF(Table2472[[#This Row],[Risk of Shift]]=" "," ")))))</f>
        <v xml:space="preserve"> </v>
      </c>
    </row>
    <row r="280" spans="3:13">
      <c r="C280" s="16"/>
      <c r="E280" s="209" t="str">
        <f>IFERROR(VLOOKUP(Table2472[[#This Row],[MS-DRG]],'TO HIDE DRG Sum Ref'!$B$2:$M$760,4,FALSE)," ")</f>
        <v xml:space="preserve"> </v>
      </c>
      <c r="F280" s="210" t="str">
        <f>IFERROR(VLOOKUP(Table2472[[#This Row],[MS-DRG]],'TO HIDE DRG Sum Ref'!$B$2:$M$760,5,FALSE)," ")</f>
        <v xml:space="preserve"> </v>
      </c>
      <c r="G280" s="211" t="str">
        <f>IF('Volume Input'!E282&lt;&gt;0,'Volume Input'!E282," ")</f>
        <v xml:space="preserve"> </v>
      </c>
      <c r="H280" s="210" t="str">
        <f>IFERROR(VLOOKUP(Table2472[[#This Row],[MS-DRG]],'TO HIDE DRG Sum Ref'!$B$2:$M$760,2,FALSE)," ")</f>
        <v xml:space="preserve"> </v>
      </c>
      <c r="I280" s="212" t="str">
        <f>_xlfn.IFNA(VLOOKUP(Table2472[[#This Row],[MS-DRG]],'TO HIDE DRG Sum Ref'!$B$2:$F$760,3,FALSE)," ")</f>
        <v xml:space="preserve"> </v>
      </c>
      <c r="J280" s="212" t="str">
        <f>_xlfn.IFNA(VLOOKUP(F280,'TO HIDE DRG Sum Ref'!$L$3:$N$85,3,FALSE)," ")</f>
        <v xml:space="preserve"> </v>
      </c>
      <c r="K280" s="213" t="str">
        <f>IF(J280="Low",0.05,IF(J280="Medium",0.1,IF(J280="High",0.2,IF(J280="No Risk",0,IF(Table2472[[#This Row],[Risk of Shift]]=" "," ")))))</f>
        <v xml:space="preserve"> </v>
      </c>
      <c r="L280" s="213" t="str">
        <f>IF(J280="Low",0.1,IF(J280="Medium",0.15,IF(J280="High",0.25,IF(J280="No Risk",0,IF(Table2472[[#This Row],[Risk of Shift]]=" "," ")))))</f>
        <v xml:space="preserve"> </v>
      </c>
      <c r="M280" s="213" t="str">
        <f>IF(J280="Low",0.15,IF(J280="Medium",0.2,IF(J280="High",0.3,IF(J280="No Risk",0,IF(Table2472[[#This Row],[Risk of Shift]]=" "," ")))))</f>
        <v xml:space="preserve"> </v>
      </c>
    </row>
    <row r="281" spans="3:13">
      <c r="C281" s="16"/>
      <c r="E281" s="209" t="str">
        <f>IFERROR(VLOOKUP(Table2472[[#This Row],[MS-DRG]],'TO HIDE DRG Sum Ref'!$B$2:$M$760,4,FALSE)," ")</f>
        <v xml:space="preserve"> </v>
      </c>
      <c r="F281" s="210" t="str">
        <f>IFERROR(VLOOKUP(Table2472[[#This Row],[MS-DRG]],'TO HIDE DRG Sum Ref'!$B$2:$M$760,5,FALSE)," ")</f>
        <v xml:space="preserve"> </v>
      </c>
      <c r="G281" s="211" t="str">
        <f>IF('Volume Input'!E283&lt;&gt;0,'Volume Input'!E283," ")</f>
        <v xml:space="preserve"> </v>
      </c>
      <c r="H281" s="210" t="str">
        <f>IFERROR(VLOOKUP(Table2472[[#This Row],[MS-DRG]],'TO HIDE DRG Sum Ref'!$B$2:$M$760,2,FALSE)," ")</f>
        <v xml:space="preserve"> </v>
      </c>
      <c r="I281" s="212" t="str">
        <f>_xlfn.IFNA(VLOOKUP(Table2472[[#This Row],[MS-DRG]],'TO HIDE DRG Sum Ref'!$B$2:$F$760,3,FALSE)," ")</f>
        <v xml:space="preserve"> </v>
      </c>
      <c r="J281" s="212" t="str">
        <f>_xlfn.IFNA(VLOOKUP(F281,'TO HIDE DRG Sum Ref'!$L$3:$N$85,3,FALSE)," ")</f>
        <v xml:space="preserve"> </v>
      </c>
      <c r="K281" s="213" t="str">
        <f>IF(J281="Low",0.05,IF(J281="Medium",0.1,IF(J281="High",0.2,IF(J281="No Risk",0,IF(Table2472[[#This Row],[Risk of Shift]]=" "," ")))))</f>
        <v xml:space="preserve"> </v>
      </c>
      <c r="L281" s="213" t="str">
        <f>IF(J281="Low",0.1,IF(J281="Medium",0.15,IF(J281="High",0.25,IF(J281="No Risk",0,IF(Table2472[[#This Row],[Risk of Shift]]=" "," ")))))</f>
        <v xml:space="preserve"> </v>
      </c>
      <c r="M281" s="213" t="str">
        <f>IF(J281="Low",0.15,IF(J281="Medium",0.2,IF(J281="High",0.3,IF(J281="No Risk",0,IF(Table2472[[#This Row],[Risk of Shift]]=" "," ")))))</f>
        <v xml:space="preserve"> </v>
      </c>
    </row>
    <row r="282" spans="3:13">
      <c r="C282" s="16"/>
      <c r="E282" s="209" t="str">
        <f>IFERROR(VLOOKUP(Table2472[[#This Row],[MS-DRG]],'TO HIDE DRG Sum Ref'!$B$2:$M$760,4,FALSE)," ")</f>
        <v xml:space="preserve"> </v>
      </c>
      <c r="F282" s="210" t="str">
        <f>IFERROR(VLOOKUP(Table2472[[#This Row],[MS-DRG]],'TO HIDE DRG Sum Ref'!$B$2:$M$760,5,FALSE)," ")</f>
        <v xml:space="preserve"> </v>
      </c>
      <c r="G282" s="211" t="str">
        <f>IF('Volume Input'!E284&lt;&gt;0,'Volume Input'!E284," ")</f>
        <v xml:space="preserve"> </v>
      </c>
      <c r="H282" s="210" t="str">
        <f>IFERROR(VLOOKUP(Table2472[[#This Row],[MS-DRG]],'TO HIDE DRG Sum Ref'!$B$2:$M$760,2,FALSE)," ")</f>
        <v xml:space="preserve"> </v>
      </c>
      <c r="I282" s="212" t="str">
        <f>_xlfn.IFNA(VLOOKUP(Table2472[[#This Row],[MS-DRG]],'TO HIDE DRG Sum Ref'!$B$2:$F$760,3,FALSE)," ")</f>
        <v xml:space="preserve"> </v>
      </c>
      <c r="J282" s="212" t="str">
        <f>_xlfn.IFNA(VLOOKUP(F282,'TO HIDE DRG Sum Ref'!$L$3:$N$85,3,FALSE)," ")</f>
        <v xml:space="preserve"> </v>
      </c>
      <c r="K282" s="213" t="str">
        <f>IF(J282="Low",0.05,IF(J282="Medium",0.1,IF(J282="High",0.2,IF(J282="No Risk",0,IF(Table2472[[#This Row],[Risk of Shift]]=" "," ")))))</f>
        <v xml:space="preserve"> </v>
      </c>
      <c r="L282" s="213" t="str">
        <f>IF(J282="Low",0.1,IF(J282="Medium",0.15,IF(J282="High",0.25,IF(J282="No Risk",0,IF(Table2472[[#This Row],[Risk of Shift]]=" "," ")))))</f>
        <v xml:space="preserve"> </v>
      </c>
      <c r="M282" s="213" t="str">
        <f>IF(J282="Low",0.15,IF(J282="Medium",0.2,IF(J282="High",0.3,IF(J282="No Risk",0,IF(Table2472[[#This Row],[Risk of Shift]]=" "," ")))))</f>
        <v xml:space="preserve"> </v>
      </c>
    </row>
    <row r="283" spans="3:13">
      <c r="C283" s="16"/>
      <c r="E283" s="209" t="str">
        <f>IFERROR(VLOOKUP(Table2472[[#This Row],[MS-DRG]],'TO HIDE DRG Sum Ref'!$B$2:$M$760,4,FALSE)," ")</f>
        <v xml:space="preserve"> </v>
      </c>
      <c r="F283" s="210" t="str">
        <f>IFERROR(VLOOKUP(Table2472[[#This Row],[MS-DRG]],'TO HIDE DRG Sum Ref'!$B$2:$M$760,5,FALSE)," ")</f>
        <v xml:space="preserve"> </v>
      </c>
      <c r="G283" s="211" t="str">
        <f>IF('Volume Input'!E285&lt;&gt;0,'Volume Input'!E285," ")</f>
        <v xml:space="preserve"> </v>
      </c>
      <c r="H283" s="210" t="str">
        <f>IFERROR(VLOOKUP(Table2472[[#This Row],[MS-DRG]],'TO HIDE DRG Sum Ref'!$B$2:$M$760,2,FALSE)," ")</f>
        <v xml:space="preserve"> </v>
      </c>
      <c r="I283" s="212" t="str">
        <f>_xlfn.IFNA(VLOOKUP(Table2472[[#This Row],[MS-DRG]],'TO HIDE DRG Sum Ref'!$B$2:$F$760,3,FALSE)," ")</f>
        <v xml:space="preserve"> </v>
      </c>
      <c r="J283" s="212" t="str">
        <f>_xlfn.IFNA(VLOOKUP(F283,'TO HIDE DRG Sum Ref'!$L$3:$N$85,3,FALSE)," ")</f>
        <v xml:space="preserve"> </v>
      </c>
      <c r="K283" s="213" t="str">
        <f>IF(J283="Low",0.05,IF(J283="Medium",0.1,IF(J283="High",0.2,IF(J283="No Risk",0,IF(Table2472[[#This Row],[Risk of Shift]]=" "," ")))))</f>
        <v xml:space="preserve"> </v>
      </c>
      <c r="L283" s="213" t="str">
        <f>IF(J283="Low",0.1,IF(J283="Medium",0.15,IF(J283="High",0.25,IF(J283="No Risk",0,IF(Table2472[[#This Row],[Risk of Shift]]=" "," ")))))</f>
        <v xml:space="preserve"> </v>
      </c>
      <c r="M283" s="213" t="str">
        <f>IF(J283="Low",0.15,IF(J283="Medium",0.2,IF(J283="High",0.3,IF(J283="No Risk",0,IF(Table2472[[#This Row],[Risk of Shift]]=" "," ")))))</f>
        <v xml:space="preserve"> </v>
      </c>
    </row>
    <row r="284" spans="3:13">
      <c r="C284" s="16"/>
      <c r="E284" s="209" t="str">
        <f>IFERROR(VLOOKUP(Table2472[[#This Row],[MS-DRG]],'TO HIDE DRG Sum Ref'!$B$2:$M$760,4,FALSE)," ")</f>
        <v xml:space="preserve"> </v>
      </c>
      <c r="F284" s="210" t="str">
        <f>IFERROR(VLOOKUP(Table2472[[#This Row],[MS-DRG]],'TO HIDE DRG Sum Ref'!$B$2:$M$760,5,FALSE)," ")</f>
        <v xml:space="preserve"> </v>
      </c>
      <c r="G284" s="211" t="str">
        <f>IF('Volume Input'!E286&lt;&gt;0,'Volume Input'!E286," ")</f>
        <v xml:space="preserve"> </v>
      </c>
      <c r="H284" s="210" t="str">
        <f>IFERROR(VLOOKUP(Table2472[[#This Row],[MS-DRG]],'TO HIDE DRG Sum Ref'!$B$2:$M$760,2,FALSE)," ")</f>
        <v xml:space="preserve"> </v>
      </c>
      <c r="I284" s="212" t="str">
        <f>_xlfn.IFNA(VLOOKUP(Table2472[[#This Row],[MS-DRG]],'TO HIDE DRG Sum Ref'!$B$2:$F$760,3,FALSE)," ")</f>
        <v xml:space="preserve"> </v>
      </c>
      <c r="J284" s="212" t="str">
        <f>_xlfn.IFNA(VLOOKUP(F284,'TO HIDE DRG Sum Ref'!$L$3:$N$85,3,FALSE)," ")</f>
        <v xml:space="preserve"> </v>
      </c>
      <c r="K284" s="213" t="str">
        <f>IF(J284="Low",0.05,IF(J284="Medium",0.1,IF(J284="High",0.2,IF(J284="No Risk",0,IF(Table2472[[#This Row],[Risk of Shift]]=" "," ")))))</f>
        <v xml:space="preserve"> </v>
      </c>
      <c r="L284" s="213" t="str">
        <f>IF(J284="Low",0.1,IF(J284="Medium",0.15,IF(J284="High",0.25,IF(J284="No Risk",0,IF(Table2472[[#This Row],[Risk of Shift]]=" "," ")))))</f>
        <v xml:space="preserve"> </v>
      </c>
      <c r="M284" s="213" t="str">
        <f>IF(J284="Low",0.15,IF(J284="Medium",0.2,IF(J284="High",0.3,IF(J284="No Risk",0,IF(Table2472[[#This Row],[Risk of Shift]]=" "," ")))))</f>
        <v xml:space="preserve"> </v>
      </c>
    </row>
    <row r="285" spans="3:13">
      <c r="C285" s="16"/>
      <c r="E285" s="209" t="str">
        <f>IFERROR(VLOOKUP(Table2472[[#This Row],[MS-DRG]],'TO HIDE DRG Sum Ref'!$B$2:$M$760,4,FALSE)," ")</f>
        <v xml:space="preserve"> </v>
      </c>
      <c r="F285" s="210" t="str">
        <f>IFERROR(VLOOKUP(Table2472[[#This Row],[MS-DRG]],'TO HIDE DRG Sum Ref'!$B$2:$M$760,5,FALSE)," ")</f>
        <v xml:space="preserve"> </v>
      </c>
      <c r="G285" s="211" t="str">
        <f>IF('Volume Input'!E287&lt;&gt;0,'Volume Input'!E287," ")</f>
        <v xml:space="preserve"> </v>
      </c>
      <c r="H285" s="210" t="str">
        <f>IFERROR(VLOOKUP(Table2472[[#This Row],[MS-DRG]],'TO HIDE DRG Sum Ref'!$B$2:$M$760,2,FALSE)," ")</f>
        <v xml:space="preserve"> </v>
      </c>
      <c r="I285" s="212" t="str">
        <f>_xlfn.IFNA(VLOOKUP(Table2472[[#This Row],[MS-DRG]],'TO HIDE DRG Sum Ref'!$B$2:$F$760,3,FALSE)," ")</f>
        <v xml:space="preserve"> </v>
      </c>
      <c r="J285" s="212" t="str">
        <f>_xlfn.IFNA(VLOOKUP(F285,'TO HIDE DRG Sum Ref'!$L$3:$N$85,3,FALSE)," ")</f>
        <v xml:space="preserve"> </v>
      </c>
      <c r="K285" s="213" t="str">
        <f>IF(J285="Low",0.05,IF(J285="Medium",0.1,IF(J285="High",0.2,IF(J285="No Risk",0,IF(Table2472[[#This Row],[Risk of Shift]]=" "," ")))))</f>
        <v xml:space="preserve"> </v>
      </c>
      <c r="L285" s="213" t="str">
        <f>IF(J285="Low",0.1,IF(J285="Medium",0.15,IF(J285="High",0.25,IF(J285="No Risk",0,IF(Table2472[[#This Row],[Risk of Shift]]=" "," ")))))</f>
        <v xml:space="preserve"> </v>
      </c>
      <c r="M285" s="213" t="str">
        <f>IF(J285="Low",0.15,IF(J285="Medium",0.2,IF(J285="High",0.3,IF(J285="No Risk",0,IF(Table2472[[#This Row],[Risk of Shift]]=" "," ")))))</f>
        <v xml:space="preserve"> </v>
      </c>
    </row>
    <row r="286" spans="3:13">
      <c r="C286" s="16"/>
      <c r="E286" s="209" t="str">
        <f>IFERROR(VLOOKUP(Table2472[[#This Row],[MS-DRG]],'TO HIDE DRG Sum Ref'!$B$2:$M$760,4,FALSE)," ")</f>
        <v xml:space="preserve"> </v>
      </c>
      <c r="F286" s="210" t="str">
        <f>IFERROR(VLOOKUP(Table2472[[#This Row],[MS-DRG]],'TO HIDE DRG Sum Ref'!$B$2:$M$760,5,FALSE)," ")</f>
        <v xml:space="preserve"> </v>
      </c>
      <c r="G286" s="211" t="str">
        <f>IF('Volume Input'!E288&lt;&gt;0,'Volume Input'!E288," ")</f>
        <v xml:space="preserve"> </v>
      </c>
      <c r="H286" s="210" t="str">
        <f>IFERROR(VLOOKUP(Table2472[[#This Row],[MS-DRG]],'TO HIDE DRG Sum Ref'!$B$2:$M$760,2,FALSE)," ")</f>
        <v xml:space="preserve"> </v>
      </c>
      <c r="I286" s="212" t="str">
        <f>_xlfn.IFNA(VLOOKUP(Table2472[[#This Row],[MS-DRG]],'TO HIDE DRG Sum Ref'!$B$2:$F$760,3,FALSE)," ")</f>
        <v xml:space="preserve"> </v>
      </c>
      <c r="J286" s="212" t="str">
        <f>_xlfn.IFNA(VLOOKUP(F286,'TO HIDE DRG Sum Ref'!$L$3:$N$85,3,FALSE)," ")</f>
        <v xml:space="preserve"> </v>
      </c>
      <c r="K286" s="213" t="str">
        <f>IF(J286="Low",0.05,IF(J286="Medium",0.1,IF(J286="High",0.2,IF(J286="No Risk",0,IF(Table2472[[#This Row],[Risk of Shift]]=" "," ")))))</f>
        <v xml:space="preserve"> </v>
      </c>
      <c r="L286" s="213" t="str">
        <f>IF(J286="Low",0.1,IF(J286="Medium",0.15,IF(J286="High",0.25,IF(J286="No Risk",0,IF(Table2472[[#This Row],[Risk of Shift]]=" "," ")))))</f>
        <v xml:space="preserve"> </v>
      </c>
      <c r="M286" s="213" t="str">
        <f>IF(J286="Low",0.15,IF(J286="Medium",0.2,IF(J286="High",0.3,IF(J286="No Risk",0,IF(Table2472[[#This Row],[Risk of Shift]]=" "," ")))))</f>
        <v xml:space="preserve"> </v>
      </c>
    </row>
    <row r="287" spans="3:13">
      <c r="C287" s="16"/>
      <c r="E287" s="209" t="str">
        <f>IFERROR(VLOOKUP(Table2472[[#This Row],[MS-DRG]],'TO HIDE DRG Sum Ref'!$B$2:$M$760,4,FALSE)," ")</f>
        <v xml:space="preserve"> </v>
      </c>
      <c r="F287" s="210" t="str">
        <f>IFERROR(VLOOKUP(Table2472[[#This Row],[MS-DRG]],'TO HIDE DRG Sum Ref'!$B$2:$M$760,5,FALSE)," ")</f>
        <v xml:space="preserve"> </v>
      </c>
      <c r="G287" s="211" t="str">
        <f>IF('Volume Input'!E289&lt;&gt;0,'Volume Input'!E289," ")</f>
        <v xml:space="preserve"> </v>
      </c>
      <c r="H287" s="210" t="str">
        <f>IFERROR(VLOOKUP(Table2472[[#This Row],[MS-DRG]],'TO HIDE DRG Sum Ref'!$B$2:$M$760,2,FALSE)," ")</f>
        <v xml:space="preserve"> </v>
      </c>
      <c r="I287" s="212" t="str">
        <f>_xlfn.IFNA(VLOOKUP(Table2472[[#This Row],[MS-DRG]],'TO HIDE DRG Sum Ref'!$B$2:$F$760,3,FALSE)," ")</f>
        <v xml:space="preserve"> </v>
      </c>
      <c r="J287" s="212" t="str">
        <f>_xlfn.IFNA(VLOOKUP(F287,'TO HIDE DRG Sum Ref'!$L$3:$N$85,3,FALSE)," ")</f>
        <v xml:space="preserve"> </v>
      </c>
      <c r="K287" s="213" t="str">
        <f>IF(J287="Low",0.05,IF(J287="Medium",0.1,IF(J287="High",0.2,IF(J287="No Risk",0,IF(Table2472[[#This Row],[Risk of Shift]]=" "," ")))))</f>
        <v xml:space="preserve"> </v>
      </c>
      <c r="L287" s="213" t="str">
        <f>IF(J287="Low",0.1,IF(J287="Medium",0.15,IF(J287="High",0.25,IF(J287="No Risk",0,IF(Table2472[[#This Row],[Risk of Shift]]=" "," ")))))</f>
        <v xml:space="preserve"> </v>
      </c>
      <c r="M287" s="213" t="str">
        <f>IF(J287="Low",0.15,IF(J287="Medium",0.2,IF(J287="High",0.3,IF(J287="No Risk",0,IF(Table2472[[#This Row],[Risk of Shift]]=" "," ")))))</f>
        <v xml:space="preserve"> </v>
      </c>
    </row>
    <row r="288" spans="3:13">
      <c r="C288" s="16"/>
      <c r="E288" s="209" t="str">
        <f>IFERROR(VLOOKUP(Table2472[[#This Row],[MS-DRG]],'TO HIDE DRG Sum Ref'!$B$2:$M$760,4,FALSE)," ")</f>
        <v xml:space="preserve"> </v>
      </c>
      <c r="F288" s="210" t="str">
        <f>IFERROR(VLOOKUP(Table2472[[#This Row],[MS-DRG]],'TO HIDE DRG Sum Ref'!$B$2:$M$760,5,FALSE)," ")</f>
        <v xml:space="preserve"> </v>
      </c>
      <c r="G288" s="211" t="str">
        <f>IF('Volume Input'!E290&lt;&gt;0,'Volume Input'!E290," ")</f>
        <v xml:space="preserve"> </v>
      </c>
      <c r="H288" s="210" t="str">
        <f>IFERROR(VLOOKUP(Table2472[[#This Row],[MS-DRG]],'TO HIDE DRG Sum Ref'!$B$2:$M$760,2,FALSE)," ")</f>
        <v xml:space="preserve"> </v>
      </c>
      <c r="I288" s="212" t="str">
        <f>_xlfn.IFNA(VLOOKUP(Table2472[[#This Row],[MS-DRG]],'TO HIDE DRG Sum Ref'!$B$2:$F$760,3,FALSE)," ")</f>
        <v xml:space="preserve"> </v>
      </c>
      <c r="J288" s="212" t="str">
        <f>_xlfn.IFNA(VLOOKUP(F288,'TO HIDE DRG Sum Ref'!$L$3:$N$85,3,FALSE)," ")</f>
        <v xml:space="preserve"> </v>
      </c>
      <c r="K288" s="213" t="str">
        <f>IF(J288="Low",0.05,IF(J288="Medium",0.1,IF(J288="High",0.2,IF(J288="No Risk",0,IF(Table2472[[#This Row],[Risk of Shift]]=" "," ")))))</f>
        <v xml:space="preserve"> </v>
      </c>
      <c r="L288" s="213" t="str">
        <f>IF(J288="Low",0.1,IF(J288="Medium",0.15,IF(J288="High",0.25,IF(J288="No Risk",0,IF(Table2472[[#This Row],[Risk of Shift]]=" "," ")))))</f>
        <v xml:space="preserve"> </v>
      </c>
      <c r="M288" s="213" t="str">
        <f>IF(J288="Low",0.15,IF(J288="Medium",0.2,IF(J288="High",0.3,IF(J288="No Risk",0,IF(Table2472[[#This Row],[Risk of Shift]]=" "," ")))))</f>
        <v xml:space="preserve"> </v>
      </c>
    </row>
    <row r="289" spans="3:13">
      <c r="C289" s="16"/>
      <c r="E289" s="209" t="str">
        <f>IFERROR(VLOOKUP(Table2472[[#This Row],[MS-DRG]],'TO HIDE DRG Sum Ref'!$B$2:$M$760,4,FALSE)," ")</f>
        <v xml:space="preserve"> </v>
      </c>
      <c r="F289" s="210" t="str">
        <f>IFERROR(VLOOKUP(Table2472[[#This Row],[MS-DRG]],'TO HIDE DRG Sum Ref'!$B$2:$M$760,5,FALSE)," ")</f>
        <v xml:space="preserve"> </v>
      </c>
      <c r="G289" s="211" t="str">
        <f>IF('Volume Input'!E291&lt;&gt;0,'Volume Input'!E291," ")</f>
        <v xml:space="preserve"> </v>
      </c>
      <c r="H289" s="210" t="str">
        <f>IFERROR(VLOOKUP(Table2472[[#This Row],[MS-DRG]],'TO HIDE DRG Sum Ref'!$B$2:$M$760,2,FALSE)," ")</f>
        <v xml:space="preserve"> </v>
      </c>
      <c r="I289" s="212" t="str">
        <f>_xlfn.IFNA(VLOOKUP(Table2472[[#This Row],[MS-DRG]],'TO HIDE DRG Sum Ref'!$B$2:$F$760,3,FALSE)," ")</f>
        <v xml:space="preserve"> </v>
      </c>
      <c r="J289" s="212" t="str">
        <f>_xlfn.IFNA(VLOOKUP(F289,'TO HIDE DRG Sum Ref'!$L$3:$N$85,3,FALSE)," ")</f>
        <v xml:space="preserve"> </v>
      </c>
      <c r="K289" s="213" t="str">
        <f>IF(J289="Low",0.05,IF(J289="Medium",0.1,IF(J289="High",0.2,IF(J289="No Risk",0,IF(Table2472[[#This Row],[Risk of Shift]]=" "," ")))))</f>
        <v xml:space="preserve"> </v>
      </c>
      <c r="L289" s="213" t="str">
        <f>IF(J289="Low",0.1,IF(J289="Medium",0.15,IF(J289="High",0.25,IF(J289="No Risk",0,IF(Table2472[[#This Row],[Risk of Shift]]=" "," ")))))</f>
        <v xml:space="preserve"> </v>
      </c>
      <c r="M289" s="213" t="str">
        <f>IF(J289="Low",0.15,IF(J289="Medium",0.2,IF(J289="High",0.3,IF(J289="No Risk",0,IF(Table2472[[#This Row],[Risk of Shift]]=" "," ")))))</f>
        <v xml:space="preserve"> </v>
      </c>
    </row>
    <row r="290" spans="3:13">
      <c r="C290" s="16"/>
      <c r="E290" s="209" t="str">
        <f>IFERROR(VLOOKUP(Table2472[[#This Row],[MS-DRG]],'TO HIDE DRG Sum Ref'!$B$2:$M$760,4,FALSE)," ")</f>
        <v xml:space="preserve"> </v>
      </c>
      <c r="F290" s="210" t="str">
        <f>IFERROR(VLOOKUP(Table2472[[#This Row],[MS-DRG]],'TO HIDE DRG Sum Ref'!$B$2:$M$760,5,FALSE)," ")</f>
        <v xml:space="preserve"> </v>
      </c>
      <c r="G290" s="211" t="str">
        <f>IF('Volume Input'!E292&lt;&gt;0,'Volume Input'!E292," ")</f>
        <v xml:space="preserve"> </v>
      </c>
      <c r="H290" s="210" t="str">
        <f>IFERROR(VLOOKUP(Table2472[[#This Row],[MS-DRG]],'TO HIDE DRG Sum Ref'!$B$2:$M$760,2,FALSE)," ")</f>
        <v xml:space="preserve"> </v>
      </c>
      <c r="I290" s="212" t="str">
        <f>_xlfn.IFNA(VLOOKUP(Table2472[[#This Row],[MS-DRG]],'TO HIDE DRG Sum Ref'!$B$2:$F$760,3,FALSE)," ")</f>
        <v xml:space="preserve"> </v>
      </c>
      <c r="J290" s="212" t="str">
        <f>_xlfn.IFNA(VLOOKUP(F290,'TO HIDE DRG Sum Ref'!$L$3:$N$85,3,FALSE)," ")</f>
        <v xml:space="preserve"> </v>
      </c>
      <c r="K290" s="213" t="str">
        <f>IF(J290="Low",0.05,IF(J290="Medium",0.1,IF(J290="High",0.2,IF(J290="No Risk",0,IF(Table2472[[#This Row],[Risk of Shift]]=" "," ")))))</f>
        <v xml:space="preserve"> </v>
      </c>
      <c r="L290" s="213" t="str">
        <f>IF(J290="Low",0.1,IF(J290="Medium",0.15,IF(J290="High",0.25,IF(J290="No Risk",0,IF(Table2472[[#This Row],[Risk of Shift]]=" "," ")))))</f>
        <v xml:space="preserve"> </v>
      </c>
      <c r="M290" s="213" t="str">
        <f>IF(J290="Low",0.15,IF(J290="Medium",0.2,IF(J290="High",0.3,IF(J290="No Risk",0,IF(Table2472[[#This Row],[Risk of Shift]]=" "," ")))))</f>
        <v xml:space="preserve"> </v>
      </c>
    </row>
    <row r="291" spans="3:13">
      <c r="C291" s="16"/>
      <c r="E291" s="209" t="str">
        <f>IFERROR(VLOOKUP(Table2472[[#This Row],[MS-DRG]],'TO HIDE DRG Sum Ref'!$B$2:$M$760,4,FALSE)," ")</f>
        <v xml:space="preserve"> </v>
      </c>
      <c r="F291" s="210" t="str">
        <f>IFERROR(VLOOKUP(Table2472[[#This Row],[MS-DRG]],'TO HIDE DRG Sum Ref'!$B$2:$M$760,5,FALSE)," ")</f>
        <v xml:space="preserve"> </v>
      </c>
      <c r="G291" s="211" t="str">
        <f>IF('Volume Input'!E293&lt;&gt;0,'Volume Input'!E293," ")</f>
        <v xml:space="preserve"> </v>
      </c>
      <c r="H291" s="210" t="str">
        <f>IFERROR(VLOOKUP(Table2472[[#This Row],[MS-DRG]],'TO HIDE DRG Sum Ref'!$B$2:$M$760,2,FALSE)," ")</f>
        <v xml:space="preserve"> </v>
      </c>
      <c r="I291" s="212" t="str">
        <f>_xlfn.IFNA(VLOOKUP(Table2472[[#This Row],[MS-DRG]],'TO HIDE DRG Sum Ref'!$B$2:$F$760,3,FALSE)," ")</f>
        <v xml:space="preserve"> </v>
      </c>
      <c r="J291" s="212" t="str">
        <f>_xlfn.IFNA(VLOOKUP(F291,'TO HIDE DRG Sum Ref'!$L$3:$N$85,3,FALSE)," ")</f>
        <v xml:space="preserve"> </v>
      </c>
      <c r="K291" s="213" t="str">
        <f>IF(J291="Low",0.05,IF(J291="Medium",0.1,IF(J291="High",0.2,IF(J291="No Risk",0,IF(Table2472[[#This Row],[Risk of Shift]]=" "," ")))))</f>
        <v xml:space="preserve"> </v>
      </c>
      <c r="L291" s="213" t="str">
        <f>IF(J291="Low",0.1,IF(J291="Medium",0.15,IF(J291="High",0.25,IF(J291="No Risk",0,IF(Table2472[[#This Row],[Risk of Shift]]=" "," ")))))</f>
        <v xml:space="preserve"> </v>
      </c>
      <c r="M291" s="213" t="str">
        <f>IF(J291="Low",0.15,IF(J291="Medium",0.2,IF(J291="High",0.3,IF(J291="No Risk",0,IF(Table2472[[#This Row],[Risk of Shift]]=" "," ")))))</f>
        <v xml:space="preserve"> </v>
      </c>
    </row>
    <row r="292" spans="3:13">
      <c r="C292" s="16"/>
      <c r="E292" s="209" t="str">
        <f>IFERROR(VLOOKUP(Table2472[[#This Row],[MS-DRG]],'TO HIDE DRG Sum Ref'!$B$2:$M$760,4,FALSE)," ")</f>
        <v xml:space="preserve"> </v>
      </c>
      <c r="F292" s="210" t="str">
        <f>IFERROR(VLOOKUP(Table2472[[#This Row],[MS-DRG]],'TO HIDE DRG Sum Ref'!$B$2:$M$760,5,FALSE)," ")</f>
        <v xml:space="preserve"> </v>
      </c>
      <c r="G292" s="211" t="str">
        <f>IF('Volume Input'!E294&lt;&gt;0,'Volume Input'!E294," ")</f>
        <v xml:space="preserve"> </v>
      </c>
      <c r="H292" s="210" t="str">
        <f>IFERROR(VLOOKUP(Table2472[[#This Row],[MS-DRG]],'TO HIDE DRG Sum Ref'!$B$2:$M$760,2,FALSE)," ")</f>
        <v xml:space="preserve"> </v>
      </c>
      <c r="I292" s="212" t="str">
        <f>_xlfn.IFNA(VLOOKUP(Table2472[[#This Row],[MS-DRG]],'TO HIDE DRG Sum Ref'!$B$2:$F$760,3,FALSE)," ")</f>
        <v xml:space="preserve"> </v>
      </c>
      <c r="J292" s="212" t="str">
        <f>_xlfn.IFNA(VLOOKUP(F292,'TO HIDE DRG Sum Ref'!$L$3:$N$85,3,FALSE)," ")</f>
        <v xml:space="preserve"> </v>
      </c>
      <c r="K292" s="213" t="str">
        <f>IF(J292="Low",0.05,IF(J292="Medium",0.1,IF(J292="High",0.2,IF(J292="No Risk",0,IF(Table2472[[#This Row],[Risk of Shift]]=" "," ")))))</f>
        <v xml:space="preserve"> </v>
      </c>
      <c r="L292" s="213" t="str">
        <f>IF(J292="Low",0.1,IF(J292="Medium",0.15,IF(J292="High",0.25,IF(J292="No Risk",0,IF(Table2472[[#This Row],[Risk of Shift]]=" "," ")))))</f>
        <v xml:space="preserve"> </v>
      </c>
      <c r="M292" s="213" t="str">
        <f>IF(J292="Low",0.15,IF(J292="Medium",0.2,IF(J292="High",0.3,IF(J292="No Risk",0,IF(Table2472[[#This Row],[Risk of Shift]]=" "," ")))))</f>
        <v xml:space="preserve"> </v>
      </c>
    </row>
    <row r="293" spans="3:13">
      <c r="C293" s="16"/>
      <c r="E293" s="209" t="str">
        <f>IFERROR(VLOOKUP(Table2472[[#This Row],[MS-DRG]],'TO HIDE DRG Sum Ref'!$B$2:$M$760,4,FALSE)," ")</f>
        <v xml:space="preserve"> </v>
      </c>
      <c r="F293" s="210" t="str">
        <f>IFERROR(VLOOKUP(Table2472[[#This Row],[MS-DRG]],'TO HIDE DRG Sum Ref'!$B$2:$M$760,5,FALSE)," ")</f>
        <v xml:space="preserve"> </v>
      </c>
      <c r="G293" s="211" t="str">
        <f>IF('Volume Input'!E295&lt;&gt;0,'Volume Input'!E295," ")</f>
        <v xml:space="preserve"> </v>
      </c>
      <c r="H293" s="210" t="str">
        <f>IFERROR(VLOOKUP(Table2472[[#This Row],[MS-DRG]],'TO HIDE DRG Sum Ref'!$B$2:$M$760,2,FALSE)," ")</f>
        <v xml:space="preserve"> </v>
      </c>
      <c r="I293" s="212" t="str">
        <f>_xlfn.IFNA(VLOOKUP(Table2472[[#This Row],[MS-DRG]],'TO HIDE DRG Sum Ref'!$B$2:$F$760,3,FALSE)," ")</f>
        <v xml:space="preserve"> </v>
      </c>
      <c r="J293" s="212" t="str">
        <f>_xlfn.IFNA(VLOOKUP(F293,'TO HIDE DRG Sum Ref'!$L$3:$N$85,3,FALSE)," ")</f>
        <v xml:space="preserve"> </v>
      </c>
      <c r="K293" s="213" t="str">
        <f>IF(J293="Low",0.05,IF(J293="Medium",0.1,IF(J293="High",0.2,IF(J293="No Risk",0,IF(Table2472[[#This Row],[Risk of Shift]]=" "," ")))))</f>
        <v xml:space="preserve"> </v>
      </c>
      <c r="L293" s="213" t="str">
        <f>IF(J293="Low",0.1,IF(J293="Medium",0.15,IF(J293="High",0.25,IF(J293="No Risk",0,IF(Table2472[[#This Row],[Risk of Shift]]=" "," ")))))</f>
        <v xml:space="preserve"> </v>
      </c>
      <c r="M293" s="213" t="str">
        <f>IF(J293="Low",0.15,IF(J293="Medium",0.2,IF(J293="High",0.3,IF(J293="No Risk",0,IF(Table2472[[#This Row],[Risk of Shift]]=" "," ")))))</f>
        <v xml:space="preserve"> </v>
      </c>
    </row>
    <row r="294" spans="3:13">
      <c r="C294" s="16"/>
      <c r="E294" s="209" t="str">
        <f>IFERROR(VLOOKUP(Table2472[[#This Row],[MS-DRG]],'TO HIDE DRG Sum Ref'!$B$2:$M$760,4,FALSE)," ")</f>
        <v xml:space="preserve"> </v>
      </c>
      <c r="F294" s="210" t="str">
        <f>IFERROR(VLOOKUP(Table2472[[#This Row],[MS-DRG]],'TO HIDE DRG Sum Ref'!$B$2:$M$760,5,FALSE)," ")</f>
        <v xml:space="preserve"> </v>
      </c>
      <c r="G294" s="211" t="str">
        <f>IF('Volume Input'!E296&lt;&gt;0,'Volume Input'!E296," ")</f>
        <v xml:space="preserve"> </v>
      </c>
      <c r="H294" s="210" t="str">
        <f>IFERROR(VLOOKUP(Table2472[[#This Row],[MS-DRG]],'TO HIDE DRG Sum Ref'!$B$2:$M$760,2,FALSE)," ")</f>
        <v xml:space="preserve"> </v>
      </c>
      <c r="I294" s="212" t="str">
        <f>_xlfn.IFNA(VLOOKUP(Table2472[[#This Row],[MS-DRG]],'TO HIDE DRG Sum Ref'!$B$2:$F$760,3,FALSE)," ")</f>
        <v xml:space="preserve"> </v>
      </c>
      <c r="J294" s="212" t="str">
        <f>_xlfn.IFNA(VLOOKUP(F294,'TO HIDE DRG Sum Ref'!$L$3:$N$85,3,FALSE)," ")</f>
        <v xml:space="preserve"> </v>
      </c>
      <c r="K294" s="213" t="str">
        <f>IF(J294="Low",0.05,IF(J294="Medium",0.1,IF(J294="High",0.2,IF(J294="No Risk",0,IF(Table2472[[#This Row],[Risk of Shift]]=" "," ")))))</f>
        <v xml:space="preserve"> </v>
      </c>
      <c r="L294" s="213" t="str">
        <f>IF(J294="Low",0.1,IF(J294="Medium",0.15,IF(J294="High",0.25,IF(J294="No Risk",0,IF(Table2472[[#This Row],[Risk of Shift]]=" "," ")))))</f>
        <v xml:space="preserve"> </v>
      </c>
      <c r="M294" s="213" t="str">
        <f>IF(J294="Low",0.15,IF(J294="Medium",0.2,IF(J294="High",0.3,IF(J294="No Risk",0,IF(Table2472[[#This Row],[Risk of Shift]]=" "," ")))))</f>
        <v xml:space="preserve"> </v>
      </c>
    </row>
    <row r="295" spans="3:13">
      <c r="C295" s="16"/>
      <c r="E295" s="209" t="str">
        <f>IFERROR(VLOOKUP(Table2472[[#This Row],[MS-DRG]],'TO HIDE DRG Sum Ref'!$B$2:$M$760,4,FALSE)," ")</f>
        <v xml:space="preserve"> </v>
      </c>
      <c r="F295" s="210" t="str">
        <f>IFERROR(VLOOKUP(Table2472[[#This Row],[MS-DRG]],'TO HIDE DRG Sum Ref'!$B$2:$M$760,5,FALSE)," ")</f>
        <v xml:space="preserve"> </v>
      </c>
      <c r="G295" s="211" t="str">
        <f>IF('Volume Input'!E297&lt;&gt;0,'Volume Input'!E297," ")</f>
        <v xml:space="preserve"> </v>
      </c>
      <c r="H295" s="210" t="str">
        <f>IFERROR(VLOOKUP(Table2472[[#This Row],[MS-DRG]],'TO HIDE DRG Sum Ref'!$B$2:$M$760,2,FALSE)," ")</f>
        <v xml:space="preserve"> </v>
      </c>
      <c r="I295" s="212" t="str">
        <f>_xlfn.IFNA(VLOOKUP(Table2472[[#This Row],[MS-DRG]],'TO HIDE DRG Sum Ref'!$B$2:$F$760,3,FALSE)," ")</f>
        <v xml:space="preserve"> </v>
      </c>
      <c r="J295" s="212" t="str">
        <f>_xlfn.IFNA(VLOOKUP(F295,'TO HIDE DRG Sum Ref'!$L$3:$N$85,3,FALSE)," ")</f>
        <v xml:space="preserve"> </v>
      </c>
      <c r="K295" s="213" t="str">
        <f>IF(J295="Low",0.05,IF(J295="Medium",0.1,IF(J295="High",0.2,IF(J295="No Risk",0,IF(Table2472[[#This Row],[Risk of Shift]]=" "," ")))))</f>
        <v xml:space="preserve"> </v>
      </c>
      <c r="L295" s="213" t="str">
        <f>IF(J295="Low",0.1,IF(J295="Medium",0.15,IF(J295="High",0.25,IF(J295="No Risk",0,IF(Table2472[[#This Row],[Risk of Shift]]=" "," ")))))</f>
        <v xml:space="preserve"> </v>
      </c>
      <c r="M295" s="213" t="str">
        <f>IF(J295="Low",0.15,IF(J295="Medium",0.2,IF(J295="High",0.3,IF(J295="No Risk",0,IF(Table2472[[#This Row],[Risk of Shift]]=" "," ")))))</f>
        <v xml:space="preserve"> </v>
      </c>
    </row>
    <row r="296" spans="3:13">
      <c r="C296" s="16"/>
      <c r="E296" s="209" t="str">
        <f>IFERROR(VLOOKUP(Table2472[[#This Row],[MS-DRG]],'TO HIDE DRG Sum Ref'!$B$2:$M$760,4,FALSE)," ")</f>
        <v xml:space="preserve"> </v>
      </c>
      <c r="F296" s="210" t="str">
        <f>IFERROR(VLOOKUP(Table2472[[#This Row],[MS-DRG]],'TO HIDE DRG Sum Ref'!$B$2:$M$760,5,FALSE)," ")</f>
        <v xml:space="preserve"> </v>
      </c>
      <c r="G296" s="211" t="str">
        <f>IF('Volume Input'!E298&lt;&gt;0,'Volume Input'!E298," ")</f>
        <v xml:space="preserve"> </v>
      </c>
      <c r="H296" s="210" t="str">
        <f>IFERROR(VLOOKUP(Table2472[[#This Row],[MS-DRG]],'TO HIDE DRG Sum Ref'!$B$2:$M$760,2,FALSE)," ")</f>
        <v xml:space="preserve"> </v>
      </c>
      <c r="I296" s="212" t="str">
        <f>_xlfn.IFNA(VLOOKUP(Table2472[[#This Row],[MS-DRG]],'TO HIDE DRG Sum Ref'!$B$2:$F$760,3,FALSE)," ")</f>
        <v xml:space="preserve"> </v>
      </c>
      <c r="J296" s="212" t="str">
        <f>_xlfn.IFNA(VLOOKUP(F296,'TO HIDE DRG Sum Ref'!$L$3:$N$85,3,FALSE)," ")</f>
        <v xml:space="preserve"> </v>
      </c>
      <c r="K296" s="213" t="str">
        <f>IF(J296="Low",0.05,IF(J296="Medium",0.1,IF(J296="High",0.2,IF(J296="No Risk",0,IF(Table2472[[#This Row],[Risk of Shift]]=" "," ")))))</f>
        <v xml:space="preserve"> </v>
      </c>
      <c r="L296" s="213" t="str">
        <f>IF(J296="Low",0.1,IF(J296="Medium",0.15,IF(J296="High",0.25,IF(J296="No Risk",0,IF(Table2472[[#This Row],[Risk of Shift]]=" "," ")))))</f>
        <v xml:space="preserve"> </v>
      </c>
      <c r="M296" s="213" t="str">
        <f>IF(J296="Low",0.15,IF(J296="Medium",0.2,IF(J296="High",0.3,IF(J296="No Risk",0,IF(Table2472[[#This Row],[Risk of Shift]]=" "," ")))))</f>
        <v xml:space="preserve"> </v>
      </c>
    </row>
    <row r="297" spans="3:13">
      <c r="C297" s="16"/>
      <c r="E297" s="209" t="str">
        <f>IFERROR(VLOOKUP(Table2472[[#This Row],[MS-DRG]],'TO HIDE DRG Sum Ref'!$B$2:$M$760,4,FALSE)," ")</f>
        <v xml:space="preserve"> </v>
      </c>
      <c r="F297" s="210" t="str">
        <f>IFERROR(VLOOKUP(Table2472[[#This Row],[MS-DRG]],'TO HIDE DRG Sum Ref'!$B$2:$M$760,5,FALSE)," ")</f>
        <v xml:space="preserve"> </v>
      </c>
      <c r="G297" s="211" t="str">
        <f>IF('Volume Input'!E299&lt;&gt;0,'Volume Input'!E299," ")</f>
        <v xml:space="preserve"> </v>
      </c>
      <c r="H297" s="210" t="str">
        <f>IFERROR(VLOOKUP(Table2472[[#This Row],[MS-DRG]],'TO HIDE DRG Sum Ref'!$B$2:$M$760,2,FALSE)," ")</f>
        <v xml:space="preserve"> </v>
      </c>
      <c r="I297" s="212" t="str">
        <f>_xlfn.IFNA(VLOOKUP(Table2472[[#This Row],[MS-DRG]],'TO HIDE DRG Sum Ref'!$B$2:$F$760,3,FALSE)," ")</f>
        <v xml:space="preserve"> </v>
      </c>
      <c r="J297" s="212" t="str">
        <f>_xlfn.IFNA(VLOOKUP(F297,'TO HIDE DRG Sum Ref'!$L$3:$N$85,3,FALSE)," ")</f>
        <v xml:space="preserve"> </v>
      </c>
      <c r="K297" s="213" t="str">
        <f>IF(J297="Low",0.05,IF(J297="Medium",0.1,IF(J297="High",0.2,IF(J297="No Risk",0,IF(Table2472[[#This Row],[Risk of Shift]]=" "," ")))))</f>
        <v xml:space="preserve"> </v>
      </c>
      <c r="L297" s="213" t="str">
        <f>IF(J297="Low",0.1,IF(J297="Medium",0.15,IF(J297="High",0.25,IF(J297="No Risk",0,IF(Table2472[[#This Row],[Risk of Shift]]=" "," ")))))</f>
        <v xml:space="preserve"> </v>
      </c>
      <c r="M297" s="213" t="str">
        <f>IF(J297="Low",0.15,IF(J297="Medium",0.2,IF(J297="High",0.3,IF(J297="No Risk",0,IF(Table2472[[#This Row],[Risk of Shift]]=" "," ")))))</f>
        <v xml:space="preserve"> </v>
      </c>
    </row>
    <row r="298" spans="3:13">
      <c r="C298" s="16"/>
      <c r="E298" s="209" t="str">
        <f>IFERROR(VLOOKUP(Table2472[[#This Row],[MS-DRG]],'TO HIDE DRG Sum Ref'!$B$2:$M$760,4,FALSE)," ")</f>
        <v xml:space="preserve"> </v>
      </c>
      <c r="F298" s="210" t="str">
        <f>IFERROR(VLOOKUP(Table2472[[#This Row],[MS-DRG]],'TO HIDE DRG Sum Ref'!$B$2:$M$760,5,FALSE)," ")</f>
        <v xml:space="preserve"> </v>
      </c>
      <c r="G298" s="211" t="str">
        <f>IF('Volume Input'!E300&lt;&gt;0,'Volume Input'!E300," ")</f>
        <v xml:space="preserve"> </v>
      </c>
      <c r="H298" s="210" t="str">
        <f>IFERROR(VLOOKUP(Table2472[[#This Row],[MS-DRG]],'TO HIDE DRG Sum Ref'!$B$2:$M$760,2,FALSE)," ")</f>
        <v xml:space="preserve"> </v>
      </c>
      <c r="I298" s="212" t="str">
        <f>_xlfn.IFNA(VLOOKUP(Table2472[[#This Row],[MS-DRG]],'TO HIDE DRG Sum Ref'!$B$2:$F$760,3,FALSE)," ")</f>
        <v xml:space="preserve"> </v>
      </c>
      <c r="J298" s="212" t="str">
        <f>_xlfn.IFNA(VLOOKUP(F298,'TO HIDE DRG Sum Ref'!$L$3:$N$85,3,FALSE)," ")</f>
        <v xml:space="preserve"> </v>
      </c>
      <c r="K298" s="213" t="str">
        <f>IF(J298="Low",0.05,IF(J298="Medium",0.1,IF(J298="High",0.2,IF(J298="No Risk",0,IF(Table2472[[#This Row],[Risk of Shift]]=" "," ")))))</f>
        <v xml:space="preserve"> </v>
      </c>
      <c r="L298" s="213" t="str">
        <f>IF(J298="Low",0.1,IF(J298="Medium",0.15,IF(J298="High",0.25,IF(J298="No Risk",0,IF(Table2472[[#This Row],[Risk of Shift]]=" "," ")))))</f>
        <v xml:space="preserve"> </v>
      </c>
      <c r="M298" s="213" t="str">
        <f>IF(J298="Low",0.15,IF(J298="Medium",0.2,IF(J298="High",0.3,IF(J298="No Risk",0,IF(Table2472[[#This Row],[Risk of Shift]]=" "," ")))))</f>
        <v xml:space="preserve"> </v>
      </c>
    </row>
    <row r="299" spans="3:13">
      <c r="C299" s="16"/>
      <c r="E299" s="209" t="str">
        <f>IFERROR(VLOOKUP(Table2472[[#This Row],[MS-DRG]],'TO HIDE DRG Sum Ref'!$B$2:$M$760,4,FALSE)," ")</f>
        <v xml:space="preserve"> </v>
      </c>
      <c r="F299" s="210" t="str">
        <f>IFERROR(VLOOKUP(Table2472[[#This Row],[MS-DRG]],'TO HIDE DRG Sum Ref'!$B$2:$M$760,5,FALSE)," ")</f>
        <v xml:space="preserve"> </v>
      </c>
      <c r="G299" s="211" t="str">
        <f>IF('Volume Input'!E301&lt;&gt;0,'Volume Input'!E301," ")</f>
        <v xml:space="preserve"> </v>
      </c>
      <c r="H299" s="210" t="str">
        <f>IFERROR(VLOOKUP(Table2472[[#This Row],[MS-DRG]],'TO HIDE DRG Sum Ref'!$B$2:$M$760,2,FALSE)," ")</f>
        <v xml:space="preserve"> </v>
      </c>
      <c r="I299" s="212" t="str">
        <f>_xlfn.IFNA(VLOOKUP(Table2472[[#This Row],[MS-DRG]],'TO HIDE DRG Sum Ref'!$B$2:$F$760,3,FALSE)," ")</f>
        <v xml:space="preserve"> </v>
      </c>
      <c r="J299" s="212" t="str">
        <f>_xlfn.IFNA(VLOOKUP(F299,'TO HIDE DRG Sum Ref'!$L$3:$N$85,3,FALSE)," ")</f>
        <v xml:space="preserve"> </v>
      </c>
      <c r="K299" s="213" t="str">
        <f>IF(J299="Low",0.05,IF(J299="Medium",0.1,IF(J299="High",0.2,IF(J299="No Risk",0,IF(Table2472[[#This Row],[Risk of Shift]]=" "," ")))))</f>
        <v xml:space="preserve"> </v>
      </c>
      <c r="L299" s="213" t="str">
        <f>IF(J299="Low",0.1,IF(J299="Medium",0.15,IF(J299="High",0.25,IF(J299="No Risk",0,IF(Table2472[[#This Row],[Risk of Shift]]=" "," ")))))</f>
        <v xml:space="preserve"> </v>
      </c>
      <c r="M299" s="213" t="str">
        <f>IF(J299="Low",0.15,IF(J299="Medium",0.2,IF(J299="High",0.3,IF(J299="No Risk",0,IF(Table2472[[#This Row],[Risk of Shift]]=" "," ")))))</f>
        <v xml:space="preserve"> </v>
      </c>
    </row>
    <row r="300" spans="3:13">
      <c r="C300" s="16"/>
      <c r="E300" s="209" t="str">
        <f>IFERROR(VLOOKUP(Table2472[[#This Row],[MS-DRG]],'TO HIDE DRG Sum Ref'!$B$2:$M$760,4,FALSE)," ")</f>
        <v xml:space="preserve"> </v>
      </c>
      <c r="F300" s="210" t="str">
        <f>IFERROR(VLOOKUP(Table2472[[#This Row],[MS-DRG]],'TO HIDE DRG Sum Ref'!$B$2:$M$760,5,FALSE)," ")</f>
        <v xml:space="preserve"> </v>
      </c>
      <c r="G300" s="211" t="str">
        <f>IF('Volume Input'!E302&lt;&gt;0,'Volume Input'!E302," ")</f>
        <v xml:space="preserve"> </v>
      </c>
      <c r="H300" s="210" t="str">
        <f>IFERROR(VLOOKUP(Table2472[[#This Row],[MS-DRG]],'TO HIDE DRG Sum Ref'!$B$2:$M$760,2,FALSE)," ")</f>
        <v xml:space="preserve"> </v>
      </c>
      <c r="I300" s="212" t="str">
        <f>_xlfn.IFNA(VLOOKUP(Table2472[[#This Row],[MS-DRG]],'TO HIDE DRG Sum Ref'!$B$2:$F$760,3,FALSE)," ")</f>
        <v xml:space="preserve"> </v>
      </c>
      <c r="J300" s="212" t="str">
        <f>_xlfn.IFNA(VLOOKUP(F300,'TO HIDE DRG Sum Ref'!$L$3:$N$85,3,FALSE)," ")</f>
        <v xml:space="preserve"> </v>
      </c>
      <c r="K300" s="213" t="str">
        <f>IF(J300="Low",0.05,IF(J300="Medium",0.1,IF(J300="High",0.2,IF(J300="No Risk",0,IF(Table2472[[#This Row],[Risk of Shift]]=" "," ")))))</f>
        <v xml:space="preserve"> </v>
      </c>
      <c r="L300" s="213" t="str">
        <f>IF(J300="Low",0.1,IF(J300="Medium",0.15,IF(J300="High",0.25,IF(J300="No Risk",0,IF(Table2472[[#This Row],[Risk of Shift]]=" "," ")))))</f>
        <v xml:space="preserve"> </v>
      </c>
      <c r="M300" s="213" t="str">
        <f>IF(J300="Low",0.15,IF(J300="Medium",0.2,IF(J300="High",0.3,IF(J300="No Risk",0,IF(Table2472[[#This Row],[Risk of Shift]]=" "," ")))))</f>
        <v xml:space="preserve"> </v>
      </c>
    </row>
    <row r="301" spans="3:13">
      <c r="C301" s="16"/>
      <c r="E301" s="209" t="str">
        <f>IFERROR(VLOOKUP(Table2472[[#This Row],[MS-DRG]],'TO HIDE DRG Sum Ref'!$B$2:$M$760,4,FALSE)," ")</f>
        <v xml:space="preserve"> </v>
      </c>
      <c r="F301" s="210" t="str">
        <f>IFERROR(VLOOKUP(Table2472[[#This Row],[MS-DRG]],'TO HIDE DRG Sum Ref'!$B$2:$M$760,5,FALSE)," ")</f>
        <v xml:space="preserve"> </v>
      </c>
      <c r="G301" s="211" t="str">
        <f>IF('Volume Input'!E303&lt;&gt;0,'Volume Input'!E303," ")</f>
        <v xml:space="preserve"> </v>
      </c>
      <c r="H301" s="210" t="str">
        <f>IFERROR(VLOOKUP(Table2472[[#This Row],[MS-DRG]],'TO HIDE DRG Sum Ref'!$B$2:$M$760,2,FALSE)," ")</f>
        <v xml:space="preserve"> </v>
      </c>
      <c r="I301" s="212" t="str">
        <f>_xlfn.IFNA(VLOOKUP(Table2472[[#This Row],[MS-DRG]],'TO HIDE DRG Sum Ref'!$B$2:$F$760,3,FALSE)," ")</f>
        <v xml:space="preserve"> </v>
      </c>
      <c r="J301" s="212" t="str">
        <f>_xlfn.IFNA(VLOOKUP(F301,'TO HIDE DRG Sum Ref'!$L$3:$N$85,3,FALSE)," ")</f>
        <v xml:space="preserve"> </v>
      </c>
      <c r="K301" s="213" t="str">
        <f>IF(J301="Low",0.05,IF(J301="Medium",0.1,IF(J301="High",0.2,IF(J301="No Risk",0,IF(Table2472[[#This Row],[Risk of Shift]]=" "," ")))))</f>
        <v xml:space="preserve"> </v>
      </c>
      <c r="L301" s="213" t="str">
        <f>IF(J301="Low",0.1,IF(J301="Medium",0.15,IF(J301="High",0.25,IF(J301="No Risk",0,IF(Table2472[[#This Row],[Risk of Shift]]=" "," ")))))</f>
        <v xml:space="preserve"> </v>
      </c>
      <c r="M301" s="213" t="str">
        <f>IF(J301="Low",0.15,IF(J301="Medium",0.2,IF(J301="High",0.3,IF(J301="No Risk",0,IF(Table2472[[#This Row],[Risk of Shift]]=" "," ")))))</f>
        <v xml:space="preserve"> </v>
      </c>
    </row>
    <row r="302" spans="3:13">
      <c r="C302" s="16"/>
      <c r="E302" s="209" t="str">
        <f>IFERROR(VLOOKUP(Table2472[[#This Row],[MS-DRG]],'TO HIDE DRG Sum Ref'!$B$2:$M$760,4,FALSE)," ")</f>
        <v xml:space="preserve"> </v>
      </c>
      <c r="F302" s="210" t="str">
        <f>IFERROR(VLOOKUP(Table2472[[#This Row],[MS-DRG]],'TO HIDE DRG Sum Ref'!$B$2:$M$760,5,FALSE)," ")</f>
        <v xml:space="preserve"> </v>
      </c>
      <c r="G302" s="211" t="str">
        <f>IF('Volume Input'!E304&lt;&gt;0,'Volume Input'!E304," ")</f>
        <v xml:space="preserve"> </v>
      </c>
      <c r="H302" s="210" t="str">
        <f>IFERROR(VLOOKUP(Table2472[[#This Row],[MS-DRG]],'TO HIDE DRG Sum Ref'!$B$2:$M$760,2,FALSE)," ")</f>
        <v xml:space="preserve"> </v>
      </c>
      <c r="I302" s="212" t="str">
        <f>_xlfn.IFNA(VLOOKUP(Table2472[[#This Row],[MS-DRG]],'TO HIDE DRG Sum Ref'!$B$2:$F$760,3,FALSE)," ")</f>
        <v xml:space="preserve"> </v>
      </c>
      <c r="J302" s="212" t="str">
        <f>_xlfn.IFNA(VLOOKUP(F302,'TO HIDE DRG Sum Ref'!$L$3:$N$85,3,FALSE)," ")</f>
        <v xml:space="preserve"> </v>
      </c>
      <c r="K302" s="213" t="str">
        <f>IF(J302="Low",0.05,IF(J302="Medium",0.1,IF(J302="High",0.2,IF(J302="No Risk",0,IF(Table2472[[#This Row],[Risk of Shift]]=" "," ")))))</f>
        <v xml:space="preserve"> </v>
      </c>
      <c r="L302" s="213" t="str">
        <f>IF(J302="Low",0.1,IF(J302="Medium",0.15,IF(J302="High",0.25,IF(J302="No Risk",0,IF(Table2472[[#This Row],[Risk of Shift]]=" "," ")))))</f>
        <v xml:space="preserve"> </v>
      </c>
      <c r="M302" s="213" t="str">
        <f>IF(J302="Low",0.15,IF(J302="Medium",0.2,IF(J302="High",0.3,IF(J302="No Risk",0,IF(Table2472[[#This Row],[Risk of Shift]]=" "," ")))))</f>
        <v xml:space="preserve"> </v>
      </c>
    </row>
    <row r="303" spans="3:13">
      <c r="C303" s="16"/>
      <c r="E303" s="209" t="str">
        <f>IFERROR(VLOOKUP(Table2472[[#This Row],[MS-DRG]],'TO HIDE DRG Sum Ref'!$B$2:$M$760,4,FALSE)," ")</f>
        <v xml:space="preserve"> </v>
      </c>
      <c r="F303" s="210" t="str">
        <f>IFERROR(VLOOKUP(Table2472[[#This Row],[MS-DRG]],'TO HIDE DRG Sum Ref'!$B$2:$M$760,5,FALSE)," ")</f>
        <v xml:space="preserve"> </v>
      </c>
      <c r="G303" s="211" t="str">
        <f>IF('Volume Input'!E305&lt;&gt;0,'Volume Input'!E305," ")</f>
        <v xml:space="preserve"> </v>
      </c>
      <c r="H303" s="210" t="str">
        <f>IFERROR(VLOOKUP(Table2472[[#This Row],[MS-DRG]],'TO HIDE DRG Sum Ref'!$B$2:$M$760,2,FALSE)," ")</f>
        <v xml:space="preserve"> </v>
      </c>
      <c r="I303" s="212" t="str">
        <f>_xlfn.IFNA(VLOOKUP(Table2472[[#This Row],[MS-DRG]],'TO HIDE DRG Sum Ref'!$B$2:$F$760,3,FALSE)," ")</f>
        <v xml:space="preserve"> </v>
      </c>
      <c r="J303" s="212" t="str">
        <f>_xlfn.IFNA(VLOOKUP(F303,'TO HIDE DRG Sum Ref'!$L$3:$N$85,3,FALSE)," ")</f>
        <v xml:space="preserve"> </v>
      </c>
      <c r="K303" s="213" t="str">
        <f>IF(J303="Low",0.05,IF(J303="Medium",0.1,IF(J303="High",0.2,IF(J303="No Risk",0,IF(Table2472[[#This Row],[Risk of Shift]]=" "," ")))))</f>
        <v xml:space="preserve"> </v>
      </c>
      <c r="L303" s="213" t="str">
        <f>IF(J303="Low",0.1,IF(J303="Medium",0.15,IF(J303="High",0.25,IF(J303="No Risk",0,IF(Table2472[[#This Row],[Risk of Shift]]=" "," ")))))</f>
        <v xml:space="preserve"> </v>
      </c>
      <c r="M303" s="213" t="str">
        <f>IF(J303="Low",0.15,IF(J303="Medium",0.2,IF(J303="High",0.3,IF(J303="No Risk",0,IF(Table2472[[#This Row],[Risk of Shift]]=" "," ")))))</f>
        <v xml:space="preserve"> </v>
      </c>
    </row>
    <row r="304" spans="3:13">
      <c r="C304" s="16"/>
      <c r="E304" s="209" t="str">
        <f>IFERROR(VLOOKUP(Table2472[[#This Row],[MS-DRG]],'TO HIDE DRG Sum Ref'!$B$2:$M$760,4,FALSE)," ")</f>
        <v xml:space="preserve"> </v>
      </c>
      <c r="F304" s="210" t="str">
        <f>IFERROR(VLOOKUP(Table2472[[#This Row],[MS-DRG]],'TO HIDE DRG Sum Ref'!$B$2:$M$760,5,FALSE)," ")</f>
        <v xml:space="preserve"> </v>
      </c>
      <c r="G304" s="211" t="str">
        <f>IF('Volume Input'!E306&lt;&gt;0,'Volume Input'!E306," ")</f>
        <v xml:space="preserve"> </v>
      </c>
      <c r="H304" s="210" t="str">
        <f>IFERROR(VLOOKUP(Table2472[[#This Row],[MS-DRG]],'TO HIDE DRG Sum Ref'!$B$2:$M$760,2,FALSE)," ")</f>
        <v xml:space="preserve"> </v>
      </c>
      <c r="I304" s="212" t="str">
        <f>_xlfn.IFNA(VLOOKUP(Table2472[[#This Row],[MS-DRG]],'TO HIDE DRG Sum Ref'!$B$2:$F$760,3,FALSE)," ")</f>
        <v xml:space="preserve"> </v>
      </c>
      <c r="J304" s="212" t="str">
        <f>_xlfn.IFNA(VLOOKUP(F304,'TO HIDE DRG Sum Ref'!$L$3:$N$85,3,FALSE)," ")</f>
        <v xml:space="preserve"> </v>
      </c>
      <c r="K304" s="213" t="str">
        <f>IF(J304="Low",0.05,IF(J304="Medium",0.1,IF(J304="High",0.2,IF(J304="No Risk",0,IF(Table2472[[#This Row],[Risk of Shift]]=" "," ")))))</f>
        <v xml:space="preserve"> </v>
      </c>
      <c r="L304" s="213" t="str">
        <f>IF(J304="Low",0.1,IF(J304="Medium",0.15,IF(J304="High",0.25,IF(J304="No Risk",0,IF(Table2472[[#This Row],[Risk of Shift]]=" "," ")))))</f>
        <v xml:space="preserve"> </v>
      </c>
      <c r="M304" s="213" t="str">
        <f>IF(J304="Low",0.15,IF(J304="Medium",0.2,IF(J304="High",0.3,IF(J304="No Risk",0,IF(Table2472[[#This Row],[Risk of Shift]]=" "," ")))))</f>
        <v xml:space="preserve"> </v>
      </c>
    </row>
    <row r="305" spans="3:13">
      <c r="C305" s="16"/>
      <c r="E305" s="209" t="str">
        <f>IFERROR(VLOOKUP(Table2472[[#This Row],[MS-DRG]],'TO HIDE DRG Sum Ref'!$B$2:$M$760,4,FALSE)," ")</f>
        <v xml:space="preserve"> </v>
      </c>
      <c r="F305" s="210" t="str">
        <f>IFERROR(VLOOKUP(Table2472[[#This Row],[MS-DRG]],'TO HIDE DRG Sum Ref'!$B$2:$M$760,5,FALSE)," ")</f>
        <v xml:space="preserve"> </v>
      </c>
      <c r="G305" s="211" t="str">
        <f>IF('Volume Input'!E307&lt;&gt;0,'Volume Input'!E307," ")</f>
        <v xml:space="preserve"> </v>
      </c>
      <c r="H305" s="210" t="str">
        <f>IFERROR(VLOOKUP(Table2472[[#This Row],[MS-DRG]],'TO HIDE DRG Sum Ref'!$B$2:$M$760,2,FALSE)," ")</f>
        <v xml:space="preserve"> </v>
      </c>
      <c r="I305" s="212" t="str">
        <f>_xlfn.IFNA(VLOOKUP(Table2472[[#This Row],[MS-DRG]],'TO HIDE DRG Sum Ref'!$B$2:$F$760,3,FALSE)," ")</f>
        <v xml:space="preserve"> </v>
      </c>
      <c r="J305" s="212" t="str">
        <f>_xlfn.IFNA(VLOOKUP(F305,'TO HIDE DRG Sum Ref'!$L$3:$N$85,3,FALSE)," ")</f>
        <v xml:space="preserve"> </v>
      </c>
      <c r="K305" s="213" t="str">
        <f>IF(J305="Low",0.05,IF(J305="Medium",0.1,IF(J305="High",0.2,IF(J305="No Risk",0,IF(Table2472[[#This Row],[Risk of Shift]]=" "," ")))))</f>
        <v xml:space="preserve"> </v>
      </c>
      <c r="L305" s="213" t="str">
        <f>IF(J305="Low",0.1,IF(J305="Medium",0.15,IF(J305="High",0.25,IF(J305="No Risk",0,IF(Table2472[[#This Row],[Risk of Shift]]=" "," ")))))</f>
        <v xml:space="preserve"> </v>
      </c>
      <c r="M305" s="213" t="str">
        <f>IF(J305="Low",0.15,IF(J305="Medium",0.2,IF(J305="High",0.3,IF(J305="No Risk",0,IF(Table2472[[#This Row],[Risk of Shift]]=" "," ")))))</f>
        <v xml:space="preserve"> </v>
      </c>
    </row>
    <row r="306" spans="3:13">
      <c r="C306" s="16"/>
      <c r="E306" s="209" t="str">
        <f>IFERROR(VLOOKUP(Table2472[[#This Row],[MS-DRG]],'TO HIDE DRG Sum Ref'!$B$2:$M$760,4,FALSE)," ")</f>
        <v xml:space="preserve"> </v>
      </c>
      <c r="F306" s="210" t="str">
        <f>IFERROR(VLOOKUP(Table2472[[#This Row],[MS-DRG]],'TO HIDE DRG Sum Ref'!$B$2:$M$760,5,FALSE)," ")</f>
        <v xml:space="preserve"> </v>
      </c>
      <c r="G306" s="211" t="str">
        <f>IF('Volume Input'!E308&lt;&gt;0,'Volume Input'!E308," ")</f>
        <v xml:space="preserve"> </v>
      </c>
      <c r="H306" s="210" t="str">
        <f>IFERROR(VLOOKUP(Table2472[[#This Row],[MS-DRG]],'TO HIDE DRG Sum Ref'!$B$2:$M$760,2,FALSE)," ")</f>
        <v xml:space="preserve"> </v>
      </c>
      <c r="I306" s="212" t="str">
        <f>_xlfn.IFNA(VLOOKUP(Table2472[[#This Row],[MS-DRG]],'TO HIDE DRG Sum Ref'!$B$2:$F$760,3,FALSE)," ")</f>
        <v xml:space="preserve"> </v>
      </c>
      <c r="J306" s="212" t="str">
        <f>_xlfn.IFNA(VLOOKUP(F306,'TO HIDE DRG Sum Ref'!$L$3:$N$85,3,FALSE)," ")</f>
        <v xml:space="preserve"> </v>
      </c>
      <c r="K306" s="213" t="str">
        <f>IF(J306="Low",0.05,IF(J306="Medium",0.1,IF(J306="High",0.2,IF(J306="No Risk",0,IF(Table2472[[#This Row],[Risk of Shift]]=" "," ")))))</f>
        <v xml:space="preserve"> </v>
      </c>
      <c r="L306" s="213" t="str">
        <f>IF(J306="Low",0.1,IF(J306="Medium",0.15,IF(J306="High",0.25,IF(J306="No Risk",0,IF(Table2472[[#This Row],[Risk of Shift]]=" "," ")))))</f>
        <v xml:space="preserve"> </v>
      </c>
      <c r="M306" s="213" t="str">
        <f>IF(J306="Low",0.15,IF(J306="Medium",0.2,IF(J306="High",0.3,IF(J306="No Risk",0,IF(Table2472[[#This Row],[Risk of Shift]]=" "," ")))))</f>
        <v xml:space="preserve"> </v>
      </c>
    </row>
    <row r="307" spans="3:13">
      <c r="C307" s="16"/>
      <c r="E307" s="209" t="str">
        <f>IFERROR(VLOOKUP(Table2472[[#This Row],[MS-DRG]],'TO HIDE DRG Sum Ref'!$B$2:$M$760,4,FALSE)," ")</f>
        <v xml:space="preserve"> </v>
      </c>
      <c r="F307" s="210" t="str">
        <f>IFERROR(VLOOKUP(Table2472[[#This Row],[MS-DRG]],'TO HIDE DRG Sum Ref'!$B$2:$M$760,5,FALSE)," ")</f>
        <v xml:space="preserve"> </v>
      </c>
      <c r="G307" s="211" t="str">
        <f>IF('Volume Input'!E309&lt;&gt;0,'Volume Input'!E309," ")</f>
        <v xml:space="preserve"> </v>
      </c>
      <c r="H307" s="210" t="str">
        <f>IFERROR(VLOOKUP(Table2472[[#This Row],[MS-DRG]],'TO HIDE DRG Sum Ref'!$B$2:$M$760,2,FALSE)," ")</f>
        <v xml:space="preserve"> </v>
      </c>
      <c r="I307" s="212" t="str">
        <f>_xlfn.IFNA(VLOOKUP(Table2472[[#This Row],[MS-DRG]],'TO HIDE DRG Sum Ref'!$B$2:$F$760,3,FALSE)," ")</f>
        <v xml:space="preserve"> </v>
      </c>
      <c r="J307" s="212" t="str">
        <f>_xlfn.IFNA(VLOOKUP(F307,'TO HIDE DRG Sum Ref'!$L$3:$N$85,3,FALSE)," ")</f>
        <v xml:space="preserve"> </v>
      </c>
      <c r="K307" s="213" t="str">
        <f>IF(J307="Low",0.05,IF(J307="Medium",0.1,IF(J307="High",0.2,IF(J307="No Risk",0,IF(Table2472[[#This Row],[Risk of Shift]]=" "," ")))))</f>
        <v xml:space="preserve"> </v>
      </c>
      <c r="L307" s="213" t="str">
        <f>IF(J307="Low",0.1,IF(J307="Medium",0.15,IF(J307="High",0.25,IF(J307="No Risk",0,IF(Table2472[[#This Row],[Risk of Shift]]=" "," ")))))</f>
        <v xml:space="preserve"> </v>
      </c>
      <c r="M307" s="213" t="str">
        <f>IF(J307="Low",0.15,IF(J307="Medium",0.2,IF(J307="High",0.3,IF(J307="No Risk",0,IF(Table2472[[#This Row],[Risk of Shift]]=" "," ")))))</f>
        <v xml:space="preserve"> </v>
      </c>
    </row>
    <row r="308" spans="3:13">
      <c r="C308" s="16"/>
      <c r="E308" s="209" t="str">
        <f>IFERROR(VLOOKUP(Table2472[[#This Row],[MS-DRG]],'TO HIDE DRG Sum Ref'!$B$2:$M$760,4,FALSE)," ")</f>
        <v xml:space="preserve"> </v>
      </c>
      <c r="F308" s="210" t="str">
        <f>IFERROR(VLOOKUP(Table2472[[#This Row],[MS-DRG]],'TO HIDE DRG Sum Ref'!$B$2:$M$760,5,FALSE)," ")</f>
        <v xml:space="preserve"> </v>
      </c>
      <c r="G308" s="211" t="str">
        <f>IF('Volume Input'!E310&lt;&gt;0,'Volume Input'!E310," ")</f>
        <v xml:space="preserve"> </v>
      </c>
      <c r="H308" s="210" t="str">
        <f>IFERROR(VLOOKUP(Table2472[[#This Row],[MS-DRG]],'TO HIDE DRG Sum Ref'!$B$2:$M$760,2,FALSE)," ")</f>
        <v xml:space="preserve"> </v>
      </c>
      <c r="I308" s="212" t="str">
        <f>_xlfn.IFNA(VLOOKUP(Table2472[[#This Row],[MS-DRG]],'TO HIDE DRG Sum Ref'!$B$2:$F$760,3,FALSE)," ")</f>
        <v xml:space="preserve"> </v>
      </c>
      <c r="J308" s="212" t="str">
        <f>_xlfn.IFNA(VLOOKUP(F308,'TO HIDE DRG Sum Ref'!$L$3:$N$85,3,FALSE)," ")</f>
        <v xml:space="preserve"> </v>
      </c>
      <c r="K308" s="213" t="str">
        <f>IF(J308="Low",0.05,IF(J308="Medium",0.1,IF(J308="High",0.2,IF(J308="No Risk",0,IF(Table2472[[#This Row],[Risk of Shift]]=" "," ")))))</f>
        <v xml:space="preserve"> </v>
      </c>
      <c r="L308" s="213" t="str">
        <f>IF(J308="Low",0.1,IF(J308="Medium",0.15,IF(J308="High",0.25,IF(J308="No Risk",0,IF(Table2472[[#This Row],[Risk of Shift]]=" "," ")))))</f>
        <v xml:space="preserve"> </v>
      </c>
      <c r="M308" s="213" t="str">
        <f>IF(J308="Low",0.15,IF(J308="Medium",0.2,IF(J308="High",0.3,IF(J308="No Risk",0,IF(Table2472[[#This Row],[Risk of Shift]]=" "," ")))))</f>
        <v xml:space="preserve"> </v>
      </c>
    </row>
    <row r="309" spans="3:13">
      <c r="C309" s="16"/>
      <c r="E309" s="209" t="str">
        <f>IFERROR(VLOOKUP(Table2472[[#This Row],[MS-DRG]],'TO HIDE DRG Sum Ref'!$B$2:$M$760,4,FALSE)," ")</f>
        <v xml:space="preserve"> </v>
      </c>
      <c r="F309" s="210" t="str">
        <f>IFERROR(VLOOKUP(Table2472[[#This Row],[MS-DRG]],'TO HIDE DRG Sum Ref'!$B$2:$M$760,5,FALSE)," ")</f>
        <v xml:space="preserve"> </v>
      </c>
      <c r="G309" s="211" t="str">
        <f>IF('Volume Input'!E311&lt;&gt;0,'Volume Input'!E311," ")</f>
        <v xml:space="preserve"> </v>
      </c>
      <c r="H309" s="210" t="str">
        <f>IFERROR(VLOOKUP(Table2472[[#This Row],[MS-DRG]],'TO HIDE DRG Sum Ref'!$B$2:$M$760,2,FALSE)," ")</f>
        <v xml:space="preserve"> </v>
      </c>
      <c r="I309" s="212" t="str">
        <f>_xlfn.IFNA(VLOOKUP(Table2472[[#This Row],[MS-DRG]],'TO HIDE DRG Sum Ref'!$B$2:$F$760,3,FALSE)," ")</f>
        <v xml:space="preserve"> </v>
      </c>
      <c r="J309" s="212" t="str">
        <f>_xlfn.IFNA(VLOOKUP(F309,'TO HIDE DRG Sum Ref'!$L$3:$N$85,3,FALSE)," ")</f>
        <v xml:space="preserve"> </v>
      </c>
      <c r="K309" s="213" t="str">
        <f>IF(J309="Low",0.05,IF(J309="Medium",0.1,IF(J309="High",0.2,IF(J309="No Risk",0,IF(Table2472[[#This Row],[Risk of Shift]]=" "," ")))))</f>
        <v xml:space="preserve"> </v>
      </c>
      <c r="L309" s="213" t="str">
        <f>IF(J309="Low",0.1,IF(J309="Medium",0.15,IF(J309="High",0.25,IF(J309="No Risk",0,IF(Table2472[[#This Row],[Risk of Shift]]=" "," ")))))</f>
        <v xml:space="preserve"> </v>
      </c>
      <c r="M309" s="213" t="str">
        <f>IF(J309="Low",0.15,IF(J309="Medium",0.2,IF(J309="High",0.3,IF(J309="No Risk",0,IF(Table2472[[#This Row],[Risk of Shift]]=" "," ")))))</f>
        <v xml:space="preserve"> </v>
      </c>
    </row>
    <row r="310" spans="3:13">
      <c r="C310" s="16"/>
      <c r="E310" s="209" t="str">
        <f>IFERROR(VLOOKUP(Table2472[[#This Row],[MS-DRG]],'TO HIDE DRG Sum Ref'!$B$2:$M$760,4,FALSE)," ")</f>
        <v xml:space="preserve"> </v>
      </c>
      <c r="F310" s="210" t="str">
        <f>IFERROR(VLOOKUP(Table2472[[#This Row],[MS-DRG]],'TO HIDE DRG Sum Ref'!$B$2:$M$760,5,FALSE)," ")</f>
        <v xml:space="preserve"> </v>
      </c>
      <c r="G310" s="211" t="str">
        <f>IF('Volume Input'!E312&lt;&gt;0,'Volume Input'!E312," ")</f>
        <v xml:space="preserve"> </v>
      </c>
      <c r="H310" s="210" t="str">
        <f>IFERROR(VLOOKUP(Table2472[[#This Row],[MS-DRG]],'TO HIDE DRG Sum Ref'!$B$2:$M$760,2,FALSE)," ")</f>
        <v xml:space="preserve"> </v>
      </c>
      <c r="I310" s="212" t="str">
        <f>_xlfn.IFNA(VLOOKUP(Table2472[[#This Row],[MS-DRG]],'TO HIDE DRG Sum Ref'!$B$2:$F$760,3,FALSE)," ")</f>
        <v xml:space="preserve"> </v>
      </c>
      <c r="J310" s="212" t="str">
        <f>_xlfn.IFNA(VLOOKUP(F310,'TO HIDE DRG Sum Ref'!$L$3:$N$85,3,FALSE)," ")</f>
        <v xml:space="preserve"> </v>
      </c>
      <c r="K310" s="213" t="str">
        <f>IF(J310="Low",0.05,IF(J310="Medium",0.1,IF(J310="High",0.2,IF(J310="No Risk",0,IF(Table2472[[#This Row],[Risk of Shift]]=" "," ")))))</f>
        <v xml:space="preserve"> </v>
      </c>
      <c r="L310" s="213" t="str">
        <f>IF(J310="Low",0.1,IF(J310="Medium",0.15,IF(J310="High",0.25,IF(J310="No Risk",0,IF(Table2472[[#This Row],[Risk of Shift]]=" "," ")))))</f>
        <v xml:space="preserve"> </v>
      </c>
      <c r="M310" s="213" t="str">
        <f>IF(J310="Low",0.15,IF(J310="Medium",0.2,IF(J310="High",0.3,IF(J310="No Risk",0,IF(Table2472[[#This Row],[Risk of Shift]]=" "," ")))))</f>
        <v xml:space="preserve"> </v>
      </c>
    </row>
    <row r="311" spans="3:13">
      <c r="C311" s="16"/>
      <c r="E311" s="209" t="str">
        <f>IFERROR(VLOOKUP(Table2472[[#This Row],[MS-DRG]],'TO HIDE DRG Sum Ref'!$B$2:$M$760,4,FALSE)," ")</f>
        <v xml:space="preserve"> </v>
      </c>
      <c r="F311" s="210" t="str">
        <f>IFERROR(VLOOKUP(Table2472[[#This Row],[MS-DRG]],'TO HIDE DRG Sum Ref'!$B$2:$M$760,5,FALSE)," ")</f>
        <v xml:space="preserve"> </v>
      </c>
      <c r="G311" s="211" t="str">
        <f>IF('Volume Input'!E313&lt;&gt;0,'Volume Input'!E313," ")</f>
        <v xml:space="preserve"> </v>
      </c>
      <c r="H311" s="210" t="str">
        <f>IFERROR(VLOOKUP(Table2472[[#This Row],[MS-DRG]],'TO HIDE DRG Sum Ref'!$B$2:$M$760,2,FALSE)," ")</f>
        <v xml:space="preserve"> </v>
      </c>
      <c r="I311" s="212" t="str">
        <f>_xlfn.IFNA(VLOOKUP(Table2472[[#This Row],[MS-DRG]],'TO HIDE DRG Sum Ref'!$B$2:$F$760,3,FALSE)," ")</f>
        <v xml:space="preserve"> </v>
      </c>
      <c r="J311" s="212" t="str">
        <f>_xlfn.IFNA(VLOOKUP(F311,'TO HIDE DRG Sum Ref'!$L$3:$N$85,3,FALSE)," ")</f>
        <v xml:space="preserve"> </v>
      </c>
      <c r="K311" s="213" t="str">
        <f>IF(J311="Low",0.05,IF(J311="Medium",0.1,IF(J311="High",0.2,IF(J311="No Risk",0,IF(Table2472[[#This Row],[Risk of Shift]]=" "," ")))))</f>
        <v xml:space="preserve"> </v>
      </c>
      <c r="L311" s="213" t="str">
        <f>IF(J311="Low",0.1,IF(J311="Medium",0.15,IF(J311="High",0.25,IF(J311="No Risk",0,IF(Table2472[[#This Row],[Risk of Shift]]=" "," ")))))</f>
        <v xml:space="preserve"> </v>
      </c>
      <c r="M311" s="213" t="str">
        <f>IF(J311="Low",0.15,IF(J311="Medium",0.2,IF(J311="High",0.3,IF(J311="No Risk",0,IF(Table2472[[#This Row],[Risk of Shift]]=" "," ")))))</f>
        <v xml:space="preserve"> </v>
      </c>
    </row>
    <row r="312" spans="3:13">
      <c r="C312" s="16"/>
      <c r="E312" s="209" t="str">
        <f>IFERROR(VLOOKUP(Table2472[[#This Row],[MS-DRG]],'TO HIDE DRG Sum Ref'!$B$2:$M$760,4,FALSE)," ")</f>
        <v xml:space="preserve"> </v>
      </c>
      <c r="F312" s="210" t="str">
        <f>IFERROR(VLOOKUP(Table2472[[#This Row],[MS-DRG]],'TO HIDE DRG Sum Ref'!$B$2:$M$760,5,FALSE)," ")</f>
        <v xml:space="preserve"> </v>
      </c>
      <c r="G312" s="211" t="str">
        <f>IF('Volume Input'!E314&lt;&gt;0,'Volume Input'!E314," ")</f>
        <v xml:space="preserve"> </v>
      </c>
      <c r="H312" s="210" t="str">
        <f>IFERROR(VLOOKUP(Table2472[[#This Row],[MS-DRG]],'TO HIDE DRG Sum Ref'!$B$2:$M$760,2,FALSE)," ")</f>
        <v xml:space="preserve"> </v>
      </c>
      <c r="I312" s="212" t="str">
        <f>_xlfn.IFNA(VLOOKUP(Table2472[[#This Row],[MS-DRG]],'TO HIDE DRG Sum Ref'!$B$2:$F$760,3,FALSE)," ")</f>
        <v xml:space="preserve"> </v>
      </c>
      <c r="J312" s="212" t="str">
        <f>_xlfn.IFNA(VLOOKUP(F312,'TO HIDE DRG Sum Ref'!$L$3:$N$85,3,FALSE)," ")</f>
        <v xml:space="preserve"> </v>
      </c>
      <c r="K312" s="213" t="str">
        <f>IF(J312="Low",0.05,IF(J312="Medium",0.1,IF(J312="High",0.2,IF(J312="No Risk",0,IF(Table2472[[#This Row],[Risk of Shift]]=" "," ")))))</f>
        <v xml:space="preserve"> </v>
      </c>
      <c r="L312" s="213" t="str">
        <f>IF(J312="Low",0.1,IF(J312="Medium",0.15,IF(J312="High",0.25,IF(J312="No Risk",0,IF(Table2472[[#This Row],[Risk of Shift]]=" "," ")))))</f>
        <v xml:space="preserve"> </v>
      </c>
      <c r="M312" s="213" t="str">
        <f>IF(J312="Low",0.15,IF(J312="Medium",0.2,IF(J312="High",0.3,IF(J312="No Risk",0,IF(Table2472[[#This Row],[Risk of Shift]]=" "," ")))))</f>
        <v xml:space="preserve"> </v>
      </c>
    </row>
    <row r="313" spans="3:13">
      <c r="C313" s="16"/>
      <c r="E313" s="209" t="str">
        <f>IFERROR(VLOOKUP(Table2472[[#This Row],[MS-DRG]],'TO HIDE DRG Sum Ref'!$B$2:$M$760,4,FALSE)," ")</f>
        <v xml:space="preserve"> </v>
      </c>
      <c r="F313" s="210" t="str">
        <f>IFERROR(VLOOKUP(Table2472[[#This Row],[MS-DRG]],'TO HIDE DRG Sum Ref'!$B$2:$M$760,5,FALSE)," ")</f>
        <v xml:space="preserve"> </v>
      </c>
      <c r="G313" s="211" t="str">
        <f>IF('Volume Input'!E315&lt;&gt;0,'Volume Input'!E315," ")</f>
        <v xml:space="preserve"> </v>
      </c>
      <c r="H313" s="210" t="str">
        <f>IFERROR(VLOOKUP(Table2472[[#This Row],[MS-DRG]],'TO HIDE DRG Sum Ref'!$B$2:$M$760,2,FALSE)," ")</f>
        <v xml:space="preserve"> </v>
      </c>
      <c r="I313" s="212" t="str">
        <f>_xlfn.IFNA(VLOOKUP(Table2472[[#This Row],[MS-DRG]],'TO HIDE DRG Sum Ref'!$B$2:$F$760,3,FALSE)," ")</f>
        <v xml:space="preserve"> </v>
      </c>
      <c r="J313" s="212" t="str">
        <f>_xlfn.IFNA(VLOOKUP(F313,'TO HIDE DRG Sum Ref'!$L$3:$N$85,3,FALSE)," ")</f>
        <v xml:space="preserve"> </v>
      </c>
      <c r="K313" s="213" t="str">
        <f>IF(J313="Low",0.05,IF(J313="Medium",0.1,IF(J313="High",0.2,IF(J313="No Risk",0,IF(Table2472[[#This Row],[Risk of Shift]]=" "," ")))))</f>
        <v xml:space="preserve"> </v>
      </c>
      <c r="L313" s="213" t="str">
        <f>IF(J313="Low",0.1,IF(J313="Medium",0.15,IF(J313="High",0.25,IF(J313="No Risk",0,IF(Table2472[[#This Row],[Risk of Shift]]=" "," ")))))</f>
        <v xml:space="preserve"> </v>
      </c>
      <c r="M313" s="213" t="str">
        <f>IF(J313="Low",0.15,IF(J313="Medium",0.2,IF(J313="High",0.3,IF(J313="No Risk",0,IF(Table2472[[#This Row],[Risk of Shift]]=" "," ")))))</f>
        <v xml:space="preserve"> </v>
      </c>
    </row>
    <row r="314" spans="3:13">
      <c r="C314" s="16"/>
      <c r="E314" s="209" t="str">
        <f>IFERROR(VLOOKUP(Table2472[[#This Row],[MS-DRG]],'TO HIDE DRG Sum Ref'!$B$2:$M$760,4,FALSE)," ")</f>
        <v xml:space="preserve"> </v>
      </c>
      <c r="F314" s="210" t="str">
        <f>IFERROR(VLOOKUP(Table2472[[#This Row],[MS-DRG]],'TO HIDE DRG Sum Ref'!$B$2:$M$760,5,FALSE)," ")</f>
        <v xml:space="preserve"> </v>
      </c>
      <c r="G314" s="211" t="str">
        <f>IF('Volume Input'!E316&lt;&gt;0,'Volume Input'!E316," ")</f>
        <v xml:space="preserve"> </v>
      </c>
      <c r="H314" s="210" t="str">
        <f>IFERROR(VLOOKUP(Table2472[[#This Row],[MS-DRG]],'TO HIDE DRG Sum Ref'!$B$2:$M$760,2,FALSE)," ")</f>
        <v xml:space="preserve"> </v>
      </c>
      <c r="I314" s="212" t="str">
        <f>_xlfn.IFNA(VLOOKUP(Table2472[[#This Row],[MS-DRG]],'TO HIDE DRG Sum Ref'!$B$2:$F$760,3,FALSE)," ")</f>
        <v xml:space="preserve"> </v>
      </c>
      <c r="J314" s="212" t="str">
        <f>_xlfn.IFNA(VLOOKUP(F314,'TO HIDE DRG Sum Ref'!$L$3:$N$85,3,FALSE)," ")</f>
        <v xml:space="preserve"> </v>
      </c>
      <c r="K314" s="213" t="str">
        <f>IF(J314="Low",0.05,IF(J314="Medium",0.1,IF(J314="High",0.2,IF(J314="No Risk",0,IF(Table2472[[#This Row],[Risk of Shift]]=" "," ")))))</f>
        <v xml:space="preserve"> </v>
      </c>
      <c r="L314" s="213" t="str">
        <f>IF(J314="Low",0.1,IF(J314="Medium",0.15,IF(J314="High",0.25,IF(J314="No Risk",0,IF(Table2472[[#This Row],[Risk of Shift]]=" "," ")))))</f>
        <v xml:space="preserve"> </v>
      </c>
      <c r="M314" s="213" t="str">
        <f>IF(J314="Low",0.15,IF(J314="Medium",0.2,IF(J314="High",0.3,IF(J314="No Risk",0,IF(Table2472[[#This Row],[Risk of Shift]]=" "," ")))))</f>
        <v xml:space="preserve"> </v>
      </c>
    </row>
    <row r="315" spans="3:13">
      <c r="C315" s="16"/>
      <c r="E315" s="209" t="str">
        <f>IFERROR(VLOOKUP(Table2472[[#This Row],[MS-DRG]],'TO HIDE DRG Sum Ref'!$B$2:$M$760,4,FALSE)," ")</f>
        <v xml:space="preserve"> </v>
      </c>
      <c r="F315" s="210" t="str">
        <f>IFERROR(VLOOKUP(Table2472[[#This Row],[MS-DRG]],'TO HIDE DRG Sum Ref'!$B$2:$M$760,5,FALSE)," ")</f>
        <v xml:space="preserve"> </v>
      </c>
      <c r="G315" s="211" t="str">
        <f>IF('Volume Input'!E317&lt;&gt;0,'Volume Input'!E317," ")</f>
        <v xml:space="preserve"> </v>
      </c>
      <c r="H315" s="210" t="str">
        <f>IFERROR(VLOOKUP(Table2472[[#This Row],[MS-DRG]],'TO HIDE DRG Sum Ref'!$B$2:$M$760,2,FALSE)," ")</f>
        <v xml:space="preserve"> </v>
      </c>
      <c r="I315" s="212" t="str">
        <f>_xlfn.IFNA(VLOOKUP(Table2472[[#This Row],[MS-DRG]],'TO HIDE DRG Sum Ref'!$B$2:$F$760,3,FALSE)," ")</f>
        <v xml:space="preserve"> </v>
      </c>
      <c r="J315" s="212" t="str">
        <f>_xlfn.IFNA(VLOOKUP(F315,'TO HIDE DRG Sum Ref'!$L$3:$N$85,3,FALSE)," ")</f>
        <v xml:space="preserve"> </v>
      </c>
      <c r="K315" s="213" t="str">
        <f>IF(J315="Low",0.05,IF(J315="Medium",0.1,IF(J315="High",0.2,IF(J315="No Risk",0,IF(Table2472[[#This Row],[Risk of Shift]]=" "," ")))))</f>
        <v xml:space="preserve"> </v>
      </c>
      <c r="L315" s="213" t="str">
        <f>IF(J315="Low",0.1,IF(J315="Medium",0.15,IF(J315="High",0.25,IF(J315="No Risk",0,IF(Table2472[[#This Row],[Risk of Shift]]=" "," ")))))</f>
        <v xml:space="preserve"> </v>
      </c>
      <c r="M315" s="213" t="str">
        <f>IF(J315="Low",0.15,IF(J315="Medium",0.2,IF(J315="High",0.3,IF(J315="No Risk",0,IF(Table2472[[#This Row],[Risk of Shift]]=" "," ")))))</f>
        <v xml:space="preserve"> </v>
      </c>
    </row>
    <row r="316" spans="3:13">
      <c r="C316" s="16"/>
      <c r="E316" s="209" t="str">
        <f>IFERROR(VLOOKUP(Table2472[[#This Row],[MS-DRG]],'TO HIDE DRG Sum Ref'!$B$2:$M$760,4,FALSE)," ")</f>
        <v xml:space="preserve"> </v>
      </c>
      <c r="F316" s="210" t="str">
        <f>IFERROR(VLOOKUP(Table2472[[#This Row],[MS-DRG]],'TO HIDE DRG Sum Ref'!$B$2:$M$760,5,FALSE)," ")</f>
        <v xml:space="preserve"> </v>
      </c>
      <c r="G316" s="211" t="str">
        <f>IF('Volume Input'!E318&lt;&gt;0,'Volume Input'!E318," ")</f>
        <v xml:space="preserve"> </v>
      </c>
      <c r="H316" s="210" t="str">
        <f>IFERROR(VLOOKUP(Table2472[[#This Row],[MS-DRG]],'TO HIDE DRG Sum Ref'!$B$2:$M$760,2,FALSE)," ")</f>
        <v xml:space="preserve"> </v>
      </c>
      <c r="I316" s="212" t="str">
        <f>_xlfn.IFNA(VLOOKUP(Table2472[[#This Row],[MS-DRG]],'TO HIDE DRG Sum Ref'!$B$2:$F$760,3,FALSE)," ")</f>
        <v xml:space="preserve"> </v>
      </c>
      <c r="J316" s="212" t="str">
        <f>_xlfn.IFNA(VLOOKUP(F316,'TO HIDE DRG Sum Ref'!$L$3:$N$85,3,FALSE)," ")</f>
        <v xml:space="preserve"> </v>
      </c>
      <c r="K316" s="213" t="str">
        <f>IF(J316="Low",0.05,IF(J316="Medium",0.1,IF(J316="High",0.2,IF(J316="No Risk",0,IF(Table2472[[#This Row],[Risk of Shift]]=" "," ")))))</f>
        <v xml:space="preserve"> </v>
      </c>
      <c r="L316" s="213" t="str">
        <f>IF(J316="Low",0.1,IF(J316="Medium",0.15,IF(J316="High",0.25,IF(J316="No Risk",0,IF(Table2472[[#This Row],[Risk of Shift]]=" "," ")))))</f>
        <v xml:space="preserve"> </v>
      </c>
      <c r="M316" s="213" t="str">
        <f>IF(J316="Low",0.15,IF(J316="Medium",0.2,IF(J316="High",0.3,IF(J316="No Risk",0,IF(Table2472[[#This Row],[Risk of Shift]]=" "," ")))))</f>
        <v xml:space="preserve"> </v>
      </c>
    </row>
    <row r="317" spans="3:13">
      <c r="C317" s="16"/>
      <c r="E317" s="209" t="str">
        <f>IFERROR(VLOOKUP(Table2472[[#This Row],[MS-DRG]],'TO HIDE DRG Sum Ref'!$B$2:$M$760,4,FALSE)," ")</f>
        <v xml:space="preserve"> </v>
      </c>
      <c r="F317" s="210" t="str">
        <f>IFERROR(VLOOKUP(Table2472[[#This Row],[MS-DRG]],'TO HIDE DRG Sum Ref'!$B$2:$M$760,5,FALSE)," ")</f>
        <v xml:space="preserve"> </v>
      </c>
      <c r="G317" s="211" t="str">
        <f>IF('Volume Input'!E319&lt;&gt;0,'Volume Input'!E319," ")</f>
        <v xml:space="preserve"> </v>
      </c>
      <c r="H317" s="210" t="str">
        <f>IFERROR(VLOOKUP(Table2472[[#This Row],[MS-DRG]],'TO HIDE DRG Sum Ref'!$B$2:$M$760,2,FALSE)," ")</f>
        <v xml:space="preserve"> </v>
      </c>
      <c r="I317" s="212" t="str">
        <f>_xlfn.IFNA(VLOOKUP(Table2472[[#This Row],[MS-DRG]],'TO HIDE DRG Sum Ref'!$B$2:$F$760,3,FALSE)," ")</f>
        <v xml:space="preserve"> </v>
      </c>
      <c r="J317" s="212" t="str">
        <f>_xlfn.IFNA(VLOOKUP(F317,'TO HIDE DRG Sum Ref'!$L$3:$N$85,3,FALSE)," ")</f>
        <v xml:space="preserve"> </v>
      </c>
      <c r="K317" s="213" t="str">
        <f>IF(J317="Low",0.05,IF(J317="Medium",0.1,IF(J317="High",0.2,IF(J317="No Risk",0,IF(Table2472[[#This Row],[Risk of Shift]]=" "," ")))))</f>
        <v xml:space="preserve"> </v>
      </c>
      <c r="L317" s="213" t="str">
        <f>IF(J317="Low",0.1,IF(J317="Medium",0.15,IF(J317="High",0.25,IF(J317="No Risk",0,IF(Table2472[[#This Row],[Risk of Shift]]=" "," ")))))</f>
        <v xml:space="preserve"> </v>
      </c>
      <c r="M317" s="213" t="str">
        <f>IF(J317="Low",0.15,IF(J317="Medium",0.2,IF(J317="High",0.3,IF(J317="No Risk",0,IF(Table2472[[#This Row],[Risk of Shift]]=" "," ")))))</f>
        <v xml:space="preserve"> </v>
      </c>
    </row>
    <row r="318" spans="3:13">
      <c r="C318" s="16"/>
      <c r="E318" s="209" t="str">
        <f>IFERROR(VLOOKUP(Table2472[[#This Row],[MS-DRG]],'TO HIDE DRG Sum Ref'!$B$2:$M$760,4,FALSE)," ")</f>
        <v xml:space="preserve"> </v>
      </c>
      <c r="F318" s="210" t="str">
        <f>IFERROR(VLOOKUP(Table2472[[#This Row],[MS-DRG]],'TO HIDE DRG Sum Ref'!$B$2:$M$760,5,FALSE)," ")</f>
        <v xml:space="preserve"> </v>
      </c>
      <c r="G318" s="211" t="str">
        <f>IF('Volume Input'!E320&lt;&gt;0,'Volume Input'!E320," ")</f>
        <v xml:space="preserve"> </v>
      </c>
      <c r="H318" s="210" t="str">
        <f>IFERROR(VLOOKUP(Table2472[[#This Row],[MS-DRG]],'TO HIDE DRG Sum Ref'!$B$2:$M$760,2,FALSE)," ")</f>
        <v xml:space="preserve"> </v>
      </c>
      <c r="I318" s="212" t="str">
        <f>_xlfn.IFNA(VLOOKUP(Table2472[[#This Row],[MS-DRG]],'TO HIDE DRG Sum Ref'!$B$2:$F$760,3,FALSE)," ")</f>
        <v xml:space="preserve"> </v>
      </c>
      <c r="J318" s="212" t="str">
        <f>_xlfn.IFNA(VLOOKUP(F318,'TO HIDE DRG Sum Ref'!$L$3:$N$85,3,FALSE)," ")</f>
        <v xml:space="preserve"> </v>
      </c>
      <c r="K318" s="213" t="str">
        <f>IF(J318="Low",0.05,IF(J318="Medium",0.1,IF(J318="High",0.2,IF(J318="No Risk",0,IF(Table2472[[#This Row],[Risk of Shift]]=" "," ")))))</f>
        <v xml:space="preserve"> </v>
      </c>
      <c r="L318" s="213" t="str">
        <f>IF(J318="Low",0.1,IF(J318="Medium",0.15,IF(J318="High",0.25,IF(J318="No Risk",0,IF(Table2472[[#This Row],[Risk of Shift]]=" "," ")))))</f>
        <v xml:space="preserve"> </v>
      </c>
      <c r="M318" s="213" t="str">
        <f>IF(J318="Low",0.15,IF(J318="Medium",0.2,IF(J318="High",0.3,IF(J318="No Risk",0,IF(Table2472[[#This Row],[Risk of Shift]]=" "," ")))))</f>
        <v xml:space="preserve"> </v>
      </c>
    </row>
    <row r="319" spans="3:13">
      <c r="C319" s="16"/>
      <c r="E319" s="209" t="str">
        <f>IFERROR(VLOOKUP(Table2472[[#This Row],[MS-DRG]],'TO HIDE DRG Sum Ref'!$B$2:$M$760,4,FALSE)," ")</f>
        <v xml:space="preserve"> </v>
      </c>
      <c r="F319" s="210" t="str">
        <f>IFERROR(VLOOKUP(Table2472[[#This Row],[MS-DRG]],'TO HIDE DRG Sum Ref'!$B$2:$M$760,5,FALSE)," ")</f>
        <v xml:space="preserve"> </v>
      </c>
      <c r="G319" s="211" t="str">
        <f>IF('Volume Input'!E321&lt;&gt;0,'Volume Input'!E321," ")</f>
        <v xml:space="preserve"> </v>
      </c>
      <c r="H319" s="210" t="str">
        <f>IFERROR(VLOOKUP(Table2472[[#This Row],[MS-DRG]],'TO HIDE DRG Sum Ref'!$B$2:$M$760,2,FALSE)," ")</f>
        <v xml:space="preserve"> </v>
      </c>
      <c r="I319" s="212" t="str">
        <f>_xlfn.IFNA(VLOOKUP(Table2472[[#This Row],[MS-DRG]],'TO HIDE DRG Sum Ref'!$B$2:$F$760,3,FALSE)," ")</f>
        <v xml:space="preserve"> </v>
      </c>
      <c r="J319" s="212" t="str">
        <f>_xlfn.IFNA(VLOOKUP(F319,'TO HIDE DRG Sum Ref'!$L$3:$N$85,3,FALSE)," ")</f>
        <v xml:space="preserve"> </v>
      </c>
      <c r="K319" s="213" t="str">
        <f>IF(J319="Low",0.05,IF(J319="Medium",0.1,IF(J319="High",0.2,IF(J319="No Risk",0,IF(Table2472[[#This Row],[Risk of Shift]]=" "," ")))))</f>
        <v xml:space="preserve"> </v>
      </c>
      <c r="L319" s="213" t="str">
        <f>IF(J319="Low",0.1,IF(J319="Medium",0.15,IF(J319="High",0.25,IF(J319="No Risk",0,IF(Table2472[[#This Row],[Risk of Shift]]=" "," ")))))</f>
        <v xml:space="preserve"> </v>
      </c>
      <c r="M319" s="213" t="str">
        <f>IF(J319="Low",0.15,IF(J319="Medium",0.2,IF(J319="High",0.3,IF(J319="No Risk",0,IF(Table2472[[#This Row],[Risk of Shift]]=" "," ")))))</f>
        <v xml:space="preserve"> </v>
      </c>
    </row>
    <row r="320" spans="3:13">
      <c r="C320" s="16"/>
      <c r="E320" s="209" t="str">
        <f>IFERROR(VLOOKUP(Table2472[[#This Row],[MS-DRG]],'TO HIDE DRG Sum Ref'!$B$2:$M$760,4,FALSE)," ")</f>
        <v xml:space="preserve"> </v>
      </c>
      <c r="F320" s="210" t="str">
        <f>IFERROR(VLOOKUP(Table2472[[#This Row],[MS-DRG]],'TO HIDE DRG Sum Ref'!$B$2:$M$760,5,FALSE)," ")</f>
        <v xml:space="preserve"> </v>
      </c>
      <c r="G320" s="211" t="str">
        <f>IF('Volume Input'!E322&lt;&gt;0,'Volume Input'!E322," ")</f>
        <v xml:space="preserve"> </v>
      </c>
      <c r="H320" s="210" t="str">
        <f>IFERROR(VLOOKUP(Table2472[[#This Row],[MS-DRG]],'TO HIDE DRG Sum Ref'!$B$2:$M$760,2,FALSE)," ")</f>
        <v xml:space="preserve"> </v>
      </c>
      <c r="I320" s="212" t="str">
        <f>_xlfn.IFNA(VLOOKUP(Table2472[[#This Row],[MS-DRG]],'TO HIDE DRG Sum Ref'!$B$2:$F$760,3,FALSE)," ")</f>
        <v xml:space="preserve"> </v>
      </c>
      <c r="J320" s="212" t="str">
        <f>_xlfn.IFNA(VLOOKUP(F320,'TO HIDE DRG Sum Ref'!$L$3:$N$85,3,FALSE)," ")</f>
        <v xml:space="preserve"> </v>
      </c>
      <c r="K320" s="213" t="str">
        <f>IF(J320="Low",0.05,IF(J320="Medium",0.1,IF(J320="High",0.2,IF(J320="No Risk",0,IF(Table2472[[#This Row],[Risk of Shift]]=" "," ")))))</f>
        <v xml:space="preserve"> </v>
      </c>
      <c r="L320" s="213" t="str">
        <f>IF(J320="Low",0.1,IF(J320="Medium",0.15,IF(J320="High",0.25,IF(J320="No Risk",0,IF(Table2472[[#This Row],[Risk of Shift]]=" "," ")))))</f>
        <v xml:space="preserve"> </v>
      </c>
      <c r="M320" s="213" t="str">
        <f>IF(J320="Low",0.15,IF(J320="Medium",0.2,IF(J320="High",0.3,IF(J320="No Risk",0,IF(Table2472[[#This Row],[Risk of Shift]]=" "," ")))))</f>
        <v xml:space="preserve"> </v>
      </c>
    </row>
    <row r="321" spans="3:13">
      <c r="C321" s="16"/>
      <c r="E321" s="209" t="str">
        <f>IFERROR(VLOOKUP(Table2472[[#This Row],[MS-DRG]],'TO HIDE DRG Sum Ref'!$B$2:$M$760,4,FALSE)," ")</f>
        <v xml:space="preserve"> </v>
      </c>
      <c r="F321" s="210" t="str">
        <f>IFERROR(VLOOKUP(Table2472[[#This Row],[MS-DRG]],'TO HIDE DRG Sum Ref'!$B$2:$M$760,5,FALSE)," ")</f>
        <v xml:space="preserve"> </v>
      </c>
      <c r="G321" s="211" t="str">
        <f>IF('Volume Input'!E323&lt;&gt;0,'Volume Input'!E323," ")</f>
        <v xml:space="preserve"> </v>
      </c>
      <c r="H321" s="210" t="str">
        <f>IFERROR(VLOOKUP(Table2472[[#This Row],[MS-DRG]],'TO HIDE DRG Sum Ref'!$B$2:$M$760,2,FALSE)," ")</f>
        <v xml:space="preserve"> </v>
      </c>
      <c r="I321" s="212" t="str">
        <f>_xlfn.IFNA(VLOOKUP(Table2472[[#This Row],[MS-DRG]],'TO HIDE DRG Sum Ref'!$B$2:$F$760,3,FALSE)," ")</f>
        <v xml:space="preserve"> </v>
      </c>
      <c r="J321" s="212" t="str">
        <f>_xlfn.IFNA(VLOOKUP(F321,'TO HIDE DRG Sum Ref'!$L$3:$N$85,3,FALSE)," ")</f>
        <v xml:space="preserve"> </v>
      </c>
      <c r="K321" s="213" t="str">
        <f>IF(J321="Low",0.05,IF(J321="Medium",0.1,IF(J321="High",0.2,IF(J321="No Risk",0,IF(Table2472[[#This Row],[Risk of Shift]]=" "," ")))))</f>
        <v xml:space="preserve"> </v>
      </c>
      <c r="L321" s="213" t="str">
        <f>IF(J321="Low",0.1,IF(J321="Medium",0.15,IF(J321="High",0.25,IF(J321="No Risk",0,IF(Table2472[[#This Row],[Risk of Shift]]=" "," ")))))</f>
        <v xml:space="preserve"> </v>
      </c>
      <c r="M321" s="213" t="str">
        <f>IF(J321="Low",0.15,IF(J321="Medium",0.2,IF(J321="High",0.3,IF(J321="No Risk",0,IF(Table2472[[#This Row],[Risk of Shift]]=" "," ")))))</f>
        <v xml:space="preserve"> </v>
      </c>
    </row>
    <row r="322" spans="3:13">
      <c r="C322" s="16"/>
      <c r="E322" s="209" t="str">
        <f>IFERROR(VLOOKUP(Table2472[[#This Row],[MS-DRG]],'TO HIDE DRG Sum Ref'!$B$2:$M$760,4,FALSE)," ")</f>
        <v xml:space="preserve"> </v>
      </c>
      <c r="F322" s="210" t="str">
        <f>IFERROR(VLOOKUP(Table2472[[#This Row],[MS-DRG]],'TO HIDE DRG Sum Ref'!$B$2:$M$760,5,FALSE)," ")</f>
        <v xml:space="preserve"> </v>
      </c>
      <c r="G322" s="211" t="str">
        <f>IF('Volume Input'!E324&lt;&gt;0,'Volume Input'!E324," ")</f>
        <v xml:space="preserve"> </v>
      </c>
      <c r="H322" s="210" t="str">
        <f>IFERROR(VLOOKUP(Table2472[[#This Row],[MS-DRG]],'TO HIDE DRG Sum Ref'!$B$2:$M$760,2,FALSE)," ")</f>
        <v xml:space="preserve"> </v>
      </c>
      <c r="I322" s="212" t="str">
        <f>_xlfn.IFNA(VLOOKUP(Table2472[[#This Row],[MS-DRG]],'TO HIDE DRG Sum Ref'!$B$2:$F$760,3,FALSE)," ")</f>
        <v xml:space="preserve"> </v>
      </c>
      <c r="J322" s="212" t="str">
        <f>_xlfn.IFNA(VLOOKUP(F322,'TO HIDE DRG Sum Ref'!$L$3:$N$85,3,FALSE)," ")</f>
        <v xml:space="preserve"> </v>
      </c>
      <c r="K322" s="213" t="str">
        <f>IF(J322="Low",0.05,IF(J322="Medium",0.1,IF(J322="High",0.2,IF(J322="No Risk",0,IF(Table2472[[#This Row],[Risk of Shift]]=" "," ")))))</f>
        <v xml:space="preserve"> </v>
      </c>
      <c r="L322" s="213" t="str">
        <f>IF(J322="Low",0.1,IF(J322="Medium",0.15,IF(J322="High",0.25,IF(J322="No Risk",0,IF(Table2472[[#This Row],[Risk of Shift]]=" "," ")))))</f>
        <v xml:space="preserve"> </v>
      </c>
      <c r="M322" s="213" t="str">
        <f>IF(J322="Low",0.15,IF(J322="Medium",0.2,IF(J322="High",0.3,IF(J322="No Risk",0,IF(Table2472[[#This Row],[Risk of Shift]]=" "," ")))))</f>
        <v xml:space="preserve"> </v>
      </c>
    </row>
    <row r="323" spans="3:13">
      <c r="C323" s="16"/>
      <c r="E323" s="209" t="str">
        <f>IFERROR(VLOOKUP(Table2472[[#This Row],[MS-DRG]],'TO HIDE DRG Sum Ref'!$B$2:$M$760,4,FALSE)," ")</f>
        <v xml:space="preserve"> </v>
      </c>
      <c r="F323" s="210" t="str">
        <f>IFERROR(VLOOKUP(Table2472[[#This Row],[MS-DRG]],'TO HIDE DRG Sum Ref'!$B$2:$M$760,5,FALSE)," ")</f>
        <v xml:space="preserve"> </v>
      </c>
      <c r="G323" s="211" t="str">
        <f>IF('Volume Input'!E325&lt;&gt;0,'Volume Input'!E325," ")</f>
        <v xml:space="preserve"> </v>
      </c>
      <c r="H323" s="210" t="str">
        <f>IFERROR(VLOOKUP(Table2472[[#This Row],[MS-DRG]],'TO HIDE DRG Sum Ref'!$B$2:$M$760,2,FALSE)," ")</f>
        <v xml:space="preserve"> </v>
      </c>
      <c r="I323" s="212" t="str">
        <f>_xlfn.IFNA(VLOOKUP(Table2472[[#This Row],[MS-DRG]],'TO HIDE DRG Sum Ref'!$B$2:$F$760,3,FALSE)," ")</f>
        <v xml:space="preserve"> </v>
      </c>
      <c r="J323" s="212" t="str">
        <f>_xlfn.IFNA(VLOOKUP(F323,'TO HIDE DRG Sum Ref'!$L$3:$N$85,3,FALSE)," ")</f>
        <v xml:space="preserve"> </v>
      </c>
      <c r="K323" s="213" t="str">
        <f>IF(J323="Low",0.05,IF(J323="Medium",0.1,IF(J323="High",0.2,IF(J323="No Risk",0,IF(Table2472[[#This Row],[Risk of Shift]]=" "," ")))))</f>
        <v xml:space="preserve"> </v>
      </c>
      <c r="L323" s="213" t="str">
        <f>IF(J323="Low",0.1,IF(J323="Medium",0.15,IF(J323="High",0.25,IF(J323="No Risk",0,IF(Table2472[[#This Row],[Risk of Shift]]=" "," ")))))</f>
        <v xml:space="preserve"> </v>
      </c>
      <c r="M323" s="213" t="str">
        <f>IF(J323="Low",0.15,IF(J323="Medium",0.2,IF(J323="High",0.3,IF(J323="No Risk",0,IF(Table2472[[#This Row],[Risk of Shift]]=" "," ")))))</f>
        <v xml:space="preserve"> </v>
      </c>
    </row>
    <row r="324" spans="3:13">
      <c r="C324" s="16"/>
      <c r="E324" s="209" t="str">
        <f>IFERROR(VLOOKUP(Table2472[[#This Row],[MS-DRG]],'TO HIDE DRG Sum Ref'!$B$2:$M$760,4,FALSE)," ")</f>
        <v xml:space="preserve"> </v>
      </c>
      <c r="F324" s="210" t="str">
        <f>IFERROR(VLOOKUP(Table2472[[#This Row],[MS-DRG]],'TO HIDE DRG Sum Ref'!$B$2:$M$760,5,FALSE)," ")</f>
        <v xml:space="preserve"> </v>
      </c>
      <c r="G324" s="211" t="str">
        <f>IF('Volume Input'!E326&lt;&gt;0,'Volume Input'!E326," ")</f>
        <v xml:space="preserve"> </v>
      </c>
      <c r="H324" s="210" t="str">
        <f>IFERROR(VLOOKUP(Table2472[[#This Row],[MS-DRG]],'TO HIDE DRG Sum Ref'!$B$2:$M$760,2,FALSE)," ")</f>
        <v xml:space="preserve"> </v>
      </c>
      <c r="I324" s="212" t="str">
        <f>_xlfn.IFNA(VLOOKUP(Table2472[[#This Row],[MS-DRG]],'TO HIDE DRG Sum Ref'!$B$2:$F$760,3,FALSE)," ")</f>
        <v xml:space="preserve"> </v>
      </c>
      <c r="J324" s="212" t="str">
        <f>_xlfn.IFNA(VLOOKUP(F324,'TO HIDE DRG Sum Ref'!$L$3:$N$85,3,FALSE)," ")</f>
        <v xml:space="preserve"> </v>
      </c>
      <c r="K324" s="213" t="str">
        <f>IF(J324="Low",0.05,IF(J324="Medium",0.1,IF(J324="High",0.2,IF(J324="No Risk",0,IF(Table2472[[#This Row],[Risk of Shift]]=" "," ")))))</f>
        <v xml:space="preserve"> </v>
      </c>
      <c r="L324" s="213" t="str">
        <f>IF(J324="Low",0.1,IF(J324="Medium",0.15,IF(J324="High",0.25,IF(J324="No Risk",0,IF(Table2472[[#This Row],[Risk of Shift]]=" "," ")))))</f>
        <v xml:space="preserve"> </v>
      </c>
      <c r="M324" s="213" t="str">
        <f>IF(J324="Low",0.15,IF(J324="Medium",0.2,IF(J324="High",0.3,IF(J324="No Risk",0,IF(Table2472[[#This Row],[Risk of Shift]]=" "," ")))))</f>
        <v xml:space="preserve"> </v>
      </c>
    </row>
    <row r="325" spans="3:13">
      <c r="C325" s="16"/>
      <c r="E325" s="209" t="str">
        <f>IFERROR(VLOOKUP(Table2472[[#This Row],[MS-DRG]],'TO HIDE DRG Sum Ref'!$B$2:$M$760,4,FALSE)," ")</f>
        <v xml:space="preserve"> </v>
      </c>
      <c r="F325" s="210" t="str">
        <f>IFERROR(VLOOKUP(Table2472[[#This Row],[MS-DRG]],'TO HIDE DRG Sum Ref'!$B$2:$M$760,5,FALSE)," ")</f>
        <v xml:space="preserve"> </v>
      </c>
      <c r="G325" s="211" t="str">
        <f>IF('Volume Input'!E327&lt;&gt;0,'Volume Input'!E327," ")</f>
        <v xml:space="preserve"> </v>
      </c>
      <c r="H325" s="210" t="str">
        <f>IFERROR(VLOOKUP(Table2472[[#This Row],[MS-DRG]],'TO HIDE DRG Sum Ref'!$B$2:$M$760,2,FALSE)," ")</f>
        <v xml:space="preserve"> </v>
      </c>
      <c r="I325" s="212" t="str">
        <f>_xlfn.IFNA(VLOOKUP(Table2472[[#This Row],[MS-DRG]],'TO HIDE DRG Sum Ref'!$B$2:$F$760,3,FALSE)," ")</f>
        <v xml:space="preserve"> </v>
      </c>
      <c r="J325" s="212" t="str">
        <f>_xlfn.IFNA(VLOOKUP(F325,'TO HIDE DRG Sum Ref'!$L$3:$N$85,3,FALSE)," ")</f>
        <v xml:space="preserve"> </v>
      </c>
      <c r="K325" s="213" t="str">
        <f>IF(J325="Low",0.05,IF(J325="Medium",0.1,IF(J325="High",0.2,IF(J325="No Risk",0,IF(Table2472[[#This Row],[Risk of Shift]]=" "," ")))))</f>
        <v xml:space="preserve"> </v>
      </c>
      <c r="L325" s="213" t="str">
        <f>IF(J325="Low",0.1,IF(J325="Medium",0.15,IF(J325="High",0.25,IF(J325="No Risk",0,IF(Table2472[[#This Row],[Risk of Shift]]=" "," ")))))</f>
        <v xml:space="preserve"> </v>
      </c>
      <c r="M325" s="213" t="str">
        <f>IF(J325="Low",0.15,IF(J325="Medium",0.2,IF(J325="High",0.3,IF(J325="No Risk",0,IF(Table2472[[#This Row],[Risk of Shift]]=" "," ")))))</f>
        <v xml:space="preserve"> </v>
      </c>
    </row>
    <row r="326" spans="3:13">
      <c r="C326" s="16"/>
      <c r="E326" s="209" t="str">
        <f>IFERROR(VLOOKUP(Table2472[[#This Row],[MS-DRG]],'TO HIDE DRG Sum Ref'!$B$2:$M$760,4,FALSE)," ")</f>
        <v xml:space="preserve"> </v>
      </c>
      <c r="F326" s="210" t="str">
        <f>IFERROR(VLOOKUP(Table2472[[#This Row],[MS-DRG]],'TO HIDE DRG Sum Ref'!$B$2:$M$760,5,FALSE)," ")</f>
        <v xml:space="preserve"> </v>
      </c>
      <c r="G326" s="211" t="str">
        <f>IF('Volume Input'!E328&lt;&gt;0,'Volume Input'!E328," ")</f>
        <v xml:space="preserve"> </v>
      </c>
      <c r="H326" s="210" t="str">
        <f>IFERROR(VLOOKUP(Table2472[[#This Row],[MS-DRG]],'TO HIDE DRG Sum Ref'!$B$2:$M$760,2,FALSE)," ")</f>
        <v xml:space="preserve"> </v>
      </c>
      <c r="I326" s="212" t="str">
        <f>_xlfn.IFNA(VLOOKUP(Table2472[[#This Row],[MS-DRG]],'TO HIDE DRG Sum Ref'!$B$2:$F$760,3,FALSE)," ")</f>
        <v xml:space="preserve"> </v>
      </c>
      <c r="J326" s="212" t="str">
        <f>_xlfn.IFNA(VLOOKUP(F326,'TO HIDE DRG Sum Ref'!$L$3:$N$85,3,FALSE)," ")</f>
        <v xml:space="preserve"> </v>
      </c>
      <c r="K326" s="213" t="str">
        <f>IF(J326="Low",0.05,IF(J326="Medium",0.1,IF(J326="High",0.2,IF(J326="No Risk",0,IF(Table2472[[#This Row],[Risk of Shift]]=" "," ")))))</f>
        <v xml:space="preserve"> </v>
      </c>
      <c r="L326" s="213" t="str">
        <f>IF(J326="Low",0.1,IF(J326="Medium",0.15,IF(J326="High",0.25,IF(J326="No Risk",0,IF(Table2472[[#This Row],[Risk of Shift]]=" "," ")))))</f>
        <v xml:space="preserve"> </v>
      </c>
      <c r="M326" s="213" t="str">
        <f>IF(J326="Low",0.15,IF(J326="Medium",0.2,IF(J326="High",0.3,IF(J326="No Risk",0,IF(Table2472[[#This Row],[Risk of Shift]]=" "," ")))))</f>
        <v xml:space="preserve"> </v>
      </c>
    </row>
    <row r="327" spans="3:13">
      <c r="C327" s="16"/>
      <c r="E327" s="209" t="str">
        <f>IFERROR(VLOOKUP(Table2472[[#This Row],[MS-DRG]],'TO HIDE DRG Sum Ref'!$B$2:$M$760,4,FALSE)," ")</f>
        <v xml:space="preserve"> </v>
      </c>
      <c r="F327" s="210" t="str">
        <f>IFERROR(VLOOKUP(Table2472[[#This Row],[MS-DRG]],'TO HIDE DRG Sum Ref'!$B$2:$M$760,5,FALSE)," ")</f>
        <v xml:space="preserve"> </v>
      </c>
      <c r="G327" s="211" t="str">
        <f>IF('Volume Input'!E329&lt;&gt;0,'Volume Input'!E329," ")</f>
        <v xml:space="preserve"> </v>
      </c>
      <c r="H327" s="210" t="str">
        <f>IFERROR(VLOOKUP(Table2472[[#This Row],[MS-DRG]],'TO HIDE DRG Sum Ref'!$B$2:$M$760,2,FALSE)," ")</f>
        <v xml:space="preserve"> </v>
      </c>
      <c r="I327" s="212" t="str">
        <f>_xlfn.IFNA(VLOOKUP(Table2472[[#This Row],[MS-DRG]],'TO HIDE DRG Sum Ref'!$B$2:$F$760,3,FALSE)," ")</f>
        <v xml:space="preserve"> </v>
      </c>
      <c r="J327" s="212" t="str">
        <f>_xlfn.IFNA(VLOOKUP(F327,'TO HIDE DRG Sum Ref'!$L$3:$N$85,3,FALSE)," ")</f>
        <v xml:space="preserve"> </v>
      </c>
      <c r="K327" s="213" t="str">
        <f>IF(J327="Low",0.05,IF(J327="Medium",0.1,IF(J327="High",0.2,IF(J327="No Risk",0,IF(Table2472[[#This Row],[Risk of Shift]]=" "," ")))))</f>
        <v xml:space="preserve"> </v>
      </c>
      <c r="L327" s="213" t="str">
        <f>IF(J327="Low",0.1,IF(J327="Medium",0.15,IF(J327="High",0.25,IF(J327="No Risk",0,IF(Table2472[[#This Row],[Risk of Shift]]=" "," ")))))</f>
        <v xml:space="preserve"> </v>
      </c>
      <c r="M327" s="213" t="str">
        <f>IF(J327="Low",0.15,IF(J327="Medium",0.2,IF(J327="High",0.3,IF(J327="No Risk",0,IF(Table2472[[#This Row],[Risk of Shift]]=" "," ")))))</f>
        <v xml:space="preserve"> </v>
      </c>
    </row>
    <row r="328" spans="3:13">
      <c r="C328" s="16"/>
      <c r="E328" s="209" t="str">
        <f>IFERROR(VLOOKUP(Table2472[[#This Row],[MS-DRG]],'TO HIDE DRG Sum Ref'!$B$2:$M$760,4,FALSE)," ")</f>
        <v xml:space="preserve"> </v>
      </c>
      <c r="F328" s="210" t="str">
        <f>IFERROR(VLOOKUP(Table2472[[#This Row],[MS-DRG]],'TO HIDE DRG Sum Ref'!$B$2:$M$760,5,FALSE)," ")</f>
        <v xml:space="preserve"> </v>
      </c>
      <c r="G328" s="211" t="str">
        <f>IF('Volume Input'!E330&lt;&gt;0,'Volume Input'!E330," ")</f>
        <v xml:space="preserve"> </v>
      </c>
      <c r="H328" s="210" t="str">
        <f>IFERROR(VLOOKUP(Table2472[[#This Row],[MS-DRG]],'TO HIDE DRG Sum Ref'!$B$2:$M$760,2,FALSE)," ")</f>
        <v xml:space="preserve"> </v>
      </c>
      <c r="I328" s="212" t="str">
        <f>_xlfn.IFNA(VLOOKUP(Table2472[[#This Row],[MS-DRG]],'TO HIDE DRG Sum Ref'!$B$2:$F$760,3,FALSE)," ")</f>
        <v xml:space="preserve"> </v>
      </c>
      <c r="J328" s="212" t="str">
        <f>_xlfn.IFNA(VLOOKUP(F328,'TO HIDE DRG Sum Ref'!$L$3:$N$85,3,FALSE)," ")</f>
        <v xml:space="preserve"> </v>
      </c>
      <c r="K328" s="213" t="str">
        <f>IF(J328="Low",0.05,IF(J328="Medium",0.1,IF(J328="High",0.2,IF(J328="No Risk",0,IF(Table2472[[#This Row],[Risk of Shift]]=" "," ")))))</f>
        <v xml:space="preserve"> </v>
      </c>
      <c r="L328" s="213" t="str">
        <f>IF(J328="Low",0.1,IF(J328="Medium",0.15,IF(J328="High",0.25,IF(J328="No Risk",0,IF(Table2472[[#This Row],[Risk of Shift]]=" "," ")))))</f>
        <v xml:space="preserve"> </v>
      </c>
      <c r="M328" s="213" t="str">
        <f>IF(J328="Low",0.15,IF(J328="Medium",0.2,IF(J328="High",0.3,IF(J328="No Risk",0,IF(Table2472[[#This Row],[Risk of Shift]]=" "," ")))))</f>
        <v xml:space="preserve"> </v>
      </c>
    </row>
    <row r="329" spans="3:13">
      <c r="C329" s="16"/>
      <c r="E329" s="209" t="str">
        <f>IFERROR(VLOOKUP(Table2472[[#This Row],[MS-DRG]],'TO HIDE DRG Sum Ref'!$B$2:$M$760,4,FALSE)," ")</f>
        <v xml:space="preserve"> </v>
      </c>
      <c r="F329" s="210" t="str">
        <f>IFERROR(VLOOKUP(Table2472[[#This Row],[MS-DRG]],'TO HIDE DRG Sum Ref'!$B$2:$M$760,5,FALSE)," ")</f>
        <v xml:space="preserve"> </v>
      </c>
      <c r="G329" s="211" t="str">
        <f>IF('Volume Input'!E331&lt;&gt;0,'Volume Input'!E331," ")</f>
        <v xml:space="preserve"> </v>
      </c>
      <c r="H329" s="210" t="str">
        <f>IFERROR(VLOOKUP(Table2472[[#This Row],[MS-DRG]],'TO HIDE DRG Sum Ref'!$B$2:$M$760,2,FALSE)," ")</f>
        <v xml:space="preserve"> </v>
      </c>
      <c r="I329" s="212" t="str">
        <f>_xlfn.IFNA(VLOOKUP(Table2472[[#This Row],[MS-DRG]],'TO HIDE DRG Sum Ref'!$B$2:$F$760,3,FALSE)," ")</f>
        <v xml:space="preserve"> </v>
      </c>
      <c r="J329" s="212" t="str">
        <f>_xlfn.IFNA(VLOOKUP(F329,'TO HIDE DRG Sum Ref'!$L$3:$N$85,3,FALSE)," ")</f>
        <v xml:space="preserve"> </v>
      </c>
      <c r="K329" s="213" t="str">
        <f>IF(J329="Low",0.05,IF(J329="Medium",0.1,IF(J329="High",0.2,IF(J329="No Risk",0,IF(Table2472[[#This Row],[Risk of Shift]]=" "," ")))))</f>
        <v xml:space="preserve"> </v>
      </c>
      <c r="L329" s="213" t="str">
        <f>IF(J329="Low",0.1,IF(J329="Medium",0.15,IF(J329="High",0.25,IF(J329="No Risk",0,IF(Table2472[[#This Row],[Risk of Shift]]=" "," ")))))</f>
        <v xml:space="preserve"> </v>
      </c>
      <c r="M329" s="213" t="str">
        <f>IF(J329="Low",0.15,IF(J329="Medium",0.2,IF(J329="High",0.3,IF(J329="No Risk",0,IF(Table2472[[#This Row],[Risk of Shift]]=" "," ")))))</f>
        <v xml:space="preserve"> </v>
      </c>
    </row>
    <row r="330" spans="3:13">
      <c r="C330" s="16"/>
      <c r="E330" s="209" t="str">
        <f>IFERROR(VLOOKUP(Table2472[[#This Row],[MS-DRG]],'TO HIDE DRG Sum Ref'!$B$2:$M$760,4,FALSE)," ")</f>
        <v xml:space="preserve"> </v>
      </c>
      <c r="F330" s="210" t="str">
        <f>IFERROR(VLOOKUP(Table2472[[#This Row],[MS-DRG]],'TO HIDE DRG Sum Ref'!$B$2:$M$760,5,FALSE)," ")</f>
        <v xml:space="preserve"> </v>
      </c>
      <c r="G330" s="211" t="str">
        <f>IF('Volume Input'!E332&lt;&gt;0,'Volume Input'!E332," ")</f>
        <v xml:space="preserve"> </v>
      </c>
      <c r="H330" s="210" t="str">
        <f>IFERROR(VLOOKUP(Table2472[[#This Row],[MS-DRG]],'TO HIDE DRG Sum Ref'!$B$2:$M$760,2,FALSE)," ")</f>
        <v xml:space="preserve"> </v>
      </c>
      <c r="I330" s="212" t="str">
        <f>_xlfn.IFNA(VLOOKUP(Table2472[[#This Row],[MS-DRG]],'TO HIDE DRG Sum Ref'!$B$2:$F$760,3,FALSE)," ")</f>
        <v xml:space="preserve"> </v>
      </c>
      <c r="J330" s="212" t="str">
        <f>_xlfn.IFNA(VLOOKUP(F330,'TO HIDE DRG Sum Ref'!$L$3:$N$85,3,FALSE)," ")</f>
        <v xml:space="preserve"> </v>
      </c>
      <c r="K330" s="213" t="str">
        <f>IF(J330="Low",0.05,IF(J330="Medium",0.1,IF(J330="High",0.2,IF(J330="No Risk",0,IF(Table2472[[#This Row],[Risk of Shift]]=" "," ")))))</f>
        <v xml:space="preserve"> </v>
      </c>
      <c r="L330" s="213" t="str">
        <f>IF(J330="Low",0.1,IF(J330="Medium",0.15,IF(J330="High",0.25,IF(J330="No Risk",0,IF(Table2472[[#This Row],[Risk of Shift]]=" "," ")))))</f>
        <v xml:space="preserve"> </v>
      </c>
      <c r="M330" s="213" t="str">
        <f>IF(J330="Low",0.15,IF(J330="Medium",0.2,IF(J330="High",0.3,IF(J330="No Risk",0,IF(Table2472[[#This Row],[Risk of Shift]]=" "," ")))))</f>
        <v xml:space="preserve"> </v>
      </c>
    </row>
    <row r="331" spans="3:13">
      <c r="C331" s="16"/>
      <c r="E331" s="209" t="str">
        <f>IFERROR(VLOOKUP(Table2472[[#This Row],[MS-DRG]],'TO HIDE DRG Sum Ref'!$B$2:$M$760,4,FALSE)," ")</f>
        <v xml:space="preserve"> </v>
      </c>
      <c r="F331" s="210" t="str">
        <f>IFERROR(VLOOKUP(Table2472[[#This Row],[MS-DRG]],'TO HIDE DRG Sum Ref'!$B$2:$M$760,5,FALSE)," ")</f>
        <v xml:space="preserve"> </v>
      </c>
      <c r="G331" s="211" t="str">
        <f>IF('Volume Input'!E333&lt;&gt;0,'Volume Input'!E333," ")</f>
        <v xml:space="preserve"> </v>
      </c>
      <c r="H331" s="210" t="str">
        <f>IFERROR(VLOOKUP(Table2472[[#This Row],[MS-DRG]],'TO HIDE DRG Sum Ref'!$B$2:$M$760,2,FALSE)," ")</f>
        <v xml:space="preserve"> </v>
      </c>
      <c r="I331" s="212" t="str">
        <f>_xlfn.IFNA(VLOOKUP(Table2472[[#This Row],[MS-DRG]],'TO HIDE DRG Sum Ref'!$B$2:$F$760,3,FALSE)," ")</f>
        <v xml:space="preserve"> </v>
      </c>
      <c r="J331" s="212" t="str">
        <f>_xlfn.IFNA(VLOOKUP(F331,'TO HIDE DRG Sum Ref'!$L$3:$N$85,3,FALSE)," ")</f>
        <v xml:space="preserve"> </v>
      </c>
      <c r="K331" s="213" t="str">
        <f>IF(J331="Low",0.05,IF(J331="Medium",0.1,IF(J331="High",0.2,IF(J331="No Risk",0,IF(Table2472[[#This Row],[Risk of Shift]]=" "," ")))))</f>
        <v xml:space="preserve"> </v>
      </c>
      <c r="L331" s="213" t="str">
        <f>IF(J331="Low",0.1,IF(J331="Medium",0.15,IF(J331="High",0.25,IF(J331="No Risk",0,IF(Table2472[[#This Row],[Risk of Shift]]=" "," ")))))</f>
        <v xml:space="preserve"> </v>
      </c>
      <c r="M331" s="213" t="str">
        <f>IF(J331="Low",0.15,IF(J331="Medium",0.2,IF(J331="High",0.3,IF(J331="No Risk",0,IF(Table2472[[#This Row],[Risk of Shift]]=" "," ")))))</f>
        <v xml:space="preserve"> </v>
      </c>
    </row>
    <row r="332" spans="3:13">
      <c r="C332" s="16"/>
      <c r="E332" s="209" t="str">
        <f>IFERROR(VLOOKUP(Table2472[[#This Row],[MS-DRG]],'TO HIDE DRG Sum Ref'!$B$2:$M$760,4,FALSE)," ")</f>
        <v xml:space="preserve"> </v>
      </c>
      <c r="F332" s="210" t="str">
        <f>IFERROR(VLOOKUP(Table2472[[#This Row],[MS-DRG]],'TO HIDE DRG Sum Ref'!$B$2:$M$760,5,FALSE)," ")</f>
        <v xml:space="preserve"> </v>
      </c>
      <c r="G332" s="211" t="str">
        <f>IF('Volume Input'!E334&lt;&gt;0,'Volume Input'!E334," ")</f>
        <v xml:space="preserve"> </v>
      </c>
      <c r="H332" s="210" t="str">
        <f>IFERROR(VLOOKUP(Table2472[[#This Row],[MS-DRG]],'TO HIDE DRG Sum Ref'!$B$2:$M$760,2,FALSE)," ")</f>
        <v xml:space="preserve"> </v>
      </c>
      <c r="I332" s="212" t="str">
        <f>_xlfn.IFNA(VLOOKUP(Table2472[[#This Row],[MS-DRG]],'TO HIDE DRG Sum Ref'!$B$2:$F$760,3,FALSE)," ")</f>
        <v xml:space="preserve"> </v>
      </c>
      <c r="J332" s="212" t="str">
        <f>_xlfn.IFNA(VLOOKUP(F332,'TO HIDE DRG Sum Ref'!$L$3:$N$85,3,FALSE)," ")</f>
        <v xml:space="preserve"> </v>
      </c>
      <c r="K332" s="213" t="str">
        <f>IF(J332="Low",0.05,IF(J332="Medium",0.1,IF(J332="High",0.2,IF(J332="No Risk",0,IF(Table2472[[#This Row],[Risk of Shift]]=" "," ")))))</f>
        <v xml:space="preserve"> </v>
      </c>
      <c r="L332" s="213" t="str">
        <f>IF(J332="Low",0.1,IF(J332="Medium",0.15,IF(J332="High",0.25,IF(J332="No Risk",0,IF(Table2472[[#This Row],[Risk of Shift]]=" "," ")))))</f>
        <v xml:space="preserve"> </v>
      </c>
      <c r="M332" s="213" t="str">
        <f>IF(J332="Low",0.15,IF(J332="Medium",0.2,IF(J332="High",0.3,IF(J332="No Risk",0,IF(Table2472[[#This Row],[Risk of Shift]]=" "," ")))))</f>
        <v xml:space="preserve"> </v>
      </c>
    </row>
    <row r="333" spans="3:13">
      <c r="C333" s="16"/>
      <c r="E333" s="209" t="str">
        <f>IFERROR(VLOOKUP(Table2472[[#This Row],[MS-DRG]],'TO HIDE DRG Sum Ref'!$B$2:$M$760,4,FALSE)," ")</f>
        <v xml:space="preserve"> </v>
      </c>
      <c r="F333" s="210" t="str">
        <f>IFERROR(VLOOKUP(Table2472[[#This Row],[MS-DRG]],'TO HIDE DRG Sum Ref'!$B$2:$M$760,5,FALSE)," ")</f>
        <v xml:space="preserve"> </v>
      </c>
      <c r="G333" s="211" t="str">
        <f>IF('Volume Input'!E335&lt;&gt;0,'Volume Input'!E335," ")</f>
        <v xml:space="preserve"> </v>
      </c>
      <c r="H333" s="210" t="str">
        <f>IFERROR(VLOOKUP(Table2472[[#This Row],[MS-DRG]],'TO HIDE DRG Sum Ref'!$B$2:$M$760,2,FALSE)," ")</f>
        <v xml:space="preserve"> </v>
      </c>
      <c r="I333" s="212" t="str">
        <f>_xlfn.IFNA(VLOOKUP(Table2472[[#This Row],[MS-DRG]],'TO HIDE DRG Sum Ref'!$B$2:$F$760,3,FALSE)," ")</f>
        <v xml:space="preserve"> </v>
      </c>
      <c r="J333" s="212" t="str">
        <f>_xlfn.IFNA(VLOOKUP(F333,'TO HIDE DRG Sum Ref'!$L$3:$N$85,3,FALSE)," ")</f>
        <v xml:space="preserve"> </v>
      </c>
      <c r="K333" s="213" t="str">
        <f>IF(J333="Low",0.05,IF(J333="Medium",0.1,IF(J333="High",0.2,IF(J333="No Risk",0,IF(Table2472[[#This Row],[Risk of Shift]]=" "," ")))))</f>
        <v xml:space="preserve"> </v>
      </c>
      <c r="L333" s="213" t="str">
        <f>IF(J333="Low",0.1,IF(J333="Medium",0.15,IF(J333="High",0.25,IF(J333="No Risk",0,IF(Table2472[[#This Row],[Risk of Shift]]=" "," ")))))</f>
        <v xml:space="preserve"> </v>
      </c>
      <c r="M333" s="213" t="str">
        <f>IF(J333="Low",0.15,IF(J333="Medium",0.2,IF(J333="High",0.3,IF(J333="No Risk",0,IF(Table2472[[#This Row],[Risk of Shift]]=" "," ")))))</f>
        <v xml:space="preserve"> </v>
      </c>
    </row>
    <row r="334" spans="3:13">
      <c r="C334" s="16"/>
      <c r="E334" s="209" t="str">
        <f>IFERROR(VLOOKUP(Table2472[[#This Row],[MS-DRG]],'TO HIDE DRG Sum Ref'!$B$2:$M$760,4,FALSE)," ")</f>
        <v xml:space="preserve"> </v>
      </c>
      <c r="F334" s="210" t="str">
        <f>IFERROR(VLOOKUP(Table2472[[#This Row],[MS-DRG]],'TO HIDE DRG Sum Ref'!$B$2:$M$760,5,FALSE)," ")</f>
        <v xml:space="preserve"> </v>
      </c>
      <c r="G334" s="211" t="str">
        <f>IF('Volume Input'!E336&lt;&gt;0,'Volume Input'!E336," ")</f>
        <v xml:space="preserve"> </v>
      </c>
      <c r="H334" s="210" t="str">
        <f>IFERROR(VLOOKUP(Table2472[[#This Row],[MS-DRG]],'TO HIDE DRG Sum Ref'!$B$2:$M$760,2,FALSE)," ")</f>
        <v xml:space="preserve"> </v>
      </c>
      <c r="I334" s="212" t="str">
        <f>_xlfn.IFNA(VLOOKUP(Table2472[[#This Row],[MS-DRG]],'TO HIDE DRG Sum Ref'!$B$2:$F$760,3,FALSE)," ")</f>
        <v xml:space="preserve"> </v>
      </c>
      <c r="J334" s="212" t="str">
        <f>_xlfn.IFNA(VLOOKUP(F334,'TO HIDE DRG Sum Ref'!$L$3:$N$85,3,FALSE)," ")</f>
        <v xml:space="preserve"> </v>
      </c>
      <c r="K334" s="213" t="str">
        <f>IF(J334="Low",0.05,IF(J334="Medium",0.1,IF(J334="High",0.2,IF(J334="No Risk",0,IF(Table2472[[#This Row],[Risk of Shift]]=" "," ")))))</f>
        <v xml:space="preserve"> </v>
      </c>
      <c r="L334" s="213" t="str">
        <f>IF(J334="Low",0.1,IF(J334="Medium",0.15,IF(J334="High",0.25,IF(J334="No Risk",0,IF(Table2472[[#This Row],[Risk of Shift]]=" "," ")))))</f>
        <v xml:space="preserve"> </v>
      </c>
      <c r="M334" s="213" t="str">
        <f>IF(J334="Low",0.15,IF(J334="Medium",0.2,IF(J334="High",0.3,IF(J334="No Risk",0,IF(Table2472[[#This Row],[Risk of Shift]]=" "," ")))))</f>
        <v xml:space="preserve"> </v>
      </c>
    </row>
    <row r="335" spans="3:13">
      <c r="C335" s="16"/>
      <c r="E335" s="209" t="str">
        <f>IFERROR(VLOOKUP(Table2472[[#This Row],[MS-DRG]],'TO HIDE DRG Sum Ref'!$B$2:$M$760,4,FALSE)," ")</f>
        <v xml:space="preserve"> </v>
      </c>
      <c r="F335" s="210" t="str">
        <f>IFERROR(VLOOKUP(Table2472[[#This Row],[MS-DRG]],'TO HIDE DRG Sum Ref'!$B$2:$M$760,5,FALSE)," ")</f>
        <v xml:space="preserve"> </v>
      </c>
      <c r="G335" s="211" t="str">
        <f>IF('Volume Input'!E337&lt;&gt;0,'Volume Input'!E337," ")</f>
        <v xml:space="preserve"> </v>
      </c>
      <c r="H335" s="210" t="str">
        <f>IFERROR(VLOOKUP(Table2472[[#This Row],[MS-DRG]],'TO HIDE DRG Sum Ref'!$B$2:$M$760,2,FALSE)," ")</f>
        <v xml:space="preserve"> </v>
      </c>
      <c r="I335" s="212" t="str">
        <f>_xlfn.IFNA(VLOOKUP(Table2472[[#This Row],[MS-DRG]],'TO HIDE DRG Sum Ref'!$B$2:$F$760,3,FALSE)," ")</f>
        <v xml:space="preserve"> </v>
      </c>
      <c r="J335" s="212" t="str">
        <f>_xlfn.IFNA(VLOOKUP(F335,'TO HIDE DRG Sum Ref'!$L$3:$N$85,3,FALSE)," ")</f>
        <v xml:space="preserve"> </v>
      </c>
      <c r="K335" s="213" t="str">
        <f>IF(J335="Low",0.05,IF(J335="Medium",0.1,IF(J335="High",0.2,IF(J335="No Risk",0,IF(Table2472[[#This Row],[Risk of Shift]]=" "," ")))))</f>
        <v xml:space="preserve"> </v>
      </c>
      <c r="L335" s="213" t="str">
        <f>IF(J335="Low",0.1,IF(J335="Medium",0.15,IF(J335="High",0.25,IF(J335="No Risk",0,IF(Table2472[[#This Row],[Risk of Shift]]=" "," ")))))</f>
        <v xml:space="preserve"> </v>
      </c>
      <c r="M335" s="213" t="str">
        <f>IF(J335="Low",0.15,IF(J335="Medium",0.2,IF(J335="High",0.3,IF(J335="No Risk",0,IF(Table2472[[#This Row],[Risk of Shift]]=" "," ")))))</f>
        <v xml:space="preserve"> </v>
      </c>
    </row>
    <row r="336" spans="3:13">
      <c r="C336" s="16"/>
      <c r="E336" s="209" t="str">
        <f>IFERROR(VLOOKUP(Table2472[[#This Row],[MS-DRG]],'TO HIDE DRG Sum Ref'!$B$2:$M$760,4,FALSE)," ")</f>
        <v xml:space="preserve"> </v>
      </c>
      <c r="F336" s="210" t="str">
        <f>IFERROR(VLOOKUP(Table2472[[#This Row],[MS-DRG]],'TO HIDE DRG Sum Ref'!$B$2:$M$760,5,FALSE)," ")</f>
        <v xml:space="preserve"> </v>
      </c>
      <c r="G336" s="211" t="str">
        <f>IF('Volume Input'!E338&lt;&gt;0,'Volume Input'!E338," ")</f>
        <v xml:space="preserve"> </v>
      </c>
      <c r="H336" s="210" t="str">
        <f>IFERROR(VLOOKUP(Table2472[[#This Row],[MS-DRG]],'TO HIDE DRG Sum Ref'!$B$2:$M$760,2,FALSE)," ")</f>
        <v xml:space="preserve"> </v>
      </c>
      <c r="I336" s="212" t="str">
        <f>_xlfn.IFNA(VLOOKUP(Table2472[[#This Row],[MS-DRG]],'TO HIDE DRG Sum Ref'!$B$2:$F$760,3,FALSE)," ")</f>
        <v xml:space="preserve"> </v>
      </c>
      <c r="J336" s="212" t="str">
        <f>_xlfn.IFNA(VLOOKUP(F336,'TO HIDE DRG Sum Ref'!$L$3:$N$85,3,FALSE)," ")</f>
        <v xml:space="preserve"> </v>
      </c>
      <c r="K336" s="213" t="str">
        <f>IF(J336="Low",0.05,IF(J336="Medium",0.1,IF(J336="High",0.2,IF(J336="No Risk",0,IF(Table2472[[#This Row],[Risk of Shift]]=" "," ")))))</f>
        <v xml:space="preserve"> </v>
      </c>
      <c r="L336" s="213" t="str">
        <f>IF(J336="Low",0.1,IF(J336="Medium",0.15,IF(J336="High",0.25,IF(J336="No Risk",0,IF(Table2472[[#This Row],[Risk of Shift]]=" "," ")))))</f>
        <v xml:space="preserve"> </v>
      </c>
      <c r="M336" s="213" t="str">
        <f>IF(J336="Low",0.15,IF(J336="Medium",0.2,IF(J336="High",0.3,IF(J336="No Risk",0,IF(Table2472[[#This Row],[Risk of Shift]]=" "," ")))))</f>
        <v xml:space="preserve"> </v>
      </c>
    </row>
    <row r="337" spans="3:13">
      <c r="C337" s="16"/>
      <c r="E337" s="209" t="str">
        <f>IFERROR(VLOOKUP(Table2472[[#This Row],[MS-DRG]],'TO HIDE DRG Sum Ref'!$B$2:$M$760,4,FALSE)," ")</f>
        <v xml:space="preserve"> </v>
      </c>
      <c r="F337" s="210" t="str">
        <f>IFERROR(VLOOKUP(Table2472[[#This Row],[MS-DRG]],'TO HIDE DRG Sum Ref'!$B$2:$M$760,5,FALSE)," ")</f>
        <v xml:space="preserve"> </v>
      </c>
      <c r="G337" s="211" t="str">
        <f>IF('Volume Input'!E339&lt;&gt;0,'Volume Input'!E339," ")</f>
        <v xml:space="preserve"> </v>
      </c>
      <c r="H337" s="210" t="str">
        <f>IFERROR(VLOOKUP(Table2472[[#This Row],[MS-DRG]],'TO HIDE DRG Sum Ref'!$B$2:$M$760,2,FALSE)," ")</f>
        <v xml:space="preserve"> </v>
      </c>
      <c r="I337" s="212" t="str">
        <f>_xlfn.IFNA(VLOOKUP(Table2472[[#This Row],[MS-DRG]],'TO HIDE DRG Sum Ref'!$B$2:$F$760,3,FALSE)," ")</f>
        <v xml:space="preserve"> </v>
      </c>
      <c r="J337" s="212" t="str">
        <f>_xlfn.IFNA(VLOOKUP(F337,'TO HIDE DRG Sum Ref'!$L$3:$N$85,3,FALSE)," ")</f>
        <v xml:space="preserve"> </v>
      </c>
      <c r="K337" s="213" t="str">
        <f>IF(J337="Low",0.05,IF(J337="Medium",0.1,IF(J337="High",0.2,IF(J337="No Risk",0,IF(Table2472[[#This Row],[Risk of Shift]]=" "," ")))))</f>
        <v xml:space="preserve"> </v>
      </c>
      <c r="L337" s="213" t="str">
        <f>IF(J337="Low",0.1,IF(J337="Medium",0.15,IF(J337="High",0.25,IF(J337="No Risk",0,IF(Table2472[[#This Row],[Risk of Shift]]=" "," ")))))</f>
        <v xml:space="preserve"> </v>
      </c>
      <c r="M337" s="213" t="str">
        <f>IF(J337="Low",0.15,IF(J337="Medium",0.2,IF(J337="High",0.3,IF(J337="No Risk",0,IF(Table2472[[#This Row],[Risk of Shift]]=" "," ")))))</f>
        <v xml:space="preserve"> </v>
      </c>
    </row>
    <row r="338" spans="3:13">
      <c r="C338" s="16"/>
      <c r="E338" s="209" t="str">
        <f>IFERROR(VLOOKUP(Table2472[[#This Row],[MS-DRG]],'TO HIDE DRG Sum Ref'!$B$2:$M$760,4,FALSE)," ")</f>
        <v xml:space="preserve"> </v>
      </c>
      <c r="F338" s="210" t="str">
        <f>IFERROR(VLOOKUP(Table2472[[#This Row],[MS-DRG]],'TO HIDE DRG Sum Ref'!$B$2:$M$760,5,FALSE)," ")</f>
        <v xml:space="preserve"> </v>
      </c>
      <c r="G338" s="211" t="str">
        <f>IF('Volume Input'!E340&lt;&gt;0,'Volume Input'!E340," ")</f>
        <v xml:space="preserve"> </v>
      </c>
      <c r="H338" s="210" t="str">
        <f>IFERROR(VLOOKUP(Table2472[[#This Row],[MS-DRG]],'TO HIDE DRG Sum Ref'!$B$2:$M$760,2,FALSE)," ")</f>
        <v xml:space="preserve"> </v>
      </c>
      <c r="I338" s="212" t="str">
        <f>_xlfn.IFNA(VLOOKUP(Table2472[[#This Row],[MS-DRG]],'TO HIDE DRG Sum Ref'!$B$2:$F$760,3,FALSE)," ")</f>
        <v xml:space="preserve"> </v>
      </c>
      <c r="J338" s="212" t="str">
        <f>_xlfn.IFNA(VLOOKUP(F338,'TO HIDE DRG Sum Ref'!$L$3:$N$85,3,FALSE)," ")</f>
        <v xml:space="preserve"> </v>
      </c>
      <c r="K338" s="213" t="str">
        <f>IF(J338="Low",0.05,IF(J338="Medium",0.1,IF(J338="High",0.2,IF(J338="No Risk",0,IF(Table2472[[#This Row],[Risk of Shift]]=" "," ")))))</f>
        <v xml:space="preserve"> </v>
      </c>
      <c r="L338" s="213" t="str">
        <f>IF(J338="Low",0.1,IF(J338="Medium",0.15,IF(J338="High",0.25,IF(J338="No Risk",0,IF(Table2472[[#This Row],[Risk of Shift]]=" "," ")))))</f>
        <v xml:space="preserve"> </v>
      </c>
      <c r="M338" s="213" t="str">
        <f>IF(J338="Low",0.15,IF(J338="Medium",0.2,IF(J338="High",0.3,IF(J338="No Risk",0,IF(Table2472[[#This Row],[Risk of Shift]]=" "," ")))))</f>
        <v xml:space="preserve"> </v>
      </c>
    </row>
    <row r="339" spans="3:13">
      <c r="C339" s="16"/>
      <c r="E339" s="209" t="str">
        <f>IFERROR(VLOOKUP(Table2472[[#This Row],[MS-DRG]],'TO HIDE DRG Sum Ref'!$B$2:$M$760,4,FALSE)," ")</f>
        <v xml:space="preserve"> </v>
      </c>
      <c r="F339" s="210" t="str">
        <f>IFERROR(VLOOKUP(Table2472[[#This Row],[MS-DRG]],'TO HIDE DRG Sum Ref'!$B$2:$M$760,5,FALSE)," ")</f>
        <v xml:space="preserve"> </v>
      </c>
      <c r="G339" s="211" t="str">
        <f>IF('Volume Input'!E341&lt;&gt;0,'Volume Input'!E341," ")</f>
        <v xml:space="preserve"> </v>
      </c>
      <c r="H339" s="210" t="str">
        <f>IFERROR(VLOOKUP(Table2472[[#This Row],[MS-DRG]],'TO HIDE DRG Sum Ref'!$B$2:$M$760,2,FALSE)," ")</f>
        <v xml:space="preserve"> </v>
      </c>
      <c r="I339" s="212" t="str">
        <f>_xlfn.IFNA(VLOOKUP(Table2472[[#This Row],[MS-DRG]],'TO HIDE DRG Sum Ref'!$B$2:$F$760,3,FALSE)," ")</f>
        <v xml:space="preserve"> </v>
      </c>
      <c r="J339" s="212" t="str">
        <f>_xlfn.IFNA(VLOOKUP(F339,'TO HIDE DRG Sum Ref'!$L$3:$N$85,3,FALSE)," ")</f>
        <v xml:space="preserve"> </v>
      </c>
      <c r="K339" s="213" t="str">
        <f>IF(J339="Low",0.05,IF(J339="Medium",0.1,IF(J339="High",0.2,IF(J339="No Risk",0,IF(Table2472[[#This Row],[Risk of Shift]]=" "," ")))))</f>
        <v xml:space="preserve"> </v>
      </c>
      <c r="L339" s="213" t="str">
        <f>IF(J339="Low",0.1,IF(J339="Medium",0.15,IF(J339="High",0.25,IF(J339="No Risk",0,IF(Table2472[[#This Row],[Risk of Shift]]=" "," ")))))</f>
        <v xml:space="preserve"> </v>
      </c>
      <c r="M339" s="213" t="str">
        <f>IF(J339="Low",0.15,IF(J339="Medium",0.2,IF(J339="High",0.3,IF(J339="No Risk",0,IF(Table2472[[#This Row],[Risk of Shift]]=" "," ")))))</f>
        <v xml:space="preserve"> </v>
      </c>
    </row>
    <row r="340" spans="3:13">
      <c r="C340" s="16"/>
      <c r="E340" s="209" t="str">
        <f>IFERROR(VLOOKUP(Table2472[[#This Row],[MS-DRG]],'TO HIDE DRG Sum Ref'!$B$2:$M$760,4,FALSE)," ")</f>
        <v xml:space="preserve"> </v>
      </c>
      <c r="F340" s="210" t="str">
        <f>IFERROR(VLOOKUP(Table2472[[#This Row],[MS-DRG]],'TO HIDE DRG Sum Ref'!$B$2:$M$760,5,FALSE)," ")</f>
        <v xml:space="preserve"> </v>
      </c>
      <c r="G340" s="211" t="str">
        <f>IF('Volume Input'!E342&lt;&gt;0,'Volume Input'!E342," ")</f>
        <v xml:space="preserve"> </v>
      </c>
      <c r="H340" s="210" t="str">
        <f>IFERROR(VLOOKUP(Table2472[[#This Row],[MS-DRG]],'TO HIDE DRG Sum Ref'!$B$2:$M$760,2,FALSE)," ")</f>
        <v xml:space="preserve"> </v>
      </c>
      <c r="I340" s="212" t="str">
        <f>_xlfn.IFNA(VLOOKUP(Table2472[[#This Row],[MS-DRG]],'TO HIDE DRG Sum Ref'!$B$2:$F$760,3,FALSE)," ")</f>
        <v xml:space="preserve"> </v>
      </c>
      <c r="J340" s="212" t="str">
        <f>_xlfn.IFNA(VLOOKUP(F340,'TO HIDE DRG Sum Ref'!$L$3:$N$85,3,FALSE)," ")</f>
        <v xml:space="preserve"> </v>
      </c>
      <c r="K340" s="213" t="str">
        <f>IF(J340="Low",0.05,IF(J340="Medium",0.1,IF(J340="High",0.2,IF(J340="No Risk",0,IF(Table2472[[#This Row],[Risk of Shift]]=" "," ")))))</f>
        <v xml:space="preserve"> </v>
      </c>
      <c r="L340" s="213" t="str">
        <f>IF(J340="Low",0.1,IF(J340="Medium",0.15,IF(J340="High",0.25,IF(J340="No Risk",0,IF(Table2472[[#This Row],[Risk of Shift]]=" "," ")))))</f>
        <v xml:space="preserve"> </v>
      </c>
      <c r="M340" s="213" t="str">
        <f>IF(J340="Low",0.15,IF(J340="Medium",0.2,IF(J340="High",0.3,IF(J340="No Risk",0,IF(Table2472[[#This Row],[Risk of Shift]]=" "," ")))))</f>
        <v xml:space="preserve"> </v>
      </c>
    </row>
    <row r="341" spans="3:13">
      <c r="C341" s="16"/>
      <c r="E341" s="209" t="str">
        <f>IFERROR(VLOOKUP(Table2472[[#This Row],[MS-DRG]],'TO HIDE DRG Sum Ref'!$B$2:$M$760,4,FALSE)," ")</f>
        <v xml:space="preserve"> </v>
      </c>
      <c r="F341" s="210" t="str">
        <f>IFERROR(VLOOKUP(Table2472[[#This Row],[MS-DRG]],'TO HIDE DRG Sum Ref'!$B$2:$M$760,5,FALSE)," ")</f>
        <v xml:space="preserve"> </v>
      </c>
      <c r="G341" s="211" t="str">
        <f>IF('Volume Input'!E343&lt;&gt;0,'Volume Input'!E343," ")</f>
        <v xml:space="preserve"> </v>
      </c>
      <c r="H341" s="210" t="str">
        <f>IFERROR(VLOOKUP(Table2472[[#This Row],[MS-DRG]],'TO HIDE DRG Sum Ref'!$B$2:$M$760,2,FALSE)," ")</f>
        <v xml:space="preserve"> </v>
      </c>
      <c r="I341" s="212" t="str">
        <f>_xlfn.IFNA(VLOOKUP(Table2472[[#This Row],[MS-DRG]],'TO HIDE DRG Sum Ref'!$B$2:$F$760,3,FALSE)," ")</f>
        <v xml:space="preserve"> </v>
      </c>
      <c r="J341" s="212" t="str">
        <f>_xlfn.IFNA(VLOOKUP(F341,'TO HIDE DRG Sum Ref'!$L$3:$N$85,3,FALSE)," ")</f>
        <v xml:space="preserve"> </v>
      </c>
      <c r="K341" s="213" t="str">
        <f>IF(J341="Low",0.05,IF(J341="Medium",0.1,IF(J341="High",0.2,IF(J341="No Risk",0,IF(Table2472[[#This Row],[Risk of Shift]]=" "," ")))))</f>
        <v xml:space="preserve"> </v>
      </c>
      <c r="L341" s="213" t="str">
        <f>IF(J341="Low",0.1,IF(J341="Medium",0.15,IF(J341="High",0.25,IF(J341="No Risk",0,IF(Table2472[[#This Row],[Risk of Shift]]=" "," ")))))</f>
        <v xml:space="preserve"> </v>
      </c>
      <c r="M341" s="213" t="str">
        <f>IF(J341="Low",0.15,IF(J341="Medium",0.2,IF(J341="High",0.3,IF(J341="No Risk",0,IF(Table2472[[#This Row],[Risk of Shift]]=" "," ")))))</f>
        <v xml:space="preserve"> </v>
      </c>
    </row>
    <row r="342" spans="3:13">
      <c r="C342" s="16"/>
      <c r="E342" s="209" t="str">
        <f>IFERROR(VLOOKUP(Table2472[[#This Row],[MS-DRG]],'TO HIDE DRG Sum Ref'!$B$2:$M$760,4,FALSE)," ")</f>
        <v xml:space="preserve"> </v>
      </c>
      <c r="F342" s="210" t="str">
        <f>IFERROR(VLOOKUP(Table2472[[#This Row],[MS-DRG]],'TO HIDE DRG Sum Ref'!$B$2:$M$760,5,FALSE)," ")</f>
        <v xml:space="preserve"> </v>
      </c>
      <c r="G342" s="211" t="str">
        <f>IF('Volume Input'!E344&lt;&gt;0,'Volume Input'!E344," ")</f>
        <v xml:space="preserve"> </v>
      </c>
      <c r="H342" s="210" t="str">
        <f>IFERROR(VLOOKUP(Table2472[[#This Row],[MS-DRG]],'TO HIDE DRG Sum Ref'!$B$2:$M$760,2,FALSE)," ")</f>
        <v xml:space="preserve"> </v>
      </c>
      <c r="I342" s="212" t="str">
        <f>_xlfn.IFNA(VLOOKUP(Table2472[[#This Row],[MS-DRG]],'TO HIDE DRG Sum Ref'!$B$2:$F$760,3,FALSE)," ")</f>
        <v xml:space="preserve"> </v>
      </c>
      <c r="J342" s="212" t="str">
        <f>_xlfn.IFNA(VLOOKUP(F342,'TO HIDE DRG Sum Ref'!$L$3:$N$85,3,FALSE)," ")</f>
        <v xml:space="preserve"> </v>
      </c>
      <c r="K342" s="213" t="str">
        <f>IF(J342="Low",0.05,IF(J342="Medium",0.1,IF(J342="High",0.2,IF(J342="No Risk",0,IF(Table2472[[#This Row],[Risk of Shift]]=" "," ")))))</f>
        <v xml:space="preserve"> </v>
      </c>
      <c r="L342" s="213" t="str">
        <f>IF(J342="Low",0.1,IF(J342="Medium",0.15,IF(J342="High",0.25,IF(J342="No Risk",0,IF(Table2472[[#This Row],[Risk of Shift]]=" "," ")))))</f>
        <v xml:space="preserve"> </v>
      </c>
      <c r="M342" s="213" t="str">
        <f>IF(J342="Low",0.15,IF(J342="Medium",0.2,IF(J342="High",0.3,IF(J342="No Risk",0,IF(Table2472[[#This Row],[Risk of Shift]]=" "," ")))))</f>
        <v xml:space="preserve"> </v>
      </c>
    </row>
    <row r="343" spans="3:13">
      <c r="C343" s="16"/>
      <c r="E343" s="209" t="str">
        <f>IFERROR(VLOOKUP(Table2472[[#This Row],[MS-DRG]],'TO HIDE DRG Sum Ref'!$B$2:$M$760,4,FALSE)," ")</f>
        <v xml:space="preserve"> </v>
      </c>
      <c r="F343" s="210" t="str">
        <f>IFERROR(VLOOKUP(Table2472[[#This Row],[MS-DRG]],'TO HIDE DRG Sum Ref'!$B$2:$M$760,5,FALSE)," ")</f>
        <v xml:space="preserve"> </v>
      </c>
      <c r="G343" s="211" t="str">
        <f>IF('Volume Input'!E345&lt;&gt;0,'Volume Input'!E345," ")</f>
        <v xml:space="preserve"> </v>
      </c>
      <c r="H343" s="210" t="str">
        <f>IFERROR(VLOOKUP(Table2472[[#This Row],[MS-DRG]],'TO HIDE DRG Sum Ref'!$B$2:$M$760,2,FALSE)," ")</f>
        <v xml:space="preserve"> </v>
      </c>
      <c r="I343" s="212" t="str">
        <f>_xlfn.IFNA(VLOOKUP(Table2472[[#This Row],[MS-DRG]],'TO HIDE DRG Sum Ref'!$B$2:$F$760,3,FALSE)," ")</f>
        <v xml:space="preserve"> </v>
      </c>
      <c r="J343" s="212" t="str">
        <f>_xlfn.IFNA(VLOOKUP(F343,'TO HIDE DRG Sum Ref'!$L$3:$N$85,3,FALSE)," ")</f>
        <v xml:space="preserve"> </v>
      </c>
      <c r="K343" s="213" t="str">
        <f>IF(J343="Low",0.05,IF(J343="Medium",0.1,IF(J343="High",0.2,IF(J343="No Risk",0,IF(Table2472[[#This Row],[Risk of Shift]]=" "," ")))))</f>
        <v xml:space="preserve"> </v>
      </c>
      <c r="L343" s="213" t="str">
        <f>IF(J343="Low",0.1,IF(J343="Medium",0.15,IF(J343="High",0.25,IF(J343="No Risk",0,IF(Table2472[[#This Row],[Risk of Shift]]=" "," ")))))</f>
        <v xml:space="preserve"> </v>
      </c>
      <c r="M343" s="213" t="str">
        <f>IF(J343="Low",0.15,IF(J343="Medium",0.2,IF(J343="High",0.3,IF(J343="No Risk",0,IF(Table2472[[#This Row],[Risk of Shift]]=" "," ")))))</f>
        <v xml:space="preserve"> </v>
      </c>
    </row>
    <row r="344" spans="3:13">
      <c r="C344" s="16"/>
      <c r="E344" s="209" t="str">
        <f>IFERROR(VLOOKUP(Table2472[[#This Row],[MS-DRG]],'TO HIDE DRG Sum Ref'!$B$2:$M$760,4,FALSE)," ")</f>
        <v xml:space="preserve"> </v>
      </c>
      <c r="F344" s="210" t="str">
        <f>IFERROR(VLOOKUP(Table2472[[#This Row],[MS-DRG]],'TO HIDE DRG Sum Ref'!$B$2:$M$760,5,FALSE)," ")</f>
        <v xml:space="preserve"> </v>
      </c>
      <c r="G344" s="211" t="str">
        <f>IF('Volume Input'!E346&lt;&gt;0,'Volume Input'!E346," ")</f>
        <v xml:space="preserve"> </v>
      </c>
      <c r="H344" s="210" t="str">
        <f>IFERROR(VLOOKUP(Table2472[[#This Row],[MS-DRG]],'TO HIDE DRG Sum Ref'!$B$2:$M$760,2,FALSE)," ")</f>
        <v xml:space="preserve"> </v>
      </c>
      <c r="I344" s="212" t="str">
        <f>_xlfn.IFNA(VLOOKUP(Table2472[[#This Row],[MS-DRG]],'TO HIDE DRG Sum Ref'!$B$2:$F$760,3,FALSE)," ")</f>
        <v xml:space="preserve"> </v>
      </c>
      <c r="J344" s="212" t="str">
        <f>_xlfn.IFNA(VLOOKUP(F344,'TO HIDE DRG Sum Ref'!$L$3:$N$85,3,FALSE)," ")</f>
        <v xml:space="preserve"> </v>
      </c>
      <c r="K344" s="213" t="str">
        <f>IF(J344="Low",0.05,IF(J344="Medium",0.1,IF(J344="High",0.2,IF(J344="No Risk",0,IF(Table2472[[#This Row],[Risk of Shift]]=" "," ")))))</f>
        <v xml:space="preserve"> </v>
      </c>
      <c r="L344" s="213" t="str">
        <f>IF(J344="Low",0.1,IF(J344="Medium",0.15,IF(J344="High",0.25,IF(J344="No Risk",0,IF(Table2472[[#This Row],[Risk of Shift]]=" "," ")))))</f>
        <v xml:space="preserve"> </v>
      </c>
      <c r="M344" s="213" t="str">
        <f>IF(J344="Low",0.15,IF(J344="Medium",0.2,IF(J344="High",0.3,IF(J344="No Risk",0,IF(Table2472[[#This Row],[Risk of Shift]]=" "," ")))))</f>
        <v xml:space="preserve"> </v>
      </c>
    </row>
    <row r="345" spans="3:13">
      <c r="C345" s="16"/>
      <c r="E345" s="209" t="str">
        <f>IFERROR(VLOOKUP(Table2472[[#This Row],[MS-DRG]],'TO HIDE DRG Sum Ref'!$B$2:$M$760,4,FALSE)," ")</f>
        <v xml:space="preserve"> </v>
      </c>
      <c r="F345" s="210" t="str">
        <f>IFERROR(VLOOKUP(Table2472[[#This Row],[MS-DRG]],'TO HIDE DRG Sum Ref'!$B$2:$M$760,5,FALSE)," ")</f>
        <v xml:space="preserve"> </v>
      </c>
      <c r="G345" s="211" t="str">
        <f>IF('Volume Input'!E347&lt;&gt;0,'Volume Input'!E347," ")</f>
        <v xml:space="preserve"> </v>
      </c>
      <c r="H345" s="210" t="str">
        <f>IFERROR(VLOOKUP(Table2472[[#This Row],[MS-DRG]],'TO HIDE DRG Sum Ref'!$B$2:$M$760,2,FALSE)," ")</f>
        <v xml:space="preserve"> </v>
      </c>
      <c r="I345" s="212" t="str">
        <f>_xlfn.IFNA(VLOOKUP(Table2472[[#This Row],[MS-DRG]],'TO HIDE DRG Sum Ref'!$B$2:$F$760,3,FALSE)," ")</f>
        <v xml:space="preserve"> </v>
      </c>
      <c r="J345" s="212" t="str">
        <f>_xlfn.IFNA(VLOOKUP(F345,'TO HIDE DRG Sum Ref'!$L$3:$N$85,3,FALSE)," ")</f>
        <v xml:space="preserve"> </v>
      </c>
      <c r="K345" s="213" t="str">
        <f>IF(J345="Low",0.05,IF(J345="Medium",0.1,IF(J345="High",0.2,IF(J345="No Risk",0,IF(Table2472[[#This Row],[Risk of Shift]]=" "," ")))))</f>
        <v xml:space="preserve"> </v>
      </c>
      <c r="L345" s="213" t="str">
        <f>IF(J345="Low",0.1,IF(J345="Medium",0.15,IF(J345="High",0.25,IF(J345="No Risk",0,IF(Table2472[[#This Row],[Risk of Shift]]=" "," ")))))</f>
        <v xml:space="preserve"> </v>
      </c>
      <c r="M345" s="213" t="str">
        <f>IF(J345="Low",0.15,IF(J345="Medium",0.2,IF(J345="High",0.3,IF(J345="No Risk",0,IF(Table2472[[#This Row],[Risk of Shift]]=" "," ")))))</f>
        <v xml:space="preserve"> </v>
      </c>
    </row>
    <row r="346" spans="3:13">
      <c r="C346" s="16"/>
      <c r="E346" s="209" t="str">
        <f>IFERROR(VLOOKUP(Table2472[[#This Row],[MS-DRG]],'TO HIDE DRG Sum Ref'!$B$2:$M$760,4,FALSE)," ")</f>
        <v xml:space="preserve"> </v>
      </c>
      <c r="F346" s="210" t="str">
        <f>IFERROR(VLOOKUP(Table2472[[#This Row],[MS-DRG]],'TO HIDE DRG Sum Ref'!$B$2:$M$760,5,FALSE)," ")</f>
        <v xml:space="preserve"> </v>
      </c>
      <c r="G346" s="211" t="str">
        <f>IF('Volume Input'!E348&lt;&gt;0,'Volume Input'!E348," ")</f>
        <v xml:space="preserve"> </v>
      </c>
      <c r="H346" s="210" t="str">
        <f>IFERROR(VLOOKUP(Table2472[[#This Row],[MS-DRG]],'TO HIDE DRG Sum Ref'!$B$2:$M$760,2,FALSE)," ")</f>
        <v xml:space="preserve"> </v>
      </c>
      <c r="I346" s="212" t="str">
        <f>_xlfn.IFNA(VLOOKUP(Table2472[[#This Row],[MS-DRG]],'TO HIDE DRG Sum Ref'!$B$2:$F$760,3,FALSE)," ")</f>
        <v xml:space="preserve"> </v>
      </c>
      <c r="J346" s="212" t="str">
        <f>_xlfn.IFNA(VLOOKUP(F346,'TO HIDE DRG Sum Ref'!$L$3:$N$85,3,FALSE)," ")</f>
        <v xml:space="preserve"> </v>
      </c>
      <c r="K346" s="213" t="str">
        <f>IF(J346="Low",0.05,IF(J346="Medium",0.1,IF(J346="High",0.2,IF(J346="No Risk",0,IF(Table2472[[#This Row],[Risk of Shift]]=" "," ")))))</f>
        <v xml:space="preserve"> </v>
      </c>
      <c r="L346" s="213" t="str">
        <f>IF(J346="Low",0.1,IF(J346="Medium",0.15,IF(J346="High",0.25,IF(J346="No Risk",0,IF(Table2472[[#This Row],[Risk of Shift]]=" "," ")))))</f>
        <v xml:space="preserve"> </v>
      </c>
      <c r="M346" s="213" t="str">
        <f>IF(J346="Low",0.15,IF(J346="Medium",0.2,IF(J346="High",0.3,IF(J346="No Risk",0,IF(Table2472[[#This Row],[Risk of Shift]]=" "," ")))))</f>
        <v xml:space="preserve"> </v>
      </c>
    </row>
    <row r="347" spans="3:13">
      <c r="C347" s="16"/>
      <c r="E347" s="209" t="str">
        <f>IFERROR(VLOOKUP(Table2472[[#This Row],[MS-DRG]],'TO HIDE DRG Sum Ref'!$B$2:$M$760,4,FALSE)," ")</f>
        <v xml:space="preserve"> </v>
      </c>
      <c r="F347" s="210" t="str">
        <f>IFERROR(VLOOKUP(Table2472[[#This Row],[MS-DRG]],'TO HIDE DRG Sum Ref'!$B$2:$M$760,5,FALSE)," ")</f>
        <v xml:space="preserve"> </v>
      </c>
      <c r="G347" s="211" t="str">
        <f>IF('Volume Input'!E349&lt;&gt;0,'Volume Input'!E349," ")</f>
        <v xml:space="preserve"> </v>
      </c>
      <c r="H347" s="210" t="str">
        <f>IFERROR(VLOOKUP(Table2472[[#This Row],[MS-DRG]],'TO HIDE DRG Sum Ref'!$B$2:$M$760,2,FALSE)," ")</f>
        <v xml:space="preserve"> </v>
      </c>
      <c r="I347" s="212" t="str">
        <f>_xlfn.IFNA(VLOOKUP(Table2472[[#This Row],[MS-DRG]],'TO HIDE DRG Sum Ref'!$B$2:$F$760,3,FALSE)," ")</f>
        <v xml:space="preserve"> </v>
      </c>
      <c r="J347" s="212" t="str">
        <f>_xlfn.IFNA(VLOOKUP(F347,'TO HIDE DRG Sum Ref'!$L$3:$N$85,3,FALSE)," ")</f>
        <v xml:space="preserve"> </v>
      </c>
      <c r="K347" s="213" t="str">
        <f>IF(J347="Low",0.05,IF(J347="Medium",0.1,IF(J347="High",0.2,IF(J347="No Risk",0,IF(Table2472[[#This Row],[Risk of Shift]]=" "," ")))))</f>
        <v xml:space="preserve"> </v>
      </c>
      <c r="L347" s="213" t="str">
        <f>IF(J347="Low",0.1,IF(J347="Medium",0.15,IF(J347="High",0.25,IF(J347="No Risk",0,IF(Table2472[[#This Row],[Risk of Shift]]=" "," ")))))</f>
        <v xml:space="preserve"> </v>
      </c>
      <c r="M347" s="213" t="str">
        <f>IF(J347="Low",0.15,IF(J347="Medium",0.2,IF(J347="High",0.3,IF(J347="No Risk",0,IF(Table2472[[#This Row],[Risk of Shift]]=" "," ")))))</f>
        <v xml:space="preserve"> </v>
      </c>
    </row>
    <row r="348" spans="3:13">
      <c r="C348" s="16"/>
      <c r="E348" s="209" t="str">
        <f>IFERROR(VLOOKUP(Table2472[[#This Row],[MS-DRG]],'TO HIDE DRG Sum Ref'!$B$2:$M$760,4,FALSE)," ")</f>
        <v xml:space="preserve"> </v>
      </c>
      <c r="F348" s="210" t="str">
        <f>IFERROR(VLOOKUP(Table2472[[#This Row],[MS-DRG]],'TO HIDE DRG Sum Ref'!$B$2:$M$760,5,FALSE)," ")</f>
        <v xml:space="preserve"> </v>
      </c>
      <c r="G348" s="211" t="str">
        <f>IF('Volume Input'!E350&lt;&gt;0,'Volume Input'!E350," ")</f>
        <v xml:space="preserve"> </v>
      </c>
      <c r="H348" s="210" t="str">
        <f>IFERROR(VLOOKUP(Table2472[[#This Row],[MS-DRG]],'TO HIDE DRG Sum Ref'!$B$2:$M$760,2,FALSE)," ")</f>
        <v xml:space="preserve"> </v>
      </c>
      <c r="I348" s="212" t="str">
        <f>_xlfn.IFNA(VLOOKUP(Table2472[[#This Row],[MS-DRG]],'TO HIDE DRG Sum Ref'!$B$2:$F$760,3,FALSE)," ")</f>
        <v xml:space="preserve"> </v>
      </c>
      <c r="J348" s="212" t="str">
        <f>_xlfn.IFNA(VLOOKUP(F348,'TO HIDE DRG Sum Ref'!$L$3:$N$85,3,FALSE)," ")</f>
        <v xml:space="preserve"> </v>
      </c>
      <c r="K348" s="213" t="str">
        <f>IF(J348="Low",0.05,IF(J348="Medium",0.1,IF(J348="High",0.2,IF(J348="No Risk",0,IF(Table2472[[#This Row],[Risk of Shift]]=" "," ")))))</f>
        <v xml:space="preserve"> </v>
      </c>
      <c r="L348" s="213" t="str">
        <f>IF(J348="Low",0.1,IF(J348="Medium",0.15,IF(J348="High",0.25,IF(J348="No Risk",0,IF(Table2472[[#This Row],[Risk of Shift]]=" "," ")))))</f>
        <v xml:space="preserve"> </v>
      </c>
      <c r="M348" s="213" t="str">
        <f>IF(J348="Low",0.15,IF(J348="Medium",0.2,IF(J348="High",0.3,IF(J348="No Risk",0,IF(Table2472[[#This Row],[Risk of Shift]]=" "," ")))))</f>
        <v xml:space="preserve"> </v>
      </c>
    </row>
    <row r="349" spans="3:13">
      <c r="C349" s="16"/>
      <c r="E349" s="209" t="str">
        <f>IFERROR(VLOOKUP(Table2472[[#This Row],[MS-DRG]],'TO HIDE DRG Sum Ref'!$B$2:$M$760,4,FALSE)," ")</f>
        <v xml:space="preserve"> </v>
      </c>
      <c r="F349" s="210" t="str">
        <f>IFERROR(VLOOKUP(Table2472[[#This Row],[MS-DRG]],'TO HIDE DRG Sum Ref'!$B$2:$M$760,5,FALSE)," ")</f>
        <v xml:space="preserve"> </v>
      </c>
      <c r="G349" s="211" t="str">
        <f>IF('Volume Input'!E351&lt;&gt;0,'Volume Input'!E351," ")</f>
        <v xml:space="preserve"> </v>
      </c>
      <c r="H349" s="210" t="str">
        <f>IFERROR(VLOOKUP(Table2472[[#This Row],[MS-DRG]],'TO HIDE DRG Sum Ref'!$B$2:$M$760,2,FALSE)," ")</f>
        <v xml:space="preserve"> </v>
      </c>
      <c r="I349" s="212" t="str">
        <f>_xlfn.IFNA(VLOOKUP(Table2472[[#This Row],[MS-DRG]],'TO HIDE DRG Sum Ref'!$B$2:$F$760,3,FALSE)," ")</f>
        <v xml:space="preserve"> </v>
      </c>
      <c r="J349" s="212" t="str">
        <f>_xlfn.IFNA(VLOOKUP(F349,'TO HIDE DRG Sum Ref'!$L$3:$N$85,3,FALSE)," ")</f>
        <v xml:space="preserve"> </v>
      </c>
      <c r="K349" s="213" t="str">
        <f>IF(J349="Low",0.05,IF(J349="Medium",0.1,IF(J349="High",0.2,IF(J349="No Risk",0,IF(Table2472[[#This Row],[Risk of Shift]]=" "," ")))))</f>
        <v xml:space="preserve"> </v>
      </c>
      <c r="L349" s="213" t="str">
        <f>IF(J349="Low",0.1,IF(J349="Medium",0.15,IF(J349="High",0.25,IF(J349="No Risk",0,IF(Table2472[[#This Row],[Risk of Shift]]=" "," ")))))</f>
        <v xml:space="preserve"> </v>
      </c>
      <c r="M349" s="213" t="str">
        <f>IF(J349="Low",0.15,IF(J349="Medium",0.2,IF(J349="High",0.3,IF(J349="No Risk",0,IF(Table2472[[#This Row],[Risk of Shift]]=" "," ")))))</f>
        <v xml:space="preserve"> </v>
      </c>
    </row>
    <row r="350" spans="3:13">
      <c r="C350" s="16"/>
      <c r="E350" s="209" t="str">
        <f>IFERROR(VLOOKUP(Table2472[[#This Row],[MS-DRG]],'TO HIDE DRG Sum Ref'!$B$2:$M$760,4,FALSE)," ")</f>
        <v xml:space="preserve"> </v>
      </c>
      <c r="F350" s="210" t="str">
        <f>IFERROR(VLOOKUP(Table2472[[#This Row],[MS-DRG]],'TO HIDE DRG Sum Ref'!$B$2:$M$760,5,FALSE)," ")</f>
        <v xml:space="preserve"> </v>
      </c>
      <c r="G350" s="211" t="str">
        <f>IF('Volume Input'!E352&lt;&gt;0,'Volume Input'!E352," ")</f>
        <v xml:space="preserve"> </v>
      </c>
      <c r="H350" s="210" t="str">
        <f>IFERROR(VLOOKUP(Table2472[[#This Row],[MS-DRG]],'TO HIDE DRG Sum Ref'!$B$2:$M$760,2,FALSE)," ")</f>
        <v xml:space="preserve"> </v>
      </c>
      <c r="I350" s="212" t="str">
        <f>_xlfn.IFNA(VLOOKUP(Table2472[[#This Row],[MS-DRG]],'TO HIDE DRG Sum Ref'!$B$2:$F$760,3,FALSE)," ")</f>
        <v xml:space="preserve"> </v>
      </c>
      <c r="J350" s="212" t="str">
        <f>_xlfn.IFNA(VLOOKUP(F350,'TO HIDE DRG Sum Ref'!$L$3:$N$85,3,FALSE)," ")</f>
        <v xml:space="preserve"> </v>
      </c>
      <c r="K350" s="213" t="str">
        <f>IF(J350="Low",0.05,IF(J350="Medium",0.1,IF(J350="High",0.2,IF(J350="No Risk",0,IF(Table2472[[#This Row],[Risk of Shift]]=" "," ")))))</f>
        <v xml:space="preserve"> </v>
      </c>
      <c r="L350" s="213" t="str">
        <f>IF(J350="Low",0.1,IF(J350="Medium",0.15,IF(J350="High",0.25,IF(J350="No Risk",0,IF(Table2472[[#This Row],[Risk of Shift]]=" "," ")))))</f>
        <v xml:space="preserve"> </v>
      </c>
      <c r="M350" s="213" t="str">
        <f>IF(J350="Low",0.15,IF(J350="Medium",0.2,IF(J350="High",0.3,IF(J350="No Risk",0,IF(Table2472[[#This Row],[Risk of Shift]]=" "," ")))))</f>
        <v xml:space="preserve"> </v>
      </c>
    </row>
    <row r="351" spans="3:13">
      <c r="C351" s="16"/>
      <c r="E351" s="209" t="str">
        <f>IFERROR(VLOOKUP(Table2472[[#This Row],[MS-DRG]],'TO HIDE DRG Sum Ref'!$B$2:$M$760,4,FALSE)," ")</f>
        <v xml:space="preserve"> </v>
      </c>
      <c r="F351" s="210" t="str">
        <f>IFERROR(VLOOKUP(Table2472[[#This Row],[MS-DRG]],'TO HIDE DRG Sum Ref'!$B$2:$M$760,5,FALSE)," ")</f>
        <v xml:space="preserve"> </v>
      </c>
      <c r="G351" s="211" t="str">
        <f>IF('Volume Input'!E353&lt;&gt;0,'Volume Input'!E353," ")</f>
        <v xml:space="preserve"> </v>
      </c>
      <c r="H351" s="210" t="str">
        <f>IFERROR(VLOOKUP(Table2472[[#This Row],[MS-DRG]],'TO HIDE DRG Sum Ref'!$B$2:$M$760,2,FALSE)," ")</f>
        <v xml:space="preserve"> </v>
      </c>
      <c r="I351" s="212" t="str">
        <f>_xlfn.IFNA(VLOOKUP(Table2472[[#This Row],[MS-DRG]],'TO HIDE DRG Sum Ref'!$B$2:$F$760,3,FALSE)," ")</f>
        <v xml:space="preserve"> </v>
      </c>
      <c r="J351" s="212" t="str">
        <f>_xlfn.IFNA(VLOOKUP(F351,'TO HIDE DRG Sum Ref'!$L$3:$N$85,3,FALSE)," ")</f>
        <v xml:space="preserve"> </v>
      </c>
      <c r="K351" s="213" t="str">
        <f>IF(J351="Low",0.05,IF(J351="Medium",0.1,IF(J351="High",0.2,IF(J351="No Risk",0,IF(Table2472[[#This Row],[Risk of Shift]]=" "," ")))))</f>
        <v xml:space="preserve"> </v>
      </c>
      <c r="L351" s="213" t="str">
        <f>IF(J351="Low",0.1,IF(J351="Medium",0.15,IF(J351="High",0.25,IF(J351="No Risk",0,IF(Table2472[[#This Row],[Risk of Shift]]=" "," ")))))</f>
        <v xml:space="preserve"> </v>
      </c>
      <c r="M351" s="213" t="str">
        <f>IF(J351="Low",0.15,IF(J351="Medium",0.2,IF(J351="High",0.3,IF(J351="No Risk",0,IF(Table2472[[#This Row],[Risk of Shift]]=" "," ")))))</f>
        <v xml:space="preserve"> </v>
      </c>
    </row>
    <row r="352" spans="3:13">
      <c r="C352" s="16"/>
      <c r="E352" s="209" t="str">
        <f>IFERROR(VLOOKUP(Table2472[[#This Row],[MS-DRG]],'TO HIDE DRG Sum Ref'!$B$2:$M$760,4,FALSE)," ")</f>
        <v xml:space="preserve"> </v>
      </c>
      <c r="F352" s="210" t="str">
        <f>IFERROR(VLOOKUP(Table2472[[#This Row],[MS-DRG]],'TO HIDE DRG Sum Ref'!$B$2:$M$760,5,FALSE)," ")</f>
        <v xml:space="preserve"> </v>
      </c>
      <c r="G352" s="211" t="str">
        <f>IF('Volume Input'!E354&lt;&gt;0,'Volume Input'!E354," ")</f>
        <v xml:space="preserve"> </v>
      </c>
      <c r="H352" s="210" t="str">
        <f>IFERROR(VLOOKUP(Table2472[[#This Row],[MS-DRG]],'TO HIDE DRG Sum Ref'!$B$2:$M$760,2,FALSE)," ")</f>
        <v xml:space="preserve"> </v>
      </c>
      <c r="I352" s="212" t="str">
        <f>_xlfn.IFNA(VLOOKUP(Table2472[[#This Row],[MS-DRG]],'TO HIDE DRG Sum Ref'!$B$2:$F$760,3,FALSE)," ")</f>
        <v xml:space="preserve"> </v>
      </c>
      <c r="J352" s="212" t="str">
        <f>_xlfn.IFNA(VLOOKUP(F352,'TO HIDE DRG Sum Ref'!$L$3:$N$85,3,FALSE)," ")</f>
        <v xml:space="preserve"> </v>
      </c>
      <c r="K352" s="213" t="str">
        <f>IF(J352="Low",0.05,IF(J352="Medium",0.1,IF(J352="High",0.2,IF(J352="No Risk",0,IF(Table2472[[#This Row],[Risk of Shift]]=" "," ")))))</f>
        <v xml:space="preserve"> </v>
      </c>
      <c r="L352" s="213" t="str">
        <f>IF(J352="Low",0.1,IF(J352="Medium",0.15,IF(J352="High",0.25,IF(J352="No Risk",0,IF(Table2472[[#This Row],[Risk of Shift]]=" "," ")))))</f>
        <v xml:space="preserve"> </v>
      </c>
      <c r="M352" s="213" t="str">
        <f>IF(J352="Low",0.15,IF(J352="Medium",0.2,IF(J352="High",0.3,IF(J352="No Risk",0,IF(Table2472[[#This Row],[Risk of Shift]]=" "," ")))))</f>
        <v xml:space="preserve"> </v>
      </c>
    </row>
    <row r="353" spans="3:13">
      <c r="C353" s="16"/>
      <c r="E353" s="209" t="str">
        <f>IFERROR(VLOOKUP(Table2472[[#This Row],[MS-DRG]],'TO HIDE DRG Sum Ref'!$B$2:$M$760,4,FALSE)," ")</f>
        <v xml:space="preserve"> </v>
      </c>
      <c r="F353" s="210" t="str">
        <f>IFERROR(VLOOKUP(Table2472[[#This Row],[MS-DRG]],'TO HIDE DRG Sum Ref'!$B$2:$M$760,5,FALSE)," ")</f>
        <v xml:space="preserve"> </v>
      </c>
      <c r="G353" s="211" t="str">
        <f>IF('Volume Input'!E355&lt;&gt;0,'Volume Input'!E355," ")</f>
        <v xml:space="preserve"> </v>
      </c>
      <c r="H353" s="210" t="str">
        <f>IFERROR(VLOOKUP(Table2472[[#This Row],[MS-DRG]],'TO HIDE DRG Sum Ref'!$B$2:$M$760,2,FALSE)," ")</f>
        <v xml:space="preserve"> </v>
      </c>
      <c r="I353" s="212" t="str">
        <f>_xlfn.IFNA(VLOOKUP(Table2472[[#This Row],[MS-DRG]],'TO HIDE DRG Sum Ref'!$B$2:$F$760,3,FALSE)," ")</f>
        <v xml:space="preserve"> </v>
      </c>
      <c r="J353" s="212" t="str">
        <f>_xlfn.IFNA(VLOOKUP(F353,'TO HIDE DRG Sum Ref'!$L$3:$N$85,3,FALSE)," ")</f>
        <v xml:space="preserve"> </v>
      </c>
      <c r="K353" s="213" t="str">
        <f>IF(J353="Low",0.05,IF(J353="Medium",0.1,IF(J353="High",0.2,IF(J353="No Risk",0,IF(Table2472[[#This Row],[Risk of Shift]]=" "," ")))))</f>
        <v xml:space="preserve"> </v>
      </c>
      <c r="L353" s="213" t="str">
        <f>IF(J353="Low",0.1,IF(J353="Medium",0.15,IF(J353="High",0.25,IF(J353="No Risk",0,IF(Table2472[[#This Row],[Risk of Shift]]=" "," ")))))</f>
        <v xml:space="preserve"> </v>
      </c>
      <c r="M353" s="213" t="str">
        <f>IF(J353="Low",0.15,IF(J353="Medium",0.2,IF(J353="High",0.3,IF(J353="No Risk",0,IF(Table2472[[#This Row],[Risk of Shift]]=" "," ")))))</f>
        <v xml:space="preserve"> </v>
      </c>
    </row>
    <row r="354" spans="3:13">
      <c r="C354" s="16"/>
      <c r="E354" s="209" t="str">
        <f>IFERROR(VLOOKUP(Table2472[[#This Row],[MS-DRG]],'TO HIDE DRG Sum Ref'!$B$2:$M$760,4,FALSE)," ")</f>
        <v xml:space="preserve"> </v>
      </c>
      <c r="F354" s="210" t="str">
        <f>IFERROR(VLOOKUP(Table2472[[#This Row],[MS-DRG]],'TO HIDE DRG Sum Ref'!$B$2:$M$760,5,FALSE)," ")</f>
        <v xml:space="preserve"> </v>
      </c>
      <c r="G354" s="211" t="str">
        <f>IF('Volume Input'!E356&lt;&gt;0,'Volume Input'!E356," ")</f>
        <v xml:space="preserve"> </v>
      </c>
      <c r="H354" s="210" t="str">
        <f>IFERROR(VLOOKUP(Table2472[[#This Row],[MS-DRG]],'TO HIDE DRG Sum Ref'!$B$2:$M$760,2,FALSE)," ")</f>
        <v xml:space="preserve"> </v>
      </c>
      <c r="I354" s="212" t="str">
        <f>_xlfn.IFNA(VLOOKUP(Table2472[[#This Row],[MS-DRG]],'TO HIDE DRG Sum Ref'!$B$2:$F$760,3,FALSE)," ")</f>
        <v xml:space="preserve"> </v>
      </c>
      <c r="J354" s="212" t="str">
        <f>_xlfn.IFNA(VLOOKUP(F354,'TO HIDE DRG Sum Ref'!$L$3:$N$85,3,FALSE)," ")</f>
        <v xml:space="preserve"> </v>
      </c>
      <c r="K354" s="213" t="str">
        <f>IF(J354="Low",0.05,IF(J354="Medium",0.1,IF(J354="High",0.2,IF(J354="No Risk",0,IF(Table2472[[#This Row],[Risk of Shift]]=" "," ")))))</f>
        <v xml:space="preserve"> </v>
      </c>
      <c r="L354" s="213" t="str">
        <f>IF(J354="Low",0.1,IF(J354="Medium",0.15,IF(J354="High",0.25,IF(J354="No Risk",0,IF(Table2472[[#This Row],[Risk of Shift]]=" "," ")))))</f>
        <v xml:space="preserve"> </v>
      </c>
      <c r="M354" s="213" t="str">
        <f>IF(J354="Low",0.15,IF(J354="Medium",0.2,IF(J354="High",0.3,IF(J354="No Risk",0,IF(Table2472[[#This Row],[Risk of Shift]]=" "," ")))))</f>
        <v xml:space="preserve"> </v>
      </c>
    </row>
    <row r="355" spans="3:13">
      <c r="C355" s="16"/>
      <c r="E355" s="209" t="str">
        <f>IFERROR(VLOOKUP(Table2472[[#This Row],[MS-DRG]],'TO HIDE DRG Sum Ref'!$B$2:$M$760,4,FALSE)," ")</f>
        <v xml:space="preserve"> </v>
      </c>
      <c r="F355" s="210" t="str">
        <f>IFERROR(VLOOKUP(Table2472[[#This Row],[MS-DRG]],'TO HIDE DRG Sum Ref'!$B$2:$M$760,5,FALSE)," ")</f>
        <v xml:space="preserve"> </v>
      </c>
      <c r="G355" s="211" t="str">
        <f>IF('Volume Input'!E357&lt;&gt;0,'Volume Input'!E357," ")</f>
        <v xml:space="preserve"> </v>
      </c>
      <c r="H355" s="210" t="str">
        <f>IFERROR(VLOOKUP(Table2472[[#This Row],[MS-DRG]],'TO HIDE DRG Sum Ref'!$B$2:$M$760,2,FALSE)," ")</f>
        <v xml:space="preserve"> </v>
      </c>
      <c r="I355" s="212" t="str">
        <f>_xlfn.IFNA(VLOOKUP(Table2472[[#This Row],[MS-DRG]],'TO HIDE DRG Sum Ref'!$B$2:$F$760,3,FALSE)," ")</f>
        <v xml:space="preserve"> </v>
      </c>
      <c r="J355" s="212" t="str">
        <f>_xlfn.IFNA(VLOOKUP(F355,'TO HIDE DRG Sum Ref'!$L$3:$N$85,3,FALSE)," ")</f>
        <v xml:space="preserve"> </v>
      </c>
      <c r="K355" s="213" t="str">
        <f>IF(J355="Low",0.05,IF(J355="Medium",0.1,IF(J355="High",0.2,IF(J355="No Risk",0,IF(Table2472[[#This Row],[Risk of Shift]]=" "," ")))))</f>
        <v xml:space="preserve"> </v>
      </c>
      <c r="L355" s="213" t="str">
        <f>IF(J355="Low",0.1,IF(J355="Medium",0.15,IF(J355="High",0.25,IF(J355="No Risk",0,IF(Table2472[[#This Row],[Risk of Shift]]=" "," ")))))</f>
        <v xml:space="preserve"> </v>
      </c>
      <c r="M355" s="213" t="str">
        <f>IF(J355="Low",0.15,IF(J355="Medium",0.2,IF(J355="High",0.3,IF(J355="No Risk",0,IF(Table2472[[#This Row],[Risk of Shift]]=" "," ")))))</f>
        <v xml:space="preserve"> </v>
      </c>
    </row>
    <row r="356" spans="3:13">
      <c r="C356" s="16"/>
      <c r="E356" s="209" t="str">
        <f>IFERROR(VLOOKUP(Table2472[[#This Row],[MS-DRG]],'TO HIDE DRG Sum Ref'!$B$2:$M$760,4,FALSE)," ")</f>
        <v xml:space="preserve"> </v>
      </c>
      <c r="F356" s="210" t="str">
        <f>IFERROR(VLOOKUP(Table2472[[#This Row],[MS-DRG]],'TO HIDE DRG Sum Ref'!$B$2:$M$760,5,FALSE)," ")</f>
        <v xml:space="preserve"> </v>
      </c>
      <c r="G356" s="211" t="str">
        <f>IF('Volume Input'!E358&lt;&gt;0,'Volume Input'!E358," ")</f>
        <v xml:space="preserve"> </v>
      </c>
      <c r="H356" s="210" t="str">
        <f>IFERROR(VLOOKUP(Table2472[[#This Row],[MS-DRG]],'TO HIDE DRG Sum Ref'!$B$2:$M$760,2,FALSE)," ")</f>
        <v xml:space="preserve"> </v>
      </c>
      <c r="I356" s="212" t="str">
        <f>_xlfn.IFNA(VLOOKUP(Table2472[[#This Row],[MS-DRG]],'TO HIDE DRG Sum Ref'!$B$2:$F$760,3,FALSE)," ")</f>
        <v xml:space="preserve"> </v>
      </c>
      <c r="J356" s="212" t="str">
        <f>_xlfn.IFNA(VLOOKUP(F356,'TO HIDE DRG Sum Ref'!$L$3:$N$85,3,FALSE)," ")</f>
        <v xml:space="preserve"> </v>
      </c>
      <c r="K356" s="213" t="str">
        <f>IF(J356="Low",0.05,IF(J356="Medium",0.1,IF(J356="High",0.2,IF(J356="No Risk",0,IF(Table2472[[#This Row],[Risk of Shift]]=" "," ")))))</f>
        <v xml:space="preserve"> </v>
      </c>
      <c r="L356" s="213" t="str">
        <f>IF(J356="Low",0.1,IF(J356="Medium",0.15,IF(J356="High",0.25,IF(J356="No Risk",0,IF(Table2472[[#This Row],[Risk of Shift]]=" "," ")))))</f>
        <v xml:space="preserve"> </v>
      </c>
      <c r="M356" s="213" t="str">
        <f>IF(J356="Low",0.15,IF(J356="Medium",0.2,IF(J356="High",0.3,IF(J356="No Risk",0,IF(Table2472[[#This Row],[Risk of Shift]]=" "," ")))))</f>
        <v xml:space="preserve"> </v>
      </c>
    </row>
    <row r="357" spans="3:13">
      <c r="C357" s="16"/>
      <c r="E357" s="209" t="str">
        <f>IFERROR(VLOOKUP(Table2472[[#This Row],[MS-DRG]],'TO HIDE DRG Sum Ref'!$B$2:$M$760,4,FALSE)," ")</f>
        <v xml:space="preserve"> </v>
      </c>
      <c r="F357" s="210" t="str">
        <f>IFERROR(VLOOKUP(Table2472[[#This Row],[MS-DRG]],'TO HIDE DRG Sum Ref'!$B$2:$M$760,5,FALSE)," ")</f>
        <v xml:space="preserve"> </v>
      </c>
      <c r="G357" s="211" t="str">
        <f>IF('Volume Input'!E359&lt;&gt;0,'Volume Input'!E359," ")</f>
        <v xml:space="preserve"> </v>
      </c>
      <c r="H357" s="210" t="str">
        <f>IFERROR(VLOOKUP(Table2472[[#This Row],[MS-DRG]],'TO HIDE DRG Sum Ref'!$B$2:$M$760,2,FALSE)," ")</f>
        <v xml:space="preserve"> </v>
      </c>
      <c r="I357" s="212" t="str">
        <f>_xlfn.IFNA(VLOOKUP(Table2472[[#This Row],[MS-DRG]],'TO HIDE DRG Sum Ref'!$B$2:$F$760,3,FALSE)," ")</f>
        <v xml:space="preserve"> </v>
      </c>
      <c r="J357" s="212" t="str">
        <f>_xlfn.IFNA(VLOOKUP(F357,'TO HIDE DRG Sum Ref'!$L$3:$N$85,3,FALSE)," ")</f>
        <v xml:space="preserve"> </v>
      </c>
      <c r="K357" s="213" t="str">
        <f>IF(J357="Low",0.05,IF(J357="Medium",0.1,IF(J357="High",0.2,IF(J357="No Risk",0,IF(Table2472[[#This Row],[Risk of Shift]]=" "," ")))))</f>
        <v xml:space="preserve"> </v>
      </c>
      <c r="L357" s="213" t="str">
        <f>IF(J357="Low",0.1,IF(J357="Medium",0.15,IF(J357="High",0.25,IF(J357="No Risk",0,IF(Table2472[[#This Row],[Risk of Shift]]=" "," ")))))</f>
        <v xml:space="preserve"> </v>
      </c>
      <c r="M357" s="213" t="str">
        <f>IF(J357="Low",0.15,IF(J357="Medium",0.2,IF(J357="High",0.3,IF(J357="No Risk",0,IF(Table2472[[#This Row],[Risk of Shift]]=" "," ")))))</f>
        <v xml:space="preserve"> </v>
      </c>
    </row>
    <row r="358" spans="3:13">
      <c r="C358" s="16"/>
      <c r="E358" s="209" t="str">
        <f>IFERROR(VLOOKUP(Table2472[[#This Row],[MS-DRG]],'TO HIDE DRG Sum Ref'!$B$2:$M$760,4,FALSE)," ")</f>
        <v xml:space="preserve"> </v>
      </c>
      <c r="F358" s="210" t="str">
        <f>IFERROR(VLOOKUP(Table2472[[#This Row],[MS-DRG]],'TO HIDE DRG Sum Ref'!$B$2:$M$760,5,FALSE)," ")</f>
        <v xml:space="preserve"> </v>
      </c>
      <c r="G358" s="211" t="str">
        <f>IF('Volume Input'!E360&lt;&gt;0,'Volume Input'!E360," ")</f>
        <v xml:space="preserve"> </v>
      </c>
      <c r="H358" s="210" t="str">
        <f>IFERROR(VLOOKUP(Table2472[[#This Row],[MS-DRG]],'TO HIDE DRG Sum Ref'!$B$2:$M$760,2,FALSE)," ")</f>
        <v xml:space="preserve"> </v>
      </c>
      <c r="I358" s="212" t="str">
        <f>_xlfn.IFNA(VLOOKUP(Table2472[[#This Row],[MS-DRG]],'TO HIDE DRG Sum Ref'!$B$2:$F$760,3,FALSE)," ")</f>
        <v xml:space="preserve"> </v>
      </c>
      <c r="J358" s="212" t="str">
        <f>_xlfn.IFNA(VLOOKUP(F358,'TO HIDE DRG Sum Ref'!$L$3:$N$85,3,FALSE)," ")</f>
        <v xml:space="preserve"> </v>
      </c>
      <c r="K358" s="213" t="str">
        <f>IF(J358="Low",0.05,IF(J358="Medium",0.1,IF(J358="High",0.2,IF(J358="No Risk",0,IF(Table2472[[#This Row],[Risk of Shift]]=" "," ")))))</f>
        <v xml:space="preserve"> </v>
      </c>
      <c r="L358" s="213" t="str">
        <f>IF(J358="Low",0.1,IF(J358="Medium",0.15,IF(J358="High",0.25,IF(J358="No Risk",0,IF(Table2472[[#This Row],[Risk of Shift]]=" "," ")))))</f>
        <v xml:space="preserve"> </v>
      </c>
      <c r="M358" s="213" t="str">
        <f>IF(J358="Low",0.15,IF(J358="Medium",0.2,IF(J358="High",0.3,IF(J358="No Risk",0,IF(Table2472[[#This Row],[Risk of Shift]]=" "," ")))))</f>
        <v xml:space="preserve"> </v>
      </c>
    </row>
    <row r="359" spans="3:13">
      <c r="C359" s="16"/>
      <c r="E359" s="209" t="str">
        <f>IFERROR(VLOOKUP(Table2472[[#This Row],[MS-DRG]],'TO HIDE DRG Sum Ref'!$B$2:$M$760,4,FALSE)," ")</f>
        <v xml:space="preserve"> </v>
      </c>
      <c r="F359" s="210" t="str">
        <f>IFERROR(VLOOKUP(Table2472[[#This Row],[MS-DRG]],'TO HIDE DRG Sum Ref'!$B$2:$M$760,5,FALSE)," ")</f>
        <v xml:space="preserve"> </v>
      </c>
      <c r="G359" s="211" t="str">
        <f>IF('Volume Input'!E361&lt;&gt;0,'Volume Input'!E361," ")</f>
        <v xml:space="preserve"> </v>
      </c>
      <c r="H359" s="210" t="str">
        <f>IFERROR(VLOOKUP(Table2472[[#This Row],[MS-DRG]],'TO HIDE DRG Sum Ref'!$B$2:$M$760,2,FALSE)," ")</f>
        <v xml:space="preserve"> </v>
      </c>
      <c r="I359" s="212" t="str">
        <f>_xlfn.IFNA(VLOOKUP(Table2472[[#This Row],[MS-DRG]],'TO HIDE DRG Sum Ref'!$B$2:$F$760,3,FALSE)," ")</f>
        <v xml:space="preserve"> </v>
      </c>
      <c r="J359" s="212" t="str">
        <f>_xlfn.IFNA(VLOOKUP(F359,'TO HIDE DRG Sum Ref'!$L$3:$N$85,3,FALSE)," ")</f>
        <v xml:space="preserve"> </v>
      </c>
      <c r="K359" s="213" t="str">
        <f>IF(J359="Low",0.05,IF(J359="Medium",0.1,IF(J359="High",0.2,IF(J359="No Risk",0,IF(Table2472[[#This Row],[Risk of Shift]]=" "," ")))))</f>
        <v xml:space="preserve"> </v>
      </c>
      <c r="L359" s="213" t="str">
        <f>IF(J359="Low",0.1,IF(J359="Medium",0.15,IF(J359="High",0.25,IF(J359="No Risk",0,IF(Table2472[[#This Row],[Risk of Shift]]=" "," ")))))</f>
        <v xml:space="preserve"> </v>
      </c>
      <c r="M359" s="213" t="str">
        <f>IF(J359="Low",0.15,IF(J359="Medium",0.2,IF(J359="High",0.3,IF(J359="No Risk",0,IF(Table2472[[#This Row],[Risk of Shift]]=" "," ")))))</f>
        <v xml:space="preserve"> </v>
      </c>
    </row>
    <row r="360" spans="3:13">
      <c r="C360" s="16"/>
      <c r="E360" s="209" t="str">
        <f>IFERROR(VLOOKUP(Table2472[[#This Row],[MS-DRG]],'TO HIDE DRG Sum Ref'!$B$2:$M$760,4,FALSE)," ")</f>
        <v xml:space="preserve"> </v>
      </c>
      <c r="F360" s="210" t="str">
        <f>IFERROR(VLOOKUP(Table2472[[#This Row],[MS-DRG]],'TO HIDE DRG Sum Ref'!$B$2:$M$760,5,FALSE)," ")</f>
        <v xml:space="preserve"> </v>
      </c>
      <c r="G360" s="211" t="str">
        <f>IF('Volume Input'!E362&lt;&gt;0,'Volume Input'!E362," ")</f>
        <v xml:space="preserve"> </v>
      </c>
      <c r="H360" s="210" t="str">
        <f>IFERROR(VLOOKUP(Table2472[[#This Row],[MS-DRG]],'TO HIDE DRG Sum Ref'!$B$2:$M$760,2,FALSE)," ")</f>
        <v xml:space="preserve"> </v>
      </c>
      <c r="I360" s="212" t="str">
        <f>_xlfn.IFNA(VLOOKUP(Table2472[[#This Row],[MS-DRG]],'TO HIDE DRG Sum Ref'!$B$2:$F$760,3,FALSE)," ")</f>
        <v xml:space="preserve"> </v>
      </c>
      <c r="J360" s="212" t="str">
        <f>_xlfn.IFNA(VLOOKUP(F360,'TO HIDE DRG Sum Ref'!$L$3:$N$85,3,FALSE)," ")</f>
        <v xml:space="preserve"> </v>
      </c>
      <c r="K360" s="213" t="str">
        <f>IF(J360="Low",0.05,IF(J360="Medium",0.1,IF(J360="High",0.2,IF(J360="No Risk",0,IF(Table2472[[#This Row],[Risk of Shift]]=" "," ")))))</f>
        <v xml:space="preserve"> </v>
      </c>
      <c r="L360" s="213" t="str">
        <f>IF(J360="Low",0.1,IF(J360="Medium",0.15,IF(J360="High",0.25,IF(J360="No Risk",0,IF(Table2472[[#This Row],[Risk of Shift]]=" "," ")))))</f>
        <v xml:space="preserve"> </v>
      </c>
      <c r="M360" s="213" t="str">
        <f>IF(J360="Low",0.15,IF(J360="Medium",0.2,IF(J360="High",0.3,IF(J360="No Risk",0,IF(Table2472[[#This Row],[Risk of Shift]]=" "," ")))))</f>
        <v xml:space="preserve"> </v>
      </c>
    </row>
    <row r="361" spans="3:13">
      <c r="C361" s="16"/>
      <c r="E361" s="209" t="str">
        <f>IFERROR(VLOOKUP(Table2472[[#This Row],[MS-DRG]],'TO HIDE DRG Sum Ref'!$B$2:$M$760,4,FALSE)," ")</f>
        <v xml:space="preserve"> </v>
      </c>
      <c r="F361" s="210" t="str">
        <f>IFERROR(VLOOKUP(Table2472[[#This Row],[MS-DRG]],'TO HIDE DRG Sum Ref'!$B$2:$M$760,5,FALSE)," ")</f>
        <v xml:space="preserve"> </v>
      </c>
      <c r="G361" s="211" t="str">
        <f>IF('Volume Input'!E363&lt;&gt;0,'Volume Input'!E363," ")</f>
        <v xml:space="preserve"> </v>
      </c>
      <c r="H361" s="210" t="str">
        <f>IFERROR(VLOOKUP(Table2472[[#This Row],[MS-DRG]],'TO HIDE DRG Sum Ref'!$B$2:$M$760,2,FALSE)," ")</f>
        <v xml:space="preserve"> </v>
      </c>
      <c r="I361" s="212" t="str">
        <f>_xlfn.IFNA(VLOOKUP(Table2472[[#This Row],[MS-DRG]],'TO HIDE DRG Sum Ref'!$B$2:$F$760,3,FALSE)," ")</f>
        <v xml:space="preserve"> </v>
      </c>
      <c r="J361" s="212" t="str">
        <f>_xlfn.IFNA(VLOOKUP(F361,'TO HIDE DRG Sum Ref'!$L$3:$N$85,3,FALSE)," ")</f>
        <v xml:space="preserve"> </v>
      </c>
      <c r="K361" s="213" t="str">
        <f>IF(J361="Low",0.05,IF(J361="Medium",0.1,IF(J361="High",0.2,IF(J361="No Risk",0,IF(Table2472[[#This Row],[Risk of Shift]]=" "," ")))))</f>
        <v xml:space="preserve"> </v>
      </c>
      <c r="L361" s="213" t="str">
        <f>IF(J361="Low",0.1,IF(J361="Medium",0.15,IF(J361="High",0.25,IF(J361="No Risk",0,IF(Table2472[[#This Row],[Risk of Shift]]=" "," ")))))</f>
        <v xml:space="preserve"> </v>
      </c>
      <c r="M361" s="213" t="str">
        <f>IF(J361="Low",0.15,IF(J361="Medium",0.2,IF(J361="High",0.3,IF(J361="No Risk",0,IF(Table2472[[#This Row],[Risk of Shift]]=" "," ")))))</f>
        <v xml:space="preserve"> </v>
      </c>
    </row>
    <row r="362" spans="3:13">
      <c r="C362" s="16"/>
      <c r="E362" s="209" t="str">
        <f>IFERROR(VLOOKUP(Table2472[[#This Row],[MS-DRG]],'TO HIDE DRG Sum Ref'!$B$2:$M$760,4,FALSE)," ")</f>
        <v xml:space="preserve"> </v>
      </c>
      <c r="F362" s="210" t="str">
        <f>IFERROR(VLOOKUP(Table2472[[#This Row],[MS-DRG]],'TO HIDE DRG Sum Ref'!$B$2:$M$760,5,FALSE)," ")</f>
        <v xml:space="preserve"> </v>
      </c>
      <c r="G362" s="211" t="str">
        <f>IF('Volume Input'!E364&lt;&gt;0,'Volume Input'!E364," ")</f>
        <v xml:space="preserve"> </v>
      </c>
      <c r="H362" s="210" t="str">
        <f>IFERROR(VLOOKUP(Table2472[[#This Row],[MS-DRG]],'TO HIDE DRG Sum Ref'!$B$2:$M$760,2,FALSE)," ")</f>
        <v xml:space="preserve"> </v>
      </c>
      <c r="I362" s="212" t="str">
        <f>_xlfn.IFNA(VLOOKUP(Table2472[[#This Row],[MS-DRG]],'TO HIDE DRG Sum Ref'!$B$2:$F$760,3,FALSE)," ")</f>
        <v xml:space="preserve"> </v>
      </c>
      <c r="J362" s="212" t="str">
        <f>_xlfn.IFNA(VLOOKUP(F362,'TO HIDE DRG Sum Ref'!$L$3:$N$85,3,FALSE)," ")</f>
        <v xml:space="preserve"> </v>
      </c>
      <c r="K362" s="213" t="str">
        <f>IF(J362="Low",0.05,IF(J362="Medium",0.1,IF(J362="High",0.2,IF(J362="No Risk",0,IF(Table2472[[#This Row],[Risk of Shift]]=" "," ")))))</f>
        <v xml:space="preserve"> </v>
      </c>
      <c r="L362" s="213" t="str">
        <f>IF(J362="Low",0.1,IF(J362="Medium",0.15,IF(J362="High",0.25,IF(J362="No Risk",0,IF(Table2472[[#This Row],[Risk of Shift]]=" "," ")))))</f>
        <v xml:space="preserve"> </v>
      </c>
      <c r="M362" s="213" t="str">
        <f>IF(J362="Low",0.15,IF(J362="Medium",0.2,IF(J362="High",0.3,IF(J362="No Risk",0,IF(Table2472[[#This Row],[Risk of Shift]]=" "," ")))))</f>
        <v xml:space="preserve"> </v>
      </c>
    </row>
    <row r="363" spans="3:13">
      <c r="C363" s="16"/>
      <c r="E363" s="209" t="str">
        <f>IFERROR(VLOOKUP(Table2472[[#This Row],[MS-DRG]],'TO HIDE DRG Sum Ref'!$B$2:$M$760,4,FALSE)," ")</f>
        <v xml:space="preserve"> </v>
      </c>
      <c r="F363" s="210" t="str">
        <f>IFERROR(VLOOKUP(Table2472[[#This Row],[MS-DRG]],'TO HIDE DRG Sum Ref'!$B$2:$M$760,5,FALSE)," ")</f>
        <v xml:space="preserve"> </v>
      </c>
      <c r="G363" s="211" t="str">
        <f>IF('Volume Input'!E365&lt;&gt;0,'Volume Input'!E365," ")</f>
        <v xml:space="preserve"> </v>
      </c>
      <c r="H363" s="210" t="str">
        <f>IFERROR(VLOOKUP(Table2472[[#This Row],[MS-DRG]],'TO HIDE DRG Sum Ref'!$B$2:$M$760,2,FALSE)," ")</f>
        <v xml:space="preserve"> </v>
      </c>
      <c r="I363" s="212" t="str">
        <f>_xlfn.IFNA(VLOOKUP(Table2472[[#This Row],[MS-DRG]],'TO HIDE DRG Sum Ref'!$B$2:$F$760,3,FALSE)," ")</f>
        <v xml:space="preserve"> </v>
      </c>
      <c r="J363" s="212" t="str">
        <f>_xlfn.IFNA(VLOOKUP(F363,'TO HIDE DRG Sum Ref'!$L$3:$N$85,3,FALSE)," ")</f>
        <v xml:space="preserve"> </v>
      </c>
      <c r="K363" s="213" t="str">
        <f>IF(J363="Low",0.05,IF(J363="Medium",0.1,IF(J363="High",0.2,IF(J363="No Risk",0,IF(Table2472[[#This Row],[Risk of Shift]]=" "," ")))))</f>
        <v xml:space="preserve"> </v>
      </c>
      <c r="L363" s="213" t="str">
        <f>IF(J363="Low",0.1,IF(J363="Medium",0.15,IF(J363="High",0.25,IF(J363="No Risk",0,IF(Table2472[[#This Row],[Risk of Shift]]=" "," ")))))</f>
        <v xml:space="preserve"> </v>
      </c>
      <c r="M363" s="213" t="str">
        <f>IF(J363="Low",0.15,IF(J363="Medium",0.2,IF(J363="High",0.3,IF(J363="No Risk",0,IF(Table2472[[#This Row],[Risk of Shift]]=" "," ")))))</f>
        <v xml:space="preserve"> </v>
      </c>
    </row>
    <row r="364" spans="3:13">
      <c r="C364" s="16"/>
      <c r="E364" s="209" t="str">
        <f>IFERROR(VLOOKUP(Table2472[[#This Row],[MS-DRG]],'TO HIDE DRG Sum Ref'!$B$2:$M$760,4,FALSE)," ")</f>
        <v xml:space="preserve"> </v>
      </c>
      <c r="F364" s="210" t="str">
        <f>IFERROR(VLOOKUP(Table2472[[#This Row],[MS-DRG]],'TO HIDE DRG Sum Ref'!$B$2:$M$760,5,FALSE)," ")</f>
        <v xml:space="preserve"> </v>
      </c>
      <c r="G364" s="211" t="str">
        <f>IF('Volume Input'!E366&lt;&gt;0,'Volume Input'!E366," ")</f>
        <v xml:space="preserve"> </v>
      </c>
      <c r="H364" s="210" t="str">
        <f>IFERROR(VLOOKUP(Table2472[[#This Row],[MS-DRG]],'TO HIDE DRG Sum Ref'!$B$2:$M$760,2,FALSE)," ")</f>
        <v xml:space="preserve"> </v>
      </c>
      <c r="I364" s="212" t="str">
        <f>_xlfn.IFNA(VLOOKUP(Table2472[[#This Row],[MS-DRG]],'TO HIDE DRG Sum Ref'!$B$2:$F$760,3,FALSE)," ")</f>
        <v xml:space="preserve"> </v>
      </c>
      <c r="J364" s="212" t="str">
        <f>_xlfn.IFNA(VLOOKUP(F364,'TO HIDE DRG Sum Ref'!$L$3:$N$85,3,FALSE)," ")</f>
        <v xml:space="preserve"> </v>
      </c>
      <c r="K364" s="213" t="str">
        <f>IF(J364="Low",0.05,IF(J364="Medium",0.1,IF(J364="High",0.2,IF(J364="No Risk",0,IF(Table2472[[#This Row],[Risk of Shift]]=" "," ")))))</f>
        <v xml:space="preserve"> </v>
      </c>
      <c r="L364" s="213" t="str">
        <f>IF(J364="Low",0.1,IF(J364="Medium",0.15,IF(J364="High",0.25,IF(J364="No Risk",0,IF(Table2472[[#This Row],[Risk of Shift]]=" "," ")))))</f>
        <v xml:space="preserve"> </v>
      </c>
      <c r="M364" s="213" t="str">
        <f>IF(J364="Low",0.15,IF(J364="Medium",0.2,IF(J364="High",0.3,IF(J364="No Risk",0,IF(Table2472[[#This Row],[Risk of Shift]]=" "," ")))))</f>
        <v xml:space="preserve"> </v>
      </c>
    </row>
    <row r="365" spans="3:13">
      <c r="C365" s="16"/>
      <c r="E365" s="209" t="str">
        <f>IFERROR(VLOOKUP(Table2472[[#This Row],[MS-DRG]],'TO HIDE DRG Sum Ref'!$B$2:$M$760,4,FALSE)," ")</f>
        <v xml:space="preserve"> </v>
      </c>
      <c r="F365" s="210" t="str">
        <f>IFERROR(VLOOKUP(Table2472[[#This Row],[MS-DRG]],'TO HIDE DRG Sum Ref'!$B$2:$M$760,5,FALSE)," ")</f>
        <v xml:space="preserve"> </v>
      </c>
      <c r="G365" s="211" t="str">
        <f>IF('Volume Input'!E367&lt;&gt;0,'Volume Input'!E367," ")</f>
        <v xml:space="preserve"> </v>
      </c>
      <c r="H365" s="210" t="str">
        <f>IFERROR(VLOOKUP(Table2472[[#This Row],[MS-DRG]],'TO HIDE DRG Sum Ref'!$B$2:$M$760,2,FALSE)," ")</f>
        <v xml:space="preserve"> </v>
      </c>
      <c r="I365" s="212" t="str">
        <f>_xlfn.IFNA(VLOOKUP(Table2472[[#This Row],[MS-DRG]],'TO HIDE DRG Sum Ref'!$B$2:$F$760,3,FALSE)," ")</f>
        <v xml:space="preserve"> </v>
      </c>
      <c r="J365" s="212" t="str">
        <f>_xlfn.IFNA(VLOOKUP(F365,'TO HIDE DRG Sum Ref'!$L$3:$N$85,3,FALSE)," ")</f>
        <v xml:space="preserve"> </v>
      </c>
      <c r="K365" s="213" t="str">
        <f>IF(J365="Low",0.05,IF(J365="Medium",0.1,IF(J365="High",0.2,IF(J365="No Risk",0,IF(Table2472[[#This Row],[Risk of Shift]]=" "," ")))))</f>
        <v xml:space="preserve"> </v>
      </c>
      <c r="L365" s="213" t="str">
        <f>IF(J365="Low",0.1,IF(J365="Medium",0.15,IF(J365="High",0.25,IF(J365="No Risk",0,IF(Table2472[[#This Row],[Risk of Shift]]=" "," ")))))</f>
        <v xml:space="preserve"> </v>
      </c>
      <c r="M365" s="213" t="str">
        <f>IF(J365="Low",0.15,IF(J365="Medium",0.2,IF(J365="High",0.3,IF(J365="No Risk",0,IF(Table2472[[#This Row],[Risk of Shift]]=" "," ")))))</f>
        <v xml:space="preserve"> </v>
      </c>
    </row>
    <row r="366" spans="3:13">
      <c r="C366" s="16"/>
      <c r="E366" s="209" t="str">
        <f>IFERROR(VLOOKUP(Table2472[[#This Row],[MS-DRG]],'TO HIDE DRG Sum Ref'!$B$2:$M$760,4,FALSE)," ")</f>
        <v xml:space="preserve"> </v>
      </c>
      <c r="F366" s="210" t="str">
        <f>IFERROR(VLOOKUP(Table2472[[#This Row],[MS-DRG]],'TO HIDE DRG Sum Ref'!$B$2:$M$760,5,FALSE)," ")</f>
        <v xml:space="preserve"> </v>
      </c>
      <c r="G366" s="211" t="str">
        <f>IF('Volume Input'!E368&lt;&gt;0,'Volume Input'!E368," ")</f>
        <v xml:space="preserve"> </v>
      </c>
      <c r="H366" s="210" t="str">
        <f>IFERROR(VLOOKUP(Table2472[[#This Row],[MS-DRG]],'TO HIDE DRG Sum Ref'!$B$2:$M$760,2,FALSE)," ")</f>
        <v xml:space="preserve"> </v>
      </c>
      <c r="I366" s="212" t="str">
        <f>_xlfn.IFNA(VLOOKUP(Table2472[[#This Row],[MS-DRG]],'TO HIDE DRG Sum Ref'!$B$2:$F$760,3,FALSE)," ")</f>
        <v xml:space="preserve"> </v>
      </c>
      <c r="J366" s="212" t="str">
        <f>_xlfn.IFNA(VLOOKUP(F366,'TO HIDE DRG Sum Ref'!$L$3:$N$85,3,FALSE)," ")</f>
        <v xml:space="preserve"> </v>
      </c>
      <c r="K366" s="213" t="str">
        <f>IF(J366="Low",0.05,IF(J366="Medium",0.1,IF(J366="High",0.2,IF(J366="No Risk",0,IF(Table2472[[#This Row],[Risk of Shift]]=" "," ")))))</f>
        <v xml:space="preserve"> </v>
      </c>
      <c r="L366" s="213" t="str">
        <f>IF(J366="Low",0.1,IF(J366="Medium",0.15,IF(J366="High",0.25,IF(J366="No Risk",0,IF(Table2472[[#This Row],[Risk of Shift]]=" "," ")))))</f>
        <v xml:space="preserve"> </v>
      </c>
      <c r="M366" s="213" t="str">
        <f>IF(J366="Low",0.15,IF(J366="Medium",0.2,IF(J366="High",0.3,IF(J366="No Risk",0,IF(Table2472[[#This Row],[Risk of Shift]]=" "," ")))))</f>
        <v xml:space="preserve"> </v>
      </c>
    </row>
    <row r="367" spans="3:13">
      <c r="C367" s="16"/>
      <c r="E367" s="209" t="str">
        <f>IFERROR(VLOOKUP(Table2472[[#This Row],[MS-DRG]],'TO HIDE DRG Sum Ref'!$B$2:$M$760,4,FALSE)," ")</f>
        <v xml:space="preserve"> </v>
      </c>
      <c r="F367" s="210" t="str">
        <f>IFERROR(VLOOKUP(Table2472[[#This Row],[MS-DRG]],'TO HIDE DRG Sum Ref'!$B$2:$M$760,5,FALSE)," ")</f>
        <v xml:space="preserve"> </v>
      </c>
      <c r="G367" s="211" t="str">
        <f>IF('Volume Input'!E369&lt;&gt;0,'Volume Input'!E369," ")</f>
        <v xml:space="preserve"> </v>
      </c>
      <c r="H367" s="210" t="str">
        <f>IFERROR(VLOOKUP(Table2472[[#This Row],[MS-DRG]],'TO HIDE DRG Sum Ref'!$B$2:$M$760,2,FALSE)," ")</f>
        <v xml:space="preserve"> </v>
      </c>
      <c r="I367" s="212" t="str">
        <f>_xlfn.IFNA(VLOOKUP(Table2472[[#This Row],[MS-DRG]],'TO HIDE DRG Sum Ref'!$B$2:$F$760,3,FALSE)," ")</f>
        <v xml:space="preserve"> </v>
      </c>
      <c r="J367" s="212" t="str">
        <f>_xlfn.IFNA(VLOOKUP(F367,'TO HIDE DRG Sum Ref'!$L$3:$N$85,3,FALSE)," ")</f>
        <v xml:space="preserve"> </v>
      </c>
      <c r="K367" s="213" t="str">
        <f>IF(J367="Low",0.05,IF(J367="Medium",0.1,IF(J367="High",0.2,IF(J367="No Risk",0,IF(Table2472[[#This Row],[Risk of Shift]]=" "," ")))))</f>
        <v xml:space="preserve"> </v>
      </c>
      <c r="L367" s="213" t="str">
        <f>IF(J367="Low",0.1,IF(J367="Medium",0.15,IF(J367="High",0.25,IF(J367="No Risk",0,IF(Table2472[[#This Row],[Risk of Shift]]=" "," ")))))</f>
        <v xml:space="preserve"> </v>
      </c>
      <c r="M367" s="213" t="str">
        <f>IF(J367="Low",0.15,IF(J367="Medium",0.2,IF(J367="High",0.3,IF(J367="No Risk",0,IF(Table2472[[#This Row],[Risk of Shift]]=" "," ")))))</f>
        <v xml:space="preserve"> </v>
      </c>
    </row>
    <row r="368" spans="3:13">
      <c r="C368" s="16"/>
      <c r="E368" s="209" t="str">
        <f>IFERROR(VLOOKUP(Table2472[[#This Row],[MS-DRG]],'TO HIDE DRG Sum Ref'!$B$2:$M$760,4,FALSE)," ")</f>
        <v xml:space="preserve"> </v>
      </c>
      <c r="F368" s="210" t="str">
        <f>IFERROR(VLOOKUP(Table2472[[#This Row],[MS-DRG]],'TO HIDE DRG Sum Ref'!$B$2:$M$760,5,FALSE)," ")</f>
        <v xml:space="preserve"> </v>
      </c>
      <c r="G368" s="211" t="str">
        <f>IF('Volume Input'!E370&lt;&gt;0,'Volume Input'!E370," ")</f>
        <v xml:space="preserve"> </v>
      </c>
      <c r="H368" s="210" t="str">
        <f>IFERROR(VLOOKUP(Table2472[[#This Row],[MS-DRG]],'TO HIDE DRG Sum Ref'!$B$2:$M$760,2,FALSE)," ")</f>
        <v xml:space="preserve"> </v>
      </c>
      <c r="I368" s="212" t="str">
        <f>_xlfn.IFNA(VLOOKUP(Table2472[[#This Row],[MS-DRG]],'TO HIDE DRG Sum Ref'!$B$2:$F$760,3,FALSE)," ")</f>
        <v xml:space="preserve"> </v>
      </c>
      <c r="J368" s="212" t="str">
        <f>_xlfn.IFNA(VLOOKUP(F368,'TO HIDE DRG Sum Ref'!$L$3:$N$85,3,FALSE)," ")</f>
        <v xml:space="preserve"> </v>
      </c>
      <c r="K368" s="213" t="str">
        <f>IF(J368="Low",0.05,IF(J368="Medium",0.1,IF(J368="High",0.2,IF(J368="No Risk",0,IF(Table2472[[#This Row],[Risk of Shift]]=" "," ")))))</f>
        <v xml:space="preserve"> </v>
      </c>
      <c r="L368" s="213" t="str">
        <f>IF(J368="Low",0.1,IF(J368="Medium",0.15,IF(J368="High",0.25,IF(J368="No Risk",0,IF(Table2472[[#This Row],[Risk of Shift]]=" "," ")))))</f>
        <v xml:space="preserve"> </v>
      </c>
      <c r="M368" s="213" t="str">
        <f>IF(J368="Low",0.15,IF(J368="Medium",0.2,IF(J368="High",0.3,IF(J368="No Risk",0,IF(Table2472[[#This Row],[Risk of Shift]]=" "," ")))))</f>
        <v xml:space="preserve"> </v>
      </c>
    </row>
    <row r="369" spans="3:13">
      <c r="C369" s="16"/>
      <c r="E369" s="209" t="str">
        <f>IFERROR(VLOOKUP(Table2472[[#This Row],[MS-DRG]],'TO HIDE DRG Sum Ref'!$B$2:$M$760,4,FALSE)," ")</f>
        <v xml:space="preserve"> </v>
      </c>
      <c r="F369" s="210" t="str">
        <f>IFERROR(VLOOKUP(Table2472[[#This Row],[MS-DRG]],'TO HIDE DRG Sum Ref'!$B$2:$M$760,5,FALSE)," ")</f>
        <v xml:space="preserve"> </v>
      </c>
      <c r="G369" s="211" t="str">
        <f>IF('Volume Input'!E371&lt;&gt;0,'Volume Input'!E371," ")</f>
        <v xml:space="preserve"> </v>
      </c>
      <c r="H369" s="210" t="str">
        <f>IFERROR(VLOOKUP(Table2472[[#This Row],[MS-DRG]],'TO HIDE DRG Sum Ref'!$B$2:$M$760,2,FALSE)," ")</f>
        <v xml:space="preserve"> </v>
      </c>
      <c r="I369" s="212" t="str">
        <f>_xlfn.IFNA(VLOOKUP(Table2472[[#This Row],[MS-DRG]],'TO HIDE DRG Sum Ref'!$B$2:$F$760,3,FALSE)," ")</f>
        <v xml:space="preserve"> </v>
      </c>
      <c r="J369" s="212" t="str">
        <f>_xlfn.IFNA(VLOOKUP(F369,'TO HIDE DRG Sum Ref'!$L$3:$N$85,3,FALSE)," ")</f>
        <v xml:space="preserve"> </v>
      </c>
      <c r="K369" s="213" t="str">
        <f>IF(J369="Low",0.05,IF(J369="Medium",0.1,IF(J369="High",0.2,IF(J369="No Risk",0,IF(Table2472[[#This Row],[Risk of Shift]]=" "," ")))))</f>
        <v xml:space="preserve"> </v>
      </c>
      <c r="L369" s="213" t="str">
        <f>IF(J369="Low",0.1,IF(J369="Medium",0.15,IF(J369="High",0.25,IF(J369="No Risk",0,IF(Table2472[[#This Row],[Risk of Shift]]=" "," ")))))</f>
        <v xml:space="preserve"> </v>
      </c>
      <c r="M369" s="213" t="str">
        <f>IF(J369="Low",0.15,IF(J369="Medium",0.2,IF(J369="High",0.3,IF(J369="No Risk",0,IF(Table2472[[#This Row],[Risk of Shift]]=" "," ")))))</f>
        <v xml:space="preserve"> </v>
      </c>
    </row>
    <row r="370" spans="3:13">
      <c r="C370" s="16"/>
      <c r="E370" s="209" t="str">
        <f>IFERROR(VLOOKUP(Table2472[[#This Row],[MS-DRG]],'TO HIDE DRG Sum Ref'!$B$2:$M$760,4,FALSE)," ")</f>
        <v xml:space="preserve"> </v>
      </c>
      <c r="F370" s="210" t="str">
        <f>IFERROR(VLOOKUP(Table2472[[#This Row],[MS-DRG]],'TO HIDE DRG Sum Ref'!$B$2:$M$760,5,FALSE)," ")</f>
        <v xml:space="preserve"> </v>
      </c>
      <c r="G370" s="211" t="str">
        <f>IF('Volume Input'!E372&lt;&gt;0,'Volume Input'!E372," ")</f>
        <v xml:space="preserve"> </v>
      </c>
      <c r="H370" s="210" t="str">
        <f>IFERROR(VLOOKUP(Table2472[[#This Row],[MS-DRG]],'TO HIDE DRG Sum Ref'!$B$2:$M$760,2,FALSE)," ")</f>
        <v xml:space="preserve"> </v>
      </c>
      <c r="I370" s="212" t="str">
        <f>_xlfn.IFNA(VLOOKUP(Table2472[[#This Row],[MS-DRG]],'TO HIDE DRG Sum Ref'!$B$2:$F$760,3,FALSE)," ")</f>
        <v xml:space="preserve"> </v>
      </c>
      <c r="J370" s="212" t="str">
        <f>_xlfn.IFNA(VLOOKUP(F370,'TO HIDE DRG Sum Ref'!$L$3:$N$85,3,FALSE)," ")</f>
        <v xml:space="preserve"> </v>
      </c>
      <c r="K370" s="213" t="str">
        <f>IF(J370="Low",0.05,IF(J370="Medium",0.1,IF(J370="High",0.2,IF(J370="No Risk",0,IF(Table2472[[#This Row],[Risk of Shift]]=" "," ")))))</f>
        <v xml:space="preserve"> </v>
      </c>
      <c r="L370" s="213" t="str">
        <f>IF(J370="Low",0.1,IF(J370="Medium",0.15,IF(J370="High",0.25,IF(J370="No Risk",0,IF(Table2472[[#This Row],[Risk of Shift]]=" "," ")))))</f>
        <v xml:space="preserve"> </v>
      </c>
      <c r="M370" s="213" t="str">
        <f>IF(J370="Low",0.15,IF(J370="Medium",0.2,IF(J370="High",0.3,IF(J370="No Risk",0,IF(Table2472[[#This Row],[Risk of Shift]]=" "," ")))))</f>
        <v xml:space="preserve"> </v>
      </c>
    </row>
    <row r="371" spans="3:13">
      <c r="C371" s="16"/>
      <c r="E371" s="209" t="str">
        <f>IFERROR(VLOOKUP(Table2472[[#This Row],[MS-DRG]],'TO HIDE DRG Sum Ref'!$B$2:$M$760,4,FALSE)," ")</f>
        <v xml:space="preserve"> </v>
      </c>
      <c r="F371" s="210" t="str">
        <f>IFERROR(VLOOKUP(Table2472[[#This Row],[MS-DRG]],'TO HIDE DRG Sum Ref'!$B$2:$M$760,5,FALSE)," ")</f>
        <v xml:space="preserve"> </v>
      </c>
      <c r="G371" s="211" t="str">
        <f>IF('Volume Input'!E373&lt;&gt;0,'Volume Input'!E373," ")</f>
        <v xml:space="preserve"> </v>
      </c>
      <c r="H371" s="210" t="str">
        <f>IFERROR(VLOOKUP(Table2472[[#This Row],[MS-DRG]],'TO HIDE DRG Sum Ref'!$B$2:$M$760,2,FALSE)," ")</f>
        <v xml:space="preserve"> </v>
      </c>
      <c r="I371" s="212" t="str">
        <f>_xlfn.IFNA(VLOOKUP(Table2472[[#This Row],[MS-DRG]],'TO HIDE DRG Sum Ref'!$B$2:$F$760,3,FALSE)," ")</f>
        <v xml:space="preserve"> </v>
      </c>
      <c r="J371" s="212" t="str">
        <f>_xlfn.IFNA(VLOOKUP(F371,'TO HIDE DRG Sum Ref'!$L$3:$N$85,3,FALSE)," ")</f>
        <v xml:space="preserve"> </v>
      </c>
      <c r="K371" s="213" t="str">
        <f>IF(J371="Low",0.05,IF(J371="Medium",0.1,IF(J371="High",0.2,IF(J371="No Risk",0,IF(Table2472[[#This Row],[Risk of Shift]]=" "," ")))))</f>
        <v xml:space="preserve"> </v>
      </c>
      <c r="L371" s="213" t="str">
        <f>IF(J371="Low",0.1,IF(J371="Medium",0.15,IF(J371="High",0.25,IF(J371="No Risk",0,IF(Table2472[[#This Row],[Risk of Shift]]=" "," ")))))</f>
        <v xml:space="preserve"> </v>
      </c>
      <c r="M371" s="213" t="str">
        <f>IF(J371="Low",0.15,IF(J371="Medium",0.2,IF(J371="High",0.3,IF(J371="No Risk",0,IF(Table2472[[#This Row],[Risk of Shift]]=" "," ")))))</f>
        <v xml:space="preserve"> </v>
      </c>
    </row>
    <row r="372" spans="3:13">
      <c r="C372" s="16"/>
      <c r="E372" s="209" t="str">
        <f>IFERROR(VLOOKUP(Table2472[[#This Row],[MS-DRG]],'TO HIDE DRG Sum Ref'!$B$2:$M$760,4,FALSE)," ")</f>
        <v xml:space="preserve"> </v>
      </c>
      <c r="F372" s="210" t="str">
        <f>IFERROR(VLOOKUP(Table2472[[#This Row],[MS-DRG]],'TO HIDE DRG Sum Ref'!$B$2:$M$760,5,FALSE)," ")</f>
        <v xml:space="preserve"> </v>
      </c>
      <c r="G372" s="211" t="str">
        <f>IF('Volume Input'!E374&lt;&gt;0,'Volume Input'!E374," ")</f>
        <v xml:space="preserve"> </v>
      </c>
      <c r="H372" s="210" t="str">
        <f>IFERROR(VLOOKUP(Table2472[[#This Row],[MS-DRG]],'TO HIDE DRG Sum Ref'!$B$2:$M$760,2,FALSE)," ")</f>
        <v xml:space="preserve"> </v>
      </c>
      <c r="I372" s="212" t="str">
        <f>_xlfn.IFNA(VLOOKUP(Table2472[[#This Row],[MS-DRG]],'TO HIDE DRG Sum Ref'!$B$2:$F$760,3,FALSE)," ")</f>
        <v xml:space="preserve"> </v>
      </c>
      <c r="J372" s="212" t="str">
        <f>_xlfn.IFNA(VLOOKUP(F372,'TO HIDE DRG Sum Ref'!$L$3:$N$85,3,FALSE)," ")</f>
        <v xml:space="preserve"> </v>
      </c>
      <c r="K372" s="213" t="str">
        <f>IF(J372="Low",0.05,IF(J372="Medium",0.1,IF(J372="High",0.2,IF(J372="No Risk",0,IF(Table2472[[#This Row],[Risk of Shift]]=" "," ")))))</f>
        <v xml:space="preserve"> </v>
      </c>
      <c r="L372" s="213" t="str">
        <f>IF(J372="Low",0.1,IF(J372="Medium",0.15,IF(J372="High",0.25,IF(J372="No Risk",0,IF(Table2472[[#This Row],[Risk of Shift]]=" "," ")))))</f>
        <v xml:space="preserve"> </v>
      </c>
      <c r="M372" s="213" t="str">
        <f>IF(J372="Low",0.15,IF(J372="Medium",0.2,IF(J372="High",0.3,IF(J372="No Risk",0,IF(Table2472[[#This Row],[Risk of Shift]]=" "," ")))))</f>
        <v xml:space="preserve"> </v>
      </c>
    </row>
    <row r="373" spans="3:13">
      <c r="C373" s="16"/>
      <c r="E373" s="209" t="str">
        <f>IFERROR(VLOOKUP(Table2472[[#This Row],[MS-DRG]],'TO HIDE DRG Sum Ref'!$B$2:$M$760,4,FALSE)," ")</f>
        <v xml:space="preserve"> </v>
      </c>
      <c r="F373" s="210" t="str">
        <f>IFERROR(VLOOKUP(Table2472[[#This Row],[MS-DRG]],'TO HIDE DRG Sum Ref'!$B$2:$M$760,5,FALSE)," ")</f>
        <v xml:space="preserve"> </v>
      </c>
      <c r="G373" s="211" t="str">
        <f>IF('Volume Input'!E375&lt;&gt;0,'Volume Input'!E375," ")</f>
        <v xml:space="preserve"> </v>
      </c>
      <c r="H373" s="210" t="str">
        <f>IFERROR(VLOOKUP(Table2472[[#This Row],[MS-DRG]],'TO HIDE DRG Sum Ref'!$B$2:$M$760,2,FALSE)," ")</f>
        <v xml:space="preserve"> </v>
      </c>
      <c r="I373" s="212" t="str">
        <f>_xlfn.IFNA(VLOOKUP(Table2472[[#This Row],[MS-DRG]],'TO HIDE DRG Sum Ref'!$B$2:$F$760,3,FALSE)," ")</f>
        <v xml:space="preserve"> </v>
      </c>
      <c r="J373" s="212" t="str">
        <f>_xlfn.IFNA(VLOOKUP(F373,'TO HIDE DRG Sum Ref'!$L$3:$N$85,3,FALSE)," ")</f>
        <v xml:space="preserve"> </v>
      </c>
      <c r="K373" s="213" t="str">
        <f>IF(J373="Low",0.05,IF(J373="Medium",0.1,IF(J373="High",0.2,IF(J373="No Risk",0,IF(Table2472[[#This Row],[Risk of Shift]]=" "," ")))))</f>
        <v xml:space="preserve"> </v>
      </c>
      <c r="L373" s="213" t="str">
        <f>IF(J373="Low",0.1,IF(J373="Medium",0.15,IF(J373="High",0.25,IF(J373="No Risk",0,IF(Table2472[[#This Row],[Risk of Shift]]=" "," ")))))</f>
        <v xml:space="preserve"> </v>
      </c>
      <c r="M373" s="213" t="str">
        <f>IF(J373="Low",0.15,IF(J373="Medium",0.2,IF(J373="High",0.3,IF(J373="No Risk",0,IF(Table2472[[#This Row],[Risk of Shift]]=" "," ")))))</f>
        <v xml:space="preserve"> </v>
      </c>
    </row>
    <row r="374" spans="3:13">
      <c r="C374" s="16"/>
      <c r="E374" s="209" t="str">
        <f>IFERROR(VLOOKUP(Table2472[[#This Row],[MS-DRG]],'TO HIDE DRG Sum Ref'!$B$2:$M$760,4,FALSE)," ")</f>
        <v xml:space="preserve"> </v>
      </c>
      <c r="F374" s="210" t="str">
        <f>IFERROR(VLOOKUP(Table2472[[#This Row],[MS-DRG]],'TO HIDE DRG Sum Ref'!$B$2:$M$760,5,FALSE)," ")</f>
        <v xml:space="preserve"> </v>
      </c>
      <c r="G374" s="211" t="str">
        <f>IF('Volume Input'!E376&lt;&gt;0,'Volume Input'!E376," ")</f>
        <v xml:space="preserve"> </v>
      </c>
      <c r="H374" s="210" t="str">
        <f>IFERROR(VLOOKUP(Table2472[[#This Row],[MS-DRG]],'TO HIDE DRG Sum Ref'!$B$2:$M$760,2,FALSE)," ")</f>
        <v xml:space="preserve"> </v>
      </c>
      <c r="I374" s="212" t="str">
        <f>_xlfn.IFNA(VLOOKUP(Table2472[[#This Row],[MS-DRG]],'TO HIDE DRG Sum Ref'!$B$2:$F$760,3,FALSE)," ")</f>
        <v xml:space="preserve"> </v>
      </c>
      <c r="J374" s="212" t="str">
        <f>_xlfn.IFNA(VLOOKUP(F374,'TO HIDE DRG Sum Ref'!$L$3:$N$85,3,FALSE)," ")</f>
        <v xml:space="preserve"> </v>
      </c>
      <c r="K374" s="213" t="str">
        <f>IF(J374="Low",0.05,IF(J374="Medium",0.1,IF(J374="High",0.2,IF(J374="No Risk",0,IF(Table2472[[#This Row],[Risk of Shift]]=" "," ")))))</f>
        <v xml:space="preserve"> </v>
      </c>
      <c r="L374" s="213" t="str">
        <f>IF(J374="Low",0.1,IF(J374="Medium",0.15,IF(J374="High",0.25,IF(J374="No Risk",0,IF(Table2472[[#This Row],[Risk of Shift]]=" "," ")))))</f>
        <v xml:space="preserve"> </v>
      </c>
      <c r="M374" s="213" t="str">
        <f>IF(J374="Low",0.15,IF(J374="Medium",0.2,IF(J374="High",0.3,IF(J374="No Risk",0,IF(Table2472[[#This Row],[Risk of Shift]]=" "," ")))))</f>
        <v xml:space="preserve"> </v>
      </c>
    </row>
    <row r="375" spans="3:13">
      <c r="C375" s="16"/>
      <c r="E375" s="209" t="str">
        <f>IFERROR(VLOOKUP(Table2472[[#This Row],[MS-DRG]],'TO HIDE DRG Sum Ref'!$B$2:$M$760,4,FALSE)," ")</f>
        <v xml:space="preserve"> </v>
      </c>
      <c r="F375" s="210" t="str">
        <f>IFERROR(VLOOKUP(Table2472[[#This Row],[MS-DRG]],'TO HIDE DRG Sum Ref'!$B$2:$M$760,5,FALSE)," ")</f>
        <v xml:space="preserve"> </v>
      </c>
      <c r="G375" s="211" t="str">
        <f>IF('Volume Input'!E377&lt;&gt;0,'Volume Input'!E377," ")</f>
        <v xml:space="preserve"> </v>
      </c>
      <c r="H375" s="210" t="str">
        <f>IFERROR(VLOOKUP(Table2472[[#This Row],[MS-DRG]],'TO HIDE DRG Sum Ref'!$B$2:$M$760,2,FALSE)," ")</f>
        <v xml:space="preserve"> </v>
      </c>
      <c r="I375" s="212" t="str">
        <f>_xlfn.IFNA(VLOOKUP(Table2472[[#This Row],[MS-DRG]],'TO HIDE DRG Sum Ref'!$B$2:$F$760,3,FALSE)," ")</f>
        <v xml:space="preserve"> </v>
      </c>
      <c r="J375" s="212" t="str">
        <f>_xlfn.IFNA(VLOOKUP(F375,'TO HIDE DRG Sum Ref'!$L$3:$N$85,3,FALSE)," ")</f>
        <v xml:space="preserve"> </v>
      </c>
      <c r="K375" s="213" t="str">
        <f>IF(J375="Low",0.05,IF(J375="Medium",0.1,IF(J375="High",0.2,IF(J375="No Risk",0,IF(Table2472[[#This Row],[Risk of Shift]]=" "," ")))))</f>
        <v xml:space="preserve"> </v>
      </c>
      <c r="L375" s="213" t="str">
        <f>IF(J375="Low",0.1,IF(J375="Medium",0.15,IF(J375="High",0.25,IF(J375="No Risk",0,IF(Table2472[[#This Row],[Risk of Shift]]=" "," ")))))</f>
        <v xml:space="preserve"> </v>
      </c>
      <c r="M375" s="213" t="str">
        <f>IF(J375="Low",0.15,IF(J375="Medium",0.2,IF(J375="High",0.3,IF(J375="No Risk",0,IF(Table2472[[#This Row],[Risk of Shift]]=" "," ")))))</f>
        <v xml:space="preserve"> </v>
      </c>
    </row>
    <row r="376" spans="3:13">
      <c r="C376" s="16"/>
      <c r="E376" s="209" t="str">
        <f>IFERROR(VLOOKUP(Table2472[[#This Row],[MS-DRG]],'TO HIDE DRG Sum Ref'!$B$2:$M$760,4,FALSE)," ")</f>
        <v xml:space="preserve"> </v>
      </c>
      <c r="F376" s="210" t="str">
        <f>IFERROR(VLOOKUP(Table2472[[#This Row],[MS-DRG]],'TO HIDE DRG Sum Ref'!$B$2:$M$760,5,FALSE)," ")</f>
        <v xml:space="preserve"> </v>
      </c>
      <c r="G376" s="211" t="str">
        <f>IF('Volume Input'!E378&lt;&gt;0,'Volume Input'!E378," ")</f>
        <v xml:space="preserve"> </v>
      </c>
      <c r="H376" s="210" t="str">
        <f>IFERROR(VLOOKUP(Table2472[[#This Row],[MS-DRG]],'TO HIDE DRG Sum Ref'!$B$2:$M$760,2,FALSE)," ")</f>
        <v xml:space="preserve"> </v>
      </c>
      <c r="I376" s="212" t="str">
        <f>_xlfn.IFNA(VLOOKUP(Table2472[[#This Row],[MS-DRG]],'TO HIDE DRG Sum Ref'!$B$2:$F$760,3,FALSE)," ")</f>
        <v xml:space="preserve"> </v>
      </c>
      <c r="J376" s="212" t="str">
        <f>_xlfn.IFNA(VLOOKUP(F376,'TO HIDE DRG Sum Ref'!$L$3:$N$85,3,FALSE)," ")</f>
        <v xml:space="preserve"> </v>
      </c>
      <c r="K376" s="213" t="str">
        <f>IF(J376="Low",0.05,IF(J376="Medium",0.1,IF(J376="High",0.2,IF(J376="No Risk",0,IF(Table2472[[#This Row],[Risk of Shift]]=" "," ")))))</f>
        <v xml:space="preserve"> </v>
      </c>
      <c r="L376" s="213" t="str">
        <f>IF(J376="Low",0.1,IF(J376="Medium",0.15,IF(J376="High",0.25,IF(J376="No Risk",0,IF(Table2472[[#This Row],[Risk of Shift]]=" "," ")))))</f>
        <v xml:space="preserve"> </v>
      </c>
      <c r="M376" s="213" t="str">
        <f>IF(J376="Low",0.15,IF(J376="Medium",0.2,IF(J376="High",0.3,IF(J376="No Risk",0,IF(Table2472[[#This Row],[Risk of Shift]]=" "," ")))))</f>
        <v xml:space="preserve"> </v>
      </c>
    </row>
    <row r="377" spans="3:13">
      <c r="C377" s="16"/>
      <c r="E377" s="209" t="str">
        <f>IFERROR(VLOOKUP(Table2472[[#This Row],[MS-DRG]],'TO HIDE DRG Sum Ref'!$B$2:$M$760,4,FALSE)," ")</f>
        <v xml:space="preserve"> </v>
      </c>
      <c r="F377" s="210" t="str">
        <f>IFERROR(VLOOKUP(Table2472[[#This Row],[MS-DRG]],'TO HIDE DRG Sum Ref'!$B$2:$M$760,5,FALSE)," ")</f>
        <v xml:space="preserve"> </v>
      </c>
      <c r="G377" s="211" t="str">
        <f>IF('Volume Input'!E379&lt;&gt;0,'Volume Input'!E379," ")</f>
        <v xml:space="preserve"> </v>
      </c>
      <c r="H377" s="210" t="str">
        <f>IFERROR(VLOOKUP(Table2472[[#This Row],[MS-DRG]],'TO HIDE DRG Sum Ref'!$B$2:$M$760,2,FALSE)," ")</f>
        <v xml:space="preserve"> </v>
      </c>
      <c r="I377" s="212" t="str">
        <f>_xlfn.IFNA(VLOOKUP(Table2472[[#This Row],[MS-DRG]],'TO HIDE DRG Sum Ref'!$B$2:$F$760,3,FALSE)," ")</f>
        <v xml:space="preserve"> </v>
      </c>
      <c r="J377" s="212" t="str">
        <f>_xlfn.IFNA(VLOOKUP(F377,'TO HIDE DRG Sum Ref'!$L$3:$N$85,3,FALSE)," ")</f>
        <v xml:space="preserve"> </v>
      </c>
      <c r="K377" s="213" t="str">
        <f>IF(J377="Low",0.05,IF(J377="Medium",0.1,IF(J377="High",0.2,IF(J377="No Risk",0,IF(Table2472[[#This Row],[Risk of Shift]]=" "," ")))))</f>
        <v xml:space="preserve"> </v>
      </c>
      <c r="L377" s="213" t="str">
        <f>IF(J377="Low",0.1,IF(J377="Medium",0.15,IF(J377="High",0.25,IF(J377="No Risk",0,IF(Table2472[[#This Row],[Risk of Shift]]=" "," ")))))</f>
        <v xml:space="preserve"> </v>
      </c>
      <c r="M377" s="213" t="str">
        <f>IF(J377="Low",0.15,IF(J377="Medium",0.2,IF(J377="High",0.3,IF(J377="No Risk",0,IF(Table2472[[#This Row],[Risk of Shift]]=" "," ")))))</f>
        <v xml:space="preserve"> </v>
      </c>
    </row>
    <row r="378" spans="3:13">
      <c r="C378" s="16"/>
      <c r="E378" s="209" t="str">
        <f>IFERROR(VLOOKUP(Table2472[[#This Row],[MS-DRG]],'TO HIDE DRG Sum Ref'!$B$2:$M$760,4,FALSE)," ")</f>
        <v xml:space="preserve"> </v>
      </c>
      <c r="F378" s="210" t="str">
        <f>IFERROR(VLOOKUP(Table2472[[#This Row],[MS-DRG]],'TO HIDE DRG Sum Ref'!$B$2:$M$760,5,FALSE)," ")</f>
        <v xml:space="preserve"> </v>
      </c>
      <c r="G378" s="211" t="str">
        <f>IF('Volume Input'!E380&lt;&gt;0,'Volume Input'!E380," ")</f>
        <v xml:space="preserve"> </v>
      </c>
      <c r="H378" s="210" t="str">
        <f>IFERROR(VLOOKUP(Table2472[[#This Row],[MS-DRG]],'TO HIDE DRG Sum Ref'!$B$2:$M$760,2,FALSE)," ")</f>
        <v xml:space="preserve"> </v>
      </c>
      <c r="I378" s="212" t="str">
        <f>_xlfn.IFNA(VLOOKUP(Table2472[[#This Row],[MS-DRG]],'TO HIDE DRG Sum Ref'!$B$2:$F$760,3,FALSE)," ")</f>
        <v xml:space="preserve"> </v>
      </c>
      <c r="J378" s="212" t="str">
        <f>_xlfn.IFNA(VLOOKUP(F378,'TO HIDE DRG Sum Ref'!$L$3:$N$85,3,FALSE)," ")</f>
        <v xml:space="preserve"> </v>
      </c>
      <c r="K378" s="213" t="str">
        <f>IF(J378="Low",0.05,IF(J378="Medium",0.1,IF(J378="High",0.2,IF(J378="No Risk",0,IF(Table2472[[#This Row],[Risk of Shift]]=" "," ")))))</f>
        <v xml:space="preserve"> </v>
      </c>
      <c r="L378" s="213" t="str">
        <f>IF(J378="Low",0.1,IF(J378="Medium",0.15,IF(J378="High",0.25,IF(J378="No Risk",0,IF(Table2472[[#This Row],[Risk of Shift]]=" "," ")))))</f>
        <v xml:space="preserve"> </v>
      </c>
      <c r="M378" s="213" t="str">
        <f>IF(J378="Low",0.15,IF(J378="Medium",0.2,IF(J378="High",0.3,IF(J378="No Risk",0,IF(Table2472[[#This Row],[Risk of Shift]]=" "," ")))))</f>
        <v xml:space="preserve"> </v>
      </c>
    </row>
    <row r="379" spans="3:13">
      <c r="C379" s="16"/>
      <c r="E379" s="209" t="str">
        <f>IFERROR(VLOOKUP(Table2472[[#This Row],[MS-DRG]],'TO HIDE DRG Sum Ref'!$B$2:$M$760,4,FALSE)," ")</f>
        <v xml:space="preserve"> </v>
      </c>
      <c r="F379" s="210" t="str">
        <f>IFERROR(VLOOKUP(Table2472[[#This Row],[MS-DRG]],'TO HIDE DRG Sum Ref'!$B$2:$M$760,5,FALSE)," ")</f>
        <v xml:space="preserve"> </v>
      </c>
      <c r="G379" s="211" t="str">
        <f>IF('Volume Input'!E381&lt;&gt;0,'Volume Input'!E381," ")</f>
        <v xml:space="preserve"> </v>
      </c>
      <c r="H379" s="210" t="str">
        <f>IFERROR(VLOOKUP(Table2472[[#This Row],[MS-DRG]],'TO HIDE DRG Sum Ref'!$B$2:$M$760,2,FALSE)," ")</f>
        <v xml:space="preserve"> </v>
      </c>
      <c r="I379" s="212" t="str">
        <f>_xlfn.IFNA(VLOOKUP(Table2472[[#This Row],[MS-DRG]],'TO HIDE DRG Sum Ref'!$B$2:$F$760,3,FALSE)," ")</f>
        <v xml:space="preserve"> </v>
      </c>
      <c r="J379" s="212" t="str">
        <f>_xlfn.IFNA(VLOOKUP(F379,'TO HIDE DRG Sum Ref'!$L$3:$N$85,3,FALSE)," ")</f>
        <v xml:space="preserve"> </v>
      </c>
      <c r="K379" s="213" t="str">
        <f>IF(J379="Low",0.05,IF(J379="Medium",0.1,IF(J379="High",0.2,IF(J379="No Risk",0,IF(Table2472[[#This Row],[Risk of Shift]]=" "," ")))))</f>
        <v xml:space="preserve"> </v>
      </c>
      <c r="L379" s="213" t="str">
        <f>IF(J379="Low",0.1,IF(J379="Medium",0.15,IF(J379="High",0.25,IF(J379="No Risk",0,IF(Table2472[[#This Row],[Risk of Shift]]=" "," ")))))</f>
        <v xml:space="preserve"> </v>
      </c>
      <c r="M379" s="213" t="str">
        <f>IF(J379="Low",0.15,IF(J379="Medium",0.2,IF(J379="High",0.3,IF(J379="No Risk",0,IF(Table2472[[#This Row],[Risk of Shift]]=" "," ")))))</f>
        <v xml:space="preserve"> </v>
      </c>
    </row>
    <row r="380" spans="3:13">
      <c r="C380" s="16"/>
      <c r="E380" s="209" t="str">
        <f>IFERROR(VLOOKUP(Table2472[[#This Row],[MS-DRG]],'TO HIDE DRG Sum Ref'!$B$2:$M$760,4,FALSE)," ")</f>
        <v xml:space="preserve"> </v>
      </c>
      <c r="F380" s="210" t="str">
        <f>IFERROR(VLOOKUP(Table2472[[#This Row],[MS-DRG]],'TO HIDE DRG Sum Ref'!$B$2:$M$760,5,FALSE)," ")</f>
        <v xml:space="preserve"> </v>
      </c>
      <c r="G380" s="211" t="str">
        <f>IF('Volume Input'!E382&lt;&gt;0,'Volume Input'!E382," ")</f>
        <v xml:space="preserve"> </v>
      </c>
      <c r="H380" s="210" t="str">
        <f>IFERROR(VLOOKUP(Table2472[[#This Row],[MS-DRG]],'TO HIDE DRG Sum Ref'!$B$2:$M$760,2,FALSE)," ")</f>
        <v xml:space="preserve"> </v>
      </c>
      <c r="I380" s="212" t="str">
        <f>_xlfn.IFNA(VLOOKUP(Table2472[[#This Row],[MS-DRG]],'TO HIDE DRG Sum Ref'!$B$2:$F$760,3,FALSE)," ")</f>
        <v xml:space="preserve"> </v>
      </c>
      <c r="J380" s="212" t="str">
        <f>_xlfn.IFNA(VLOOKUP(F380,'TO HIDE DRG Sum Ref'!$L$3:$N$85,3,FALSE)," ")</f>
        <v xml:space="preserve"> </v>
      </c>
      <c r="K380" s="213" t="str">
        <f>IF(J380="Low",0.05,IF(J380="Medium",0.1,IF(J380="High",0.2,IF(J380="No Risk",0,IF(Table2472[[#This Row],[Risk of Shift]]=" "," ")))))</f>
        <v xml:space="preserve"> </v>
      </c>
      <c r="L380" s="213" t="str">
        <f>IF(J380="Low",0.1,IF(J380="Medium",0.15,IF(J380="High",0.25,IF(J380="No Risk",0,IF(Table2472[[#This Row],[Risk of Shift]]=" "," ")))))</f>
        <v xml:space="preserve"> </v>
      </c>
      <c r="M380" s="213" t="str">
        <f>IF(J380="Low",0.15,IF(J380="Medium",0.2,IF(J380="High",0.3,IF(J380="No Risk",0,IF(Table2472[[#This Row],[Risk of Shift]]=" "," ")))))</f>
        <v xml:space="preserve"> </v>
      </c>
    </row>
    <row r="381" spans="3:13">
      <c r="C381" s="16"/>
      <c r="E381" s="209" t="str">
        <f>IFERROR(VLOOKUP(Table2472[[#This Row],[MS-DRG]],'TO HIDE DRG Sum Ref'!$B$2:$M$760,4,FALSE)," ")</f>
        <v xml:space="preserve"> </v>
      </c>
      <c r="F381" s="210" t="str">
        <f>IFERROR(VLOOKUP(Table2472[[#This Row],[MS-DRG]],'TO HIDE DRG Sum Ref'!$B$2:$M$760,5,FALSE)," ")</f>
        <v xml:space="preserve"> </v>
      </c>
      <c r="G381" s="211" t="str">
        <f>IF('Volume Input'!E383&lt;&gt;0,'Volume Input'!E383," ")</f>
        <v xml:space="preserve"> </v>
      </c>
      <c r="H381" s="210" t="str">
        <f>IFERROR(VLOOKUP(Table2472[[#This Row],[MS-DRG]],'TO HIDE DRG Sum Ref'!$B$2:$M$760,2,FALSE)," ")</f>
        <v xml:space="preserve"> </v>
      </c>
      <c r="I381" s="212" t="str">
        <f>_xlfn.IFNA(VLOOKUP(Table2472[[#This Row],[MS-DRG]],'TO HIDE DRG Sum Ref'!$B$2:$F$760,3,FALSE)," ")</f>
        <v xml:space="preserve"> </v>
      </c>
      <c r="J381" s="212" t="str">
        <f>_xlfn.IFNA(VLOOKUP(F381,'TO HIDE DRG Sum Ref'!$L$3:$N$85,3,FALSE)," ")</f>
        <v xml:space="preserve"> </v>
      </c>
      <c r="K381" s="213" t="str">
        <f>IF(J381="Low",0.05,IF(J381="Medium",0.1,IF(J381="High",0.2,IF(J381="No Risk",0,IF(Table2472[[#This Row],[Risk of Shift]]=" "," ")))))</f>
        <v xml:space="preserve"> </v>
      </c>
      <c r="L381" s="213" t="str">
        <f>IF(J381="Low",0.1,IF(J381="Medium",0.15,IF(J381="High",0.25,IF(J381="No Risk",0,IF(Table2472[[#This Row],[Risk of Shift]]=" "," ")))))</f>
        <v xml:space="preserve"> </v>
      </c>
      <c r="M381" s="213" t="str">
        <f>IF(J381="Low",0.15,IF(J381="Medium",0.2,IF(J381="High",0.3,IF(J381="No Risk",0,IF(Table2472[[#This Row],[Risk of Shift]]=" "," ")))))</f>
        <v xml:space="preserve"> </v>
      </c>
    </row>
    <row r="382" spans="3:13">
      <c r="C382" s="16"/>
      <c r="E382" s="209" t="str">
        <f>IFERROR(VLOOKUP(Table2472[[#This Row],[MS-DRG]],'TO HIDE DRG Sum Ref'!$B$2:$M$760,4,FALSE)," ")</f>
        <v xml:space="preserve"> </v>
      </c>
      <c r="F382" s="210" t="str">
        <f>IFERROR(VLOOKUP(Table2472[[#This Row],[MS-DRG]],'TO HIDE DRG Sum Ref'!$B$2:$M$760,5,FALSE)," ")</f>
        <v xml:space="preserve"> </v>
      </c>
      <c r="G382" s="211" t="str">
        <f>IF('Volume Input'!E384&lt;&gt;0,'Volume Input'!E384," ")</f>
        <v xml:space="preserve"> </v>
      </c>
      <c r="H382" s="210" t="str">
        <f>IFERROR(VLOOKUP(Table2472[[#This Row],[MS-DRG]],'TO HIDE DRG Sum Ref'!$B$2:$M$760,2,FALSE)," ")</f>
        <v xml:space="preserve"> </v>
      </c>
      <c r="I382" s="212" t="str">
        <f>_xlfn.IFNA(VLOOKUP(Table2472[[#This Row],[MS-DRG]],'TO HIDE DRG Sum Ref'!$B$2:$F$760,3,FALSE)," ")</f>
        <v xml:space="preserve"> </v>
      </c>
      <c r="J382" s="212" t="str">
        <f>_xlfn.IFNA(VLOOKUP(F382,'TO HIDE DRG Sum Ref'!$L$3:$N$85,3,FALSE)," ")</f>
        <v xml:space="preserve"> </v>
      </c>
      <c r="K382" s="213" t="str">
        <f>IF(J382="Low",0.05,IF(J382="Medium",0.1,IF(J382="High",0.2,IF(J382="No Risk",0,IF(Table2472[[#This Row],[Risk of Shift]]=" "," ")))))</f>
        <v xml:space="preserve"> </v>
      </c>
      <c r="L382" s="213" t="str">
        <f>IF(J382="Low",0.1,IF(J382="Medium",0.15,IF(J382="High",0.25,IF(J382="No Risk",0,IF(Table2472[[#This Row],[Risk of Shift]]=" "," ")))))</f>
        <v xml:space="preserve"> </v>
      </c>
      <c r="M382" s="213" t="str">
        <f>IF(J382="Low",0.15,IF(J382="Medium",0.2,IF(J382="High",0.3,IF(J382="No Risk",0,IF(Table2472[[#This Row],[Risk of Shift]]=" "," ")))))</f>
        <v xml:space="preserve"> </v>
      </c>
    </row>
    <row r="383" spans="3:13">
      <c r="C383" s="16"/>
      <c r="E383" s="209" t="str">
        <f>IFERROR(VLOOKUP(Table2472[[#This Row],[MS-DRG]],'TO HIDE DRG Sum Ref'!$B$2:$M$760,4,FALSE)," ")</f>
        <v xml:space="preserve"> </v>
      </c>
      <c r="F383" s="210" t="str">
        <f>IFERROR(VLOOKUP(Table2472[[#This Row],[MS-DRG]],'TO HIDE DRG Sum Ref'!$B$2:$M$760,5,FALSE)," ")</f>
        <v xml:space="preserve"> </v>
      </c>
      <c r="G383" s="211" t="str">
        <f>IF('Volume Input'!E385&lt;&gt;0,'Volume Input'!E385," ")</f>
        <v xml:space="preserve"> </v>
      </c>
      <c r="H383" s="210" t="str">
        <f>IFERROR(VLOOKUP(Table2472[[#This Row],[MS-DRG]],'TO HIDE DRG Sum Ref'!$B$2:$M$760,2,FALSE)," ")</f>
        <v xml:space="preserve"> </v>
      </c>
      <c r="I383" s="212" t="str">
        <f>_xlfn.IFNA(VLOOKUP(Table2472[[#This Row],[MS-DRG]],'TO HIDE DRG Sum Ref'!$B$2:$F$760,3,FALSE)," ")</f>
        <v xml:space="preserve"> </v>
      </c>
      <c r="J383" s="212" t="str">
        <f>_xlfn.IFNA(VLOOKUP(F383,'TO HIDE DRG Sum Ref'!$L$3:$N$85,3,FALSE)," ")</f>
        <v xml:space="preserve"> </v>
      </c>
      <c r="K383" s="213" t="str">
        <f>IF(J383="Low",0.05,IF(J383="Medium",0.1,IF(J383="High",0.2,IF(J383="No Risk",0,IF(Table2472[[#This Row],[Risk of Shift]]=" "," ")))))</f>
        <v xml:space="preserve"> </v>
      </c>
      <c r="L383" s="213" t="str">
        <f>IF(J383="Low",0.1,IF(J383="Medium",0.15,IF(J383="High",0.25,IF(J383="No Risk",0,IF(Table2472[[#This Row],[Risk of Shift]]=" "," ")))))</f>
        <v xml:space="preserve"> </v>
      </c>
      <c r="M383" s="213" t="str">
        <f>IF(J383="Low",0.15,IF(J383="Medium",0.2,IF(J383="High",0.3,IF(J383="No Risk",0,IF(Table2472[[#This Row],[Risk of Shift]]=" "," ")))))</f>
        <v xml:space="preserve"> </v>
      </c>
    </row>
    <row r="384" spans="3:13">
      <c r="C384" s="16"/>
      <c r="E384" s="209" t="str">
        <f>IFERROR(VLOOKUP(Table2472[[#This Row],[MS-DRG]],'TO HIDE DRG Sum Ref'!$B$2:$M$760,4,FALSE)," ")</f>
        <v xml:space="preserve"> </v>
      </c>
      <c r="F384" s="210" t="str">
        <f>IFERROR(VLOOKUP(Table2472[[#This Row],[MS-DRG]],'TO HIDE DRG Sum Ref'!$B$2:$M$760,5,FALSE)," ")</f>
        <v xml:space="preserve"> </v>
      </c>
      <c r="G384" s="211" t="str">
        <f>IF('Volume Input'!E386&lt;&gt;0,'Volume Input'!E386," ")</f>
        <v xml:space="preserve"> </v>
      </c>
      <c r="H384" s="210" t="str">
        <f>IFERROR(VLOOKUP(Table2472[[#This Row],[MS-DRG]],'TO HIDE DRG Sum Ref'!$B$2:$M$760,2,FALSE)," ")</f>
        <v xml:space="preserve"> </v>
      </c>
      <c r="I384" s="212" t="str">
        <f>_xlfn.IFNA(VLOOKUP(Table2472[[#This Row],[MS-DRG]],'TO HIDE DRG Sum Ref'!$B$2:$F$760,3,FALSE)," ")</f>
        <v xml:space="preserve"> </v>
      </c>
      <c r="J384" s="212" t="str">
        <f>_xlfn.IFNA(VLOOKUP(F384,'TO HIDE DRG Sum Ref'!$L$3:$N$85,3,FALSE)," ")</f>
        <v xml:space="preserve"> </v>
      </c>
      <c r="K384" s="213" t="str">
        <f>IF(J384="Low",0.05,IF(J384="Medium",0.1,IF(J384="High",0.2,IF(J384="No Risk",0,IF(Table2472[[#This Row],[Risk of Shift]]=" "," ")))))</f>
        <v xml:space="preserve"> </v>
      </c>
      <c r="L384" s="213" t="str">
        <f>IF(J384="Low",0.1,IF(J384="Medium",0.15,IF(J384="High",0.25,IF(J384="No Risk",0,IF(Table2472[[#This Row],[Risk of Shift]]=" "," ")))))</f>
        <v xml:space="preserve"> </v>
      </c>
      <c r="M384" s="213" t="str">
        <f>IF(J384="Low",0.15,IF(J384="Medium",0.2,IF(J384="High",0.3,IF(J384="No Risk",0,IF(Table2472[[#This Row],[Risk of Shift]]=" "," ")))))</f>
        <v xml:space="preserve"> </v>
      </c>
    </row>
    <row r="385" spans="3:13">
      <c r="C385" s="16"/>
      <c r="E385" s="209" t="str">
        <f>IFERROR(VLOOKUP(Table2472[[#This Row],[MS-DRG]],'TO HIDE DRG Sum Ref'!$B$2:$M$760,4,FALSE)," ")</f>
        <v xml:space="preserve"> </v>
      </c>
      <c r="F385" s="210" t="str">
        <f>IFERROR(VLOOKUP(Table2472[[#This Row],[MS-DRG]],'TO HIDE DRG Sum Ref'!$B$2:$M$760,5,FALSE)," ")</f>
        <v xml:space="preserve"> </v>
      </c>
      <c r="G385" s="211" t="str">
        <f>IF('Volume Input'!E387&lt;&gt;0,'Volume Input'!E387," ")</f>
        <v xml:space="preserve"> </v>
      </c>
      <c r="H385" s="210" t="str">
        <f>IFERROR(VLOOKUP(Table2472[[#This Row],[MS-DRG]],'TO HIDE DRG Sum Ref'!$B$2:$M$760,2,FALSE)," ")</f>
        <v xml:space="preserve"> </v>
      </c>
      <c r="I385" s="212" t="str">
        <f>_xlfn.IFNA(VLOOKUP(Table2472[[#This Row],[MS-DRG]],'TO HIDE DRG Sum Ref'!$B$2:$F$760,3,FALSE)," ")</f>
        <v xml:space="preserve"> </v>
      </c>
      <c r="J385" s="212" t="str">
        <f>_xlfn.IFNA(VLOOKUP(F385,'TO HIDE DRG Sum Ref'!$L$3:$N$85,3,FALSE)," ")</f>
        <v xml:space="preserve"> </v>
      </c>
      <c r="K385" s="213" t="str">
        <f>IF(J385="Low",0.05,IF(J385="Medium",0.1,IF(J385="High",0.2,IF(J385="No Risk",0,IF(Table2472[[#This Row],[Risk of Shift]]=" "," ")))))</f>
        <v xml:space="preserve"> </v>
      </c>
      <c r="L385" s="213" t="str">
        <f>IF(J385="Low",0.1,IF(J385="Medium",0.15,IF(J385="High",0.25,IF(J385="No Risk",0,IF(Table2472[[#This Row],[Risk of Shift]]=" "," ")))))</f>
        <v xml:space="preserve"> </v>
      </c>
      <c r="M385" s="213" t="str">
        <f>IF(J385="Low",0.15,IF(J385="Medium",0.2,IF(J385="High",0.3,IF(J385="No Risk",0,IF(Table2472[[#This Row],[Risk of Shift]]=" "," ")))))</f>
        <v xml:space="preserve"> </v>
      </c>
    </row>
    <row r="386" spans="3:13">
      <c r="C386" s="16"/>
      <c r="E386" s="209" t="str">
        <f>IFERROR(VLOOKUP(Table2472[[#This Row],[MS-DRG]],'TO HIDE DRG Sum Ref'!$B$2:$M$760,4,FALSE)," ")</f>
        <v xml:space="preserve"> </v>
      </c>
      <c r="F386" s="210" t="str">
        <f>IFERROR(VLOOKUP(Table2472[[#This Row],[MS-DRG]],'TO HIDE DRG Sum Ref'!$B$2:$M$760,5,FALSE)," ")</f>
        <v xml:space="preserve"> </v>
      </c>
      <c r="G386" s="211" t="str">
        <f>IF('Volume Input'!E388&lt;&gt;0,'Volume Input'!E388," ")</f>
        <v xml:space="preserve"> </v>
      </c>
      <c r="H386" s="210" t="str">
        <f>IFERROR(VLOOKUP(Table2472[[#This Row],[MS-DRG]],'TO HIDE DRG Sum Ref'!$B$2:$M$760,2,FALSE)," ")</f>
        <v xml:space="preserve"> </v>
      </c>
      <c r="I386" s="212" t="str">
        <f>_xlfn.IFNA(VLOOKUP(Table2472[[#This Row],[MS-DRG]],'TO HIDE DRG Sum Ref'!$B$2:$F$760,3,FALSE)," ")</f>
        <v xml:space="preserve"> </v>
      </c>
      <c r="J386" s="212" t="str">
        <f>_xlfn.IFNA(VLOOKUP(F386,'TO HIDE DRG Sum Ref'!$L$3:$N$85,3,FALSE)," ")</f>
        <v xml:space="preserve"> </v>
      </c>
      <c r="K386" s="213" t="str">
        <f>IF(J386="Low",0.05,IF(J386="Medium",0.1,IF(J386="High",0.2,IF(J386="No Risk",0,IF(Table2472[[#This Row],[Risk of Shift]]=" "," ")))))</f>
        <v xml:space="preserve"> </v>
      </c>
      <c r="L386" s="213" t="str">
        <f>IF(J386="Low",0.1,IF(J386="Medium",0.15,IF(J386="High",0.25,IF(J386="No Risk",0,IF(Table2472[[#This Row],[Risk of Shift]]=" "," ")))))</f>
        <v xml:space="preserve"> </v>
      </c>
      <c r="M386" s="213" t="str">
        <f>IF(J386="Low",0.15,IF(J386="Medium",0.2,IF(J386="High",0.3,IF(J386="No Risk",0,IF(Table2472[[#This Row],[Risk of Shift]]=" "," ")))))</f>
        <v xml:space="preserve"> </v>
      </c>
    </row>
    <row r="387" spans="3:13">
      <c r="C387" s="16"/>
      <c r="E387" s="209" t="str">
        <f>IFERROR(VLOOKUP(Table2472[[#This Row],[MS-DRG]],'TO HIDE DRG Sum Ref'!$B$2:$M$760,4,FALSE)," ")</f>
        <v xml:space="preserve"> </v>
      </c>
      <c r="F387" s="210" t="str">
        <f>IFERROR(VLOOKUP(Table2472[[#This Row],[MS-DRG]],'TO HIDE DRG Sum Ref'!$B$2:$M$760,5,FALSE)," ")</f>
        <v xml:space="preserve"> </v>
      </c>
      <c r="G387" s="211" t="str">
        <f>IF('Volume Input'!E389&lt;&gt;0,'Volume Input'!E389," ")</f>
        <v xml:space="preserve"> </v>
      </c>
      <c r="H387" s="210" t="str">
        <f>IFERROR(VLOOKUP(Table2472[[#This Row],[MS-DRG]],'TO HIDE DRG Sum Ref'!$B$2:$M$760,2,FALSE)," ")</f>
        <v xml:space="preserve"> </v>
      </c>
      <c r="I387" s="212" t="str">
        <f>_xlfn.IFNA(VLOOKUP(Table2472[[#This Row],[MS-DRG]],'TO HIDE DRG Sum Ref'!$B$2:$F$760,3,FALSE)," ")</f>
        <v xml:space="preserve"> </v>
      </c>
      <c r="J387" s="212" t="str">
        <f>_xlfn.IFNA(VLOOKUP(F387,'TO HIDE DRG Sum Ref'!$L$3:$N$85,3,FALSE)," ")</f>
        <v xml:space="preserve"> </v>
      </c>
      <c r="K387" s="213" t="str">
        <f>IF(J387="Low",0.05,IF(J387="Medium",0.1,IF(J387="High",0.2,IF(J387="No Risk",0,IF(Table2472[[#This Row],[Risk of Shift]]=" "," ")))))</f>
        <v xml:space="preserve"> </v>
      </c>
      <c r="L387" s="213" t="str">
        <f>IF(J387="Low",0.1,IF(J387="Medium",0.15,IF(J387="High",0.25,IF(J387="No Risk",0,IF(Table2472[[#This Row],[Risk of Shift]]=" "," ")))))</f>
        <v xml:space="preserve"> </v>
      </c>
      <c r="M387" s="213" t="str">
        <f>IF(J387="Low",0.15,IF(J387="Medium",0.2,IF(J387="High",0.3,IF(J387="No Risk",0,IF(Table2472[[#This Row],[Risk of Shift]]=" "," ")))))</f>
        <v xml:space="preserve"> </v>
      </c>
    </row>
    <row r="388" spans="3:13">
      <c r="C388" s="16"/>
      <c r="E388" s="209" t="str">
        <f>IFERROR(VLOOKUP(Table2472[[#This Row],[MS-DRG]],'TO HIDE DRG Sum Ref'!$B$2:$M$760,4,FALSE)," ")</f>
        <v xml:space="preserve"> </v>
      </c>
      <c r="F388" s="210" t="str">
        <f>IFERROR(VLOOKUP(Table2472[[#This Row],[MS-DRG]],'TO HIDE DRG Sum Ref'!$B$2:$M$760,5,FALSE)," ")</f>
        <v xml:space="preserve"> </v>
      </c>
      <c r="G388" s="211" t="str">
        <f>IF('Volume Input'!E390&lt;&gt;0,'Volume Input'!E390," ")</f>
        <v xml:space="preserve"> </v>
      </c>
      <c r="H388" s="210" t="str">
        <f>IFERROR(VLOOKUP(Table2472[[#This Row],[MS-DRG]],'TO HIDE DRG Sum Ref'!$B$2:$M$760,2,FALSE)," ")</f>
        <v xml:space="preserve"> </v>
      </c>
      <c r="I388" s="212" t="str">
        <f>_xlfn.IFNA(VLOOKUP(Table2472[[#This Row],[MS-DRG]],'TO HIDE DRG Sum Ref'!$B$2:$F$760,3,FALSE)," ")</f>
        <v xml:space="preserve"> </v>
      </c>
      <c r="J388" s="212" t="str">
        <f>_xlfn.IFNA(VLOOKUP(F388,'TO HIDE DRG Sum Ref'!$L$3:$N$85,3,FALSE)," ")</f>
        <v xml:space="preserve"> </v>
      </c>
      <c r="K388" s="213" t="str">
        <f>IF(J388="Low",0.05,IF(J388="Medium",0.1,IF(J388="High",0.2,IF(J388="No Risk",0,IF(Table2472[[#This Row],[Risk of Shift]]=" "," ")))))</f>
        <v xml:space="preserve"> </v>
      </c>
      <c r="L388" s="213" t="str">
        <f>IF(J388="Low",0.1,IF(J388="Medium",0.15,IF(J388="High",0.25,IF(J388="No Risk",0,IF(Table2472[[#This Row],[Risk of Shift]]=" "," ")))))</f>
        <v xml:space="preserve"> </v>
      </c>
      <c r="M388" s="213" t="str">
        <f>IF(J388="Low",0.15,IF(J388="Medium",0.2,IF(J388="High",0.3,IF(J388="No Risk",0,IF(Table2472[[#This Row],[Risk of Shift]]=" "," ")))))</f>
        <v xml:space="preserve"> </v>
      </c>
    </row>
    <row r="389" spans="3:13">
      <c r="C389" s="16"/>
      <c r="E389" s="209" t="str">
        <f>IFERROR(VLOOKUP(Table2472[[#This Row],[MS-DRG]],'TO HIDE DRG Sum Ref'!$B$2:$M$760,4,FALSE)," ")</f>
        <v xml:space="preserve"> </v>
      </c>
      <c r="F389" s="210" t="str">
        <f>IFERROR(VLOOKUP(Table2472[[#This Row],[MS-DRG]],'TO HIDE DRG Sum Ref'!$B$2:$M$760,5,FALSE)," ")</f>
        <v xml:space="preserve"> </v>
      </c>
      <c r="G389" s="211" t="str">
        <f>IF('Volume Input'!E391&lt;&gt;0,'Volume Input'!E391," ")</f>
        <v xml:space="preserve"> </v>
      </c>
      <c r="H389" s="210" t="str">
        <f>IFERROR(VLOOKUP(Table2472[[#This Row],[MS-DRG]],'TO HIDE DRG Sum Ref'!$B$2:$M$760,2,FALSE)," ")</f>
        <v xml:space="preserve"> </v>
      </c>
      <c r="I389" s="212" t="str">
        <f>_xlfn.IFNA(VLOOKUP(Table2472[[#This Row],[MS-DRG]],'TO HIDE DRG Sum Ref'!$B$2:$F$760,3,FALSE)," ")</f>
        <v xml:space="preserve"> </v>
      </c>
      <c r="J389" s="212" t="str">
        <f>_xlfn.IFNA(VLOOKUP(F389,'TO HIDE DRG Sum Ref'!$L$3:$N$85,3,FALSE)," ")</f>
        <v xml:space="preserve"> </v>
      </c>
      <c r="K389" s="213" t="str">
        <f>IF(J389="Low",0.05,IF(J389="Medium",0.1,IF(J389="High",0.2,IF(J389="No Risk",0,IF(Table2472[[#This Row],[Risk of Shift]]=" "," ")))))</f>
        <v xml:space="preserve"> </v>
      </c>
      <c r="L389" s="213" t="str">
        <f>IF(J389="Low",0.1,IF(J389="Medium",0.15,IF(J389="High",0.25,IF(J389="No Risk",0,IF(Table2472[[#This Row],[Risk of Shift]]=" "," ")))))</f>
        <v xml:space="preserve"> </v>
      </c>
      <c r="M389" s="213" t="str">
        <f>IF(J389="Low",0.15,IF(J389="Medium",0.2,IF(J389="High",0.3,IF(J389="No Risk",0,IF(Table2472[[#This Row],[Risk of Shift]]=" "," ")))))</f>
        <v xml:space="preserve"> </v>
      </c>
    </row>
    <row r="390" spans="3:13">
      <c r="C390" s="16"/>
      <c r="E390" s="209" t="str">
        <f>IFERROR(VLOOKUP(Table2472[[#This Row],[MS-DRG]],'TO HIDE DRG Sum Ref'!$B$2:$M$760,4,FALSE)," ")</f>
        <v xml:space="preserve"> </v>
      </c>
      <c r="F390" s="210" t="str">
        <f>IFERROR(VLOOKUP(Table2472[[#This Row],[MS-DRG]],'TO HIDE DRG Sum Ref'!$B$2:$M$760,5,FALSE)," ")</f>
        <v xml:space="preserve"> </v>
      </c>
      <c r="G390" s="211" t="str">
        <f>IF('Volume Input'!E392&lt;&gt;0,'Volume Input'!E392," ")</f>
        <v xml:space="preserve"> </v>
      </c>
      <c r="H390" s="210" t="str">
        <f>IFERROR(VLOOKUP(Table2472[[#This Row],[MS-DRG]],'TO HIDE DRG Sum Ref'!$B$2:$M$760,2,FALSE)," ")</f>
        <v xml:space="preserve"> </v>
      </c>
      <c r="I390" s="212" t="str">
        <f>_xlfn.IFNA(VLOOKUP(Table2472[[#This Row],[MS-DRG]],'TO HIDE DRG Sum Ref'!$B$2:$F$760,3,FALSE)," ")</f>
        <v xml:space="preserve"> </v>
      </c>
      <c r="J390" s="212" t="str">
        <f>_xlfn.IFNA(VLOOKUP(F390,'TO HIDE DRG Sum Ref'!$L$3:$N$85,3,FALSE)," ")</f>
        <v xml:space="preserve"> </v>
      </c>
      <c r="K390" s="213" t="str">
        <f>IF(J390="Low",0.05,IF(J390="Medium",0.1,IF(J390="High",0.2,IF(J390="No Risk",0,IF(Table2472[[#This Row],[Risk of Shift]]=" "," ")))))</f>
        <v xml:space="preserve"> </v>
      </c>
      <c r="L390" s="213" t="str">
        <f>IF(J390="Low",0.1,IF(J390="Medium",0.15,IF(J390="High",0.25,IF(J390="No Risk",0,IF(Table2472[[#This Row],[Risk of Shift]]=" "," ")))))</f>
        <v xml:space="preserve"> </v>
      </c>
      <c r="M390" s="213" t="str">
        <f>IF(J390="Low",0.15,IF(J390="Medium",0.2,IF(J390="High",0.3,IF(J390="No Risk",0,IF(Table2472[[#This Row],[Risk of Shift]]=" "," ")))))</f>
        <v xml:space="preserve"> </v>
      </c>
    </row>
    <row r="391" spans="3:13">
      <c r="C391" s="16"/>
      <c r="E391" s="209" t="str">
        <f>IFERROR(VLOOKUP(Table2472[[#This Row],[MS-DRG]],'TO HIDE DRG Sum Ref'!$B$2:$M$760,4,FALSE)," ")</f>
        <v xml:space="preserve"> </v>
      </c>
      <c r="F391" s="210" t="str">
        <f>IFERROR(VLOOKUP(Table2472[[#This Row],[MS-DRG]],'TO HIDE DRG Sum Ref'!$B$2:$M$760,5,FALSE)," ")</f>
        <v xml:space="preserve"> </v>
      </c>
      <c r="G391" s="211" t="str">
        <f>IF('Volume Input'!E393&lt;&gt;0,'Volume Input'!E393," ")</f>
        <v xml:space="preserve"> </v>
      </c>
      <c r="H391" s="210" t="str">
        <f>IFERROR(VLOOKUP(Table2472[[#This Row],[MS-DRG]],'TO HIDE DRG Sum Ref'!$B$2:$M$760,2,FALSE)," ")</f>
        <v xml:space="preserve"> </v>
      </c>
      <c r="I391" s="212" t="str">
        <f>_xlfn.IFNA(VLOOKUP(Table2472[[#This Row],[MS-DRG]],'TO HIDE DRG Sum Ref'!$B$2:$F$760,3,FALSE)," ")</f>
        <v xml:space="preserve"> </v>
      </c>
      <c r="J391" s="212" t="str">
        <f>_xlfn.IFNA(VLOOKUP(F391,'TO HIDE DRG Sum Ref'!$L$3:$N$85,3,FALSE)," ")</f>
        <v xml:space="preserve"> </v>
      </c>
      <c r="K391" s="213" t="str">
        <f>IF(J391="Low",0.05,IF(J391="Medium",0.1,IF(J391="High",0.2,IF(J391="No Risk",0,IF(Table2472[[#This Row],[Risk of Shift]]=" "," ")))))</f>
        <v xml:space="preserve"> </v>
      </c>
      <c r="L391" s="213" t="str">
        <f>IF(J391="Low",0.1,IF(J391="Medium",0.15,IF(J391="High",0.25,IF(J391="No Risk",0,IF(Table2472[[#This Row],[Risk of Shift]]=" "," ")))))</f>
        <v xml:space="preserve"> </v>
      </c>
      <c r="M391" s="213" t="str">
        <f>IF(J391="Low",0.15,IF(J391="Medium",0.2,IF(J391="High",0.3,IF(J391="No Risk",0,IF(Table2472[[#This Row],[Risk of Shift]]=" "," ")))))</f>
        <v xml:space="preserve"> </v>
      </c>
    </row>
    <row r="392" spans="3:13">
      <c r="C392" s="16"/>
      <c r="E392" s="209" t="str">
        <f>IFERROR(VLOOKUP(Table2472[[#This Row],[MS-DRG]],'TO HIDE DRG Sum Ref'!$B$2:$M$760,4,FALSE)," ")</f>
        <v xml:space="preserve"> </v>
      </c>
      <c r="F392" s="210" t="str">
        <f>IFERROR(VLOOKUP(Table2472[[#This Row],[MS-DRG]],'TO HIDE DRG Sum Ref'!$B$2:$M$760,5,FALSE)," ")</f>
        <v xml:space="preserve"> </v>
      </c>
      <c r="G392" s="211" t="str">
        <f>IF('Volume Input'!E394&lt;&gt;0,'Volume Input'!E394," ")</f>
        <v xml:space="preserve"> </v>
      </c>
      <c r="H392" s="210" t="str">
        <f>IFERROR(VLOOKUP(Table2472[[#This Row],[MS-DRG]],'TO HIDE DRG Sum Ref'!$B$2:$M$760,2,FALSE)," ")</f>
        <v xml:space="preserve"> </v>
      </c>
      <c r="I392" s="212" t="str">
        <f>_xlfn.IFNA(VLOOKUP(Table2472[[#This Row],[MS-DRG]],'TO HIDE DRG Sum Ref'!$B$2:$F$760,3,FALSE)," ")</f>
        <v xml:space="preserve"> </v>
      </c>
      <c r="J392" s="212" t="str">
        <f>_xlfn.IFNA(VLOOKUP(F392,'TO HIDE DRG Sum Ref'!$L$3:$N$85,3,FALSE)," ")</f>
        <v xml:space="preserve"> </v>
      </c>
      <c r="K392" s="213" t="str">
        <f>IF(J392="Low",0.05,IF(J392="Medium",0.1,IF(J392="High",0.2,IF(J392="No Risk",0,IF(Table2472[[#This Row],[Risk of Shift]]=" "," ")))))</f>
        <v xml:space="preserve"> </v>
      </c>
      <c r="L392" s="213" t="str">
        <f>IF(J392="Low",0.1,IF(J392="Medium",0.15,IF(J392="High",0.25,IF(J392="No Risk",0,IF(Table2472[[#This Row],[Risk of Shift]]=" "," ")))))</f>
        <v xml:space="preserve"> </v>
      </c>
      <c r="M392" s="213" t="str">
        <f>IF(J392="Low",0.15,IF(J392="Medium",0.2,IF(J392="High",0.3,IF(J392="No Risk",0,IF(Table2472[[#This Row],[Risk of Shift]]=" "," ")))))</f>
        <v xml:space="preserve"> </v>
      </c>
    </row>
    <row r="393" spans="3:13">
      <c r="C393" s="16"/>
      <c r="E393" s="209" t="str">
        <f>IFERROR(VLOOKUP(Table2472[[#This Row],[MS-DRG]],'TO HIDE DRG Sum Ref'!$B$2:$M$760,4,FALSE)," ")</f>
        <v xml:space="preserve"> </v>
      </c>
      <c r="F393" s="210" t="str">
        <f>IFERROR(VLOOKUP(Table2472[[#This Row],[MS-DRG]],'TO HIDE DRG Sum Ref'!$B$2:$M$760,5,FALSE)," ")</f>
        <v xml:space="preserve"> </v>
      </c>
      <c r="G393" s="211" t="str">
        <f>IF('Volume Input'!E395&lt;&gt;0,'Volume Input'!E395," ")</f>
        <v xml:space="preserve"> </v>
      </c>
      <c r="H393" s="210" t="str">
        <f>IFERROR(VLOOKUP(Table2472[[#This Row],[MS-DRG]],'TO HIDE DRG Sum Ref'!$B$2:$M$760,2,FALSE)," ")</f>
        <v xml:space="preserve"> </v>
      </c>
      <c r="I393" s="212" t="str">
        <f>_xlfn.IFNA(VLOOKUP(Table2472[[#This Row],[MS-DRG]],'TO HIDE DRG Sum Ref'!$B$2:$F$760,3,FALSE)," ")</f>
        <v xml:space="preserve"> </v>
      </c>
      <c r="J393" s="212" t="str">
        <f>_xlfn.IFNA(VLOOKUP(F393,'TO HIDE DRG Sum Ref'!$L$3:$N$85,3,FALSE)," ")</f>
        <v xml:space="preserve"> </v>
      </c>
      <c r="K393" s="213" t="str">
        <f>IF(J393="Low",0.05,IF(J393="Medium",0.1,IF(J393="High",0.2,IF(J393="No Risk",0,IF(Table2472[[#This Row],[Risk of Shift]]=" "," ")))))</f>
        <v xml:space="preserve"> </v>
      </c>
      <c r="L393" s="213" t="str">
        <f>IF(J393="Low",0.1,IF(J393="Medium",0.15,IF(J393="High",0.25,IF(J393="No Risk",0,IF(Table2472[[#This Row],[Risk of Shift]]=" "," ")))))</f>
        <v xml:space="preserve"> </v>
      </c>
      <c r="M393" s="213" t="str">
        <f>IF(J393="Low",0.15,IF(J393="Medium",0.2,IF(J393="High",0.3,IF(J393="No Risk",0,IF(Table2472[[#This Row],[Risk of Shift]]=" "," ")))))</f>
        <v xml:space="preserve"> </v>
      </c>
    </row>
    <row r="394" spans="3:13">
      <c r="C394" s="16"/>
      <c r="E394" s="209" t="str">
        <f>IFERROR(VLOOKUP(Table2472[[#This Row],[MS-DRG]],'TO HIDE DRG Sum Ref'!$B$2:$M$760,4,FALSE)," ")</f>
        <v xml:space="preserve"> </v>
      </c>
      <c r="F394" s="210" t="str">
        <f>IFERROR(VLOOKUP(Table2472[[#This Row],[MS-DRG]],'TO HIDE DRG Sum Ref'!$B$2:$M$760,5,FALSE)," ")</f>
        <v xml:space="preserve"> </v>
      </c>
      <c r="G394" s="211" t="str">
        <f>IF('Volume Input'!E396&lt;&gt;0,'Volume Input'!E396," ")</f>
        <v xml:space="preserve"> </v>
      </c>
      <c r="H394" s="210" t="str">
        <f>IFERROR(VLOOKUP(Table2472[[#This Row],[MS-DRG]],'TO HIDE DRG Sum Ref'!$B$2:$M$760,2,FALSE)," ")</f>
        <v xml:space="preserve"> </v>
      </c>
      <c r="I394" s="212" t="str">
        <f>_xlfn.IFNA(VLOOKUP(Table2472[[#This Row],[MS-DRG]],'TO HIDE DRG Sum Ref'!$B$2:$F$760,3,FALSE)," ")</f>
        <v xml:space="preserve"> </v>
      </c>
      <c r="J394" s="212" t="str">
        <f>_xlfn.IFNA(VLOOKUP(F394,'TO HIDE DRG Sum Ref'!$L$3:$N$85,3,FALSE)," ")</f>
        <v xml:space="preserve"> </v>
      </c>
      <c r="K394" s="213" t="str">
        <f>IF(J394="Low",0.05,IF(J394="Medium",0.1,IF(J394="High",0.2,IF(J394="No Risk",0,IF(Table2472[[#This Row],[Risk of Shift]]=" "," ")))))</f>
        <v xml:space="preserve"> </v>
      </c>
      <c r="L394" s="213" t="str">
        <f>IF(J394="Low",0.1,IF(J394="Medium",0.15,IF(J394="High",0.25,IF(J394="No Risk",0,IF(Table2472[[#This Row],[Risk of Shift]]=" "," ")))))</f>
        <v xml:space="preserve"> </v>
      </c>
      <c r="M394" s="213" t="str">
        <f>IF(J394="Low",0.15,IF(J394="Medium",0.2,IF(J394="High",0.3,IF(J394="No Risk",0,IF(Table2472[[#This Row],[Risk of Shift]]=" "," ")))))</f>
        <v xml:space="preserve"> </v>
      </c>
    </row>
    <row r="395" spans="3:13">
      <c r="C395" s="16"/>
      <c r="E395" s="209" t="str">
        <f>IFERROR(VLOOKUP(Table2472[[#This Row],[MS-DRG]],'TO HIDE DRG Sum Ref'!$B$2:$M$760,4,FALSE)," ")</f>
        <v xml:space="preserve"> </v>
      </c>
      <c r="F395" s="210" t="str">
        <f>IFERROR(VLOOKUP(Table2472[[#This Row],[MS-DRG]],'TO HIDE DRG Sum Ref'!$B$2:$M$760,5,FALSE)," ")</f>
        <v xml:space="preserve"> </v>
      </c>
      <c r="G395" s="211" t="str">
        <f>IF('Volume Input'!E397&lt;&gt;0,'Volume Input'!E397," ")</f>
        <v xml:space="preserve"> </v>
      </c>
      <c r="H395" s="210" t="str">
        <f>IFERROR(VLOOKUP(Table2472[[#This Row],[MS-DRG]],'TO HIDE DRG Sum Ref'!$B$2:$M$760,2,FALSE)," ")</f>
        <v xml:space="preserve"> </v>
      </c>
      <c r="I395" s="212" t="str">
        <f>_xlfn.IFNA(VLOOKUP(Table2472[[#This Row],[MS-DRG]],'TO HIDE DRG Sum Ref'!$B$2:$F$760,3,FALSE)," ")</f>
        <v xml:space="preserve"> </v>
      </c>
      <c r="J395" s="212" t="str">
        <f>_xlfn.IFNA(VLOOKUP(F395,'TO HIDE DRG Sum Ref'!$L$3:$N$85,3,FALSE)," ")</f>
        <v xml:space="preserve"> </v>
      </c>
      <c r="K395" s="213" t="str">
        <f>IF(J395="Low",0.05,IF(J395="Medium",0.1,IF(J395="High",0.2,IF(J395="No Risk",0,IF(Table2472[[#This Row],[Risk of Shift]]=" "," ")))))</f>
        <v xml:space="preserve"> </v>
      </c>
      <c r="L395" s="213" t="str">
        <f>IF(J395="Low",0.1,IF(J395="Medium",0.15,IF(J395="High",0.25,IF(J395="No Risk",0,IF(Table2472[[#This Row],[Risk of Shift]]=" "," ")))))</f>
        <v xml:space="preserve"> </v>
      </c>
      <c r="M395" s="213" t="str">
        <f>IF(J395="Low",0.15,IF(J395="Medium",0.2,IF(J395="High",0.3,IF(J395="No Risk",0,IF(Table2472[[#This Row],[Risk of Shift]]=" "," ")))))</f>
        <v xml:space="preserve"> </v>
      </c>
    </row>
    <row r="396" spans="3:13">
      <c r="C396" s="16"/>
      <c r="E396" s="209" t="str">
        <f>IFERROR(VLOOKUP(Table2472[[#This Row],[MS-DRG]],'TO HIDE DRG Sum Ref'!$B$2:$M$760,4,FALSE)," ")</f>
        <v xml:space="preserve"> </v>
      </c>
      <c r="F396" s="210" t="str">
        <f>IFERROR(VLOOKUP(Table2472[[#This Row],[MS-DRG]],'TO HIDE DRG Sum Ref'!$B$2:$M$760,5,FALSE)," ")</f>
        <v xml:space="preserve"> </v>
      </c>
      <c r="G396" s="211" t="str">
        <f>IF('Volume Input'!E398&lt;&gt;0,'Volume Input'!E398," ")</f>
        <v xml:space="preserve"> </v>
      </c>
      <c r="H396" s="210" t="str">
        <f>IFERROR(VLOOKUP(Table2472[[#This Row],[MS-DRG]],'TO HIDE DRG Sum Ref'!$B$2:$M$760,2,FALSE)," ")</f>
        <v xml:space="preserve"> </v>
      </c>
      <c r="I396" s="212" t="str">
        <f>_xlfn.IFNA(VLOOKUP(Table2472[[#This Row],[MS-DRG]],'TO HIDE DRG Sum Ref'!$B$2:$F$760,3,FALSE)," ")</f>
        <v xml:space="preserve"> </v>
      </c>
      <c r="J396" s="212" t="str">
        <f>_xlfn.IFNA(VLOOKUP(F396,'TO HIDE DRG Sum Ref'!$L$3:$N$85,3,FALSE)," ")</f>
        <v xml:space="preserve"> </v>
      </c>
      <c r="K396" s="213" t="str">
        <f>IF(J396="Low",0.05,IF(J396="Medium",0.1,IF(J396="High",0.2,IF(J396="No Risk",0,IF(Table2472[[#This Row],[Risk of Shift]]=" "," ")))))</f>
        <v xml:space="preserve"> </v>
      </c>
      <c r="L396" s="213" t="str">
        <f>IF(J396="Low",0.1,IF(J396="Medium",0.15,IF(J396="High",0.25,IF(J396="No Risk",0,IF(Table2472[[#This Row],[Risk of Shift]]=" "," ")))))</f>
        <v xml:space="preserve"> </v>
      </c>
      <c r="M396" s="213" t="str">
        <f>IF(J396="Low",0.15,IF(J396="Medium",0.2,IF(J396="High",0.3,IF(J396="No Risk",0,IF(Table2472[[#This Row],[Risk of Shift]]=" "," ")))))</f>
        <v xml:space="preserve"> </v>
      </c>
    </row>
    <row r="397" spans="3:13">
      <c r="C397" s="16"/>
      <c r="E397" s="209" t="str">
        <f>IFERROR(VLOOKUP(Table2472[[#This Row],[MS-DRG]],'TO HIDE DRG Sum Ref'!$B$2:$M$760,4,FALSE)," ")</f>
        <v xml:space="preserve"> </v>
      </c>
      <c r="F397" s="210" t="str">
        <f>IFERROR(VLOOKUP(Table2472[[#This Row],[MS-DRG]],'TO HIDE DRG Sum Ref'!$B$2:$M$760,5,FALSE)," ")</f>
        <v xml:space="preserve"> </v>
      </c>
      <c r="G397" s="211" t="str">
        <f>IF('Volume Input'!E399&lt;&gt;0,'Volume Input'!E399," ")</f>
        <v xml:space="preserve"> </v>
      </c>
      <c r="H397" s="210" t="str">
        <f>IFERROR(VLOOKUP(Table2472[[#This Row],[MS-DRG]],'TO HIDE DRG Sum Ref'!$B$2:$M$760,2,FALSE)," ")</f>
        <v xml:space="preserve"> </v>
      </c>
      <c r="I397" s="212" t="str">
        <f>_xlfn.IFNA(VLOOKUP(Table2472[[#This Row],[MS-DRG]],'TO HIDE DRG Sum Ref'!$B$2:$F$760,3,FALSE)," ")</f>
        <v xml:space="preserve"> </v>
      </c>
      <c r="J397" s="212" t="str">
        <f>_xlfn.IFNA(VLOOKUP(F397,'TO HIDE DRG Sum Ref'!$L$3:$N$85,3,FALSE)," ")</f>
        <v xml:space="preserve"> </v>
      </c>
      <c r="K397" s="213" t="str">
        <f>IF(J397="Low",0.05,IF(J397="Medium",0.1,IF(J397="High",0.2,IF(J397="No Risk",0,IF(Table2472[[#This Row],[Risk of Shift]]=" "," ")))))</f>
        <v xml:space="preserve"> </v>
      </c>
      <c r="L397" s="213" t="str">
        <f>IF(J397="Low",0.1,IF(J397="Medium",0.15,IF(J397="High",0.25,IF(J397="No Risk",0,IF(Table2472[[#This Row],[Risk of Shift]]=" "," ")))))</f>
        <v xml:space="preserve"> </v>
      </c>
      <c r="M397" s="213" t="str">
        <f>IF(J397="Low",0.15,IF(J397="Medium",0.2,IF(J397="High",0.3,IF(J397="No Risk",0,IF(Table2472[[#This Row],[Risk of Shift]]=" "," ")))))</f>
        <v xml:space="preserve"> </v>
      </c>
    </row>
    <row r="398" spans="3:13">
      <c r="C398" s="16"/>
      <c r="E398" s="209" t="str">
        <f>IFERROR(VLOOKUP(Table2472[[#This Row],[MS-DRG]],'TO HIDE DRG Sum Ref'!$B$2:$M$760,4,FALSE)," ")</f>
        <v xml:space="preserve"> </v>
      </c>
      <c r="F398" s="210" t="str">
        <f>IFERROR(VLOOKUP(Table2472[[#This Row],[MS-DRG]],'TO HIDE DRG Sum Ref'!$B$2:$M$760,5,FALSE)," ")</f>
        <v xml:space="preserve"> </v>
      </c>
      <c r="G398" s="211" t="str">
        <f>IF('Volume Input'!E400&lt;&gt;0,'Volume Input'!E400," ")</f>
        <v xml:space="preserve"> </v>
      </c>
      <c r="H398" s="210" t="str">
        <f>IFERROR(VLOOKUP(Table2472[[#This Row],[MS-DRG]],'TO HIDE DRG Sum Ref'!$B$2:$M$760,2,FALSE)," ")</f>
        <v xml:space="preserve"> </v>
      </c>
      <c r="I398" s="212" t="str">
        <f>_xlfn.IFNA(VLOOKUP(Table2472[[#This Row],[MS-DRG]],'TO HIDE DRG Sum Ref'!$B$2:$F$760,3,FALSE)," ")</f>
        <v xml:space="preserve"> </v>
      </c>
      <c r="J398" s="212" t="str">
        <f>_xlfn.IFNA(VLOOKUP(F398,'TO HIDE DRG Sum Ref'!$L$3:$N$85,3,FALSE)," ")</f>
        <v xml:space="preserve"> </v>
      </c>
      <c r="K398" s="213" t="str">
        <f>IF(J398="Low",0.05,IF(J398="Medium",0.1,IF(J398="High",0.2,IF(J398="No Risk",0,IF(Table2472[[#This Row],[Risk of Shift]]=" "," ")))))</f>
        <v xml:space="preserve"> </v>
      </c>
      <c r="L398" s="213" t="str">
        <f>IF(J398="Low",0.1,IF(J398="Medium",0.15,IF(J398="High",0.25,IF(J398="No Risk",0,IF(Table2472[[#This Row],[Risk of Shift]]=" "," ")))))</f>
        <v xml:space="preserve"> </v>
      </c>
      <c r="M398" s="213" t="str">
        <f>IF(J398="Low",0.15,IF(J398="Medium",0.2,IF(J398="High",0.3,IF(J398="No Risk",0,IF(Table2472[[#This Row],[Risk of Shift]]=" "," ")))))</f>
        <v xml:space="preserve"> </v>
      </c>
    </row>
    <row r="399" spans="3:13">
      <c r="C399" s="16"/>
      <c r="E399" s="209" t="str">
        <f>IFERROR(VLOOKUP(Table2472[[#This Row],[MS-DRG]],'TO HIDE DRG Sum Ref'!$B$2:$M$760,4,FALSE)," ")</f>
        <v xml:space="preserve"> </v>
      </c>
      <c r="F399" s="210" t="str">
        <f>IFERROR(VLOOKUP(Table2472[[#This Row],[MS-DRG]],'TO HIDE DRG Sum Ref'!$B$2:$M$760,5,FALSE)," ")</f>
        <v xml:space="preserve"> </v>
      </c>
      <c r="G399" s="211" t="str">
        <f>IF('Volume Input'!E401&lt;&gt;0,'Volume Input'!E401," ")</f>
        <v xml:space="preserve"> </v>
      </c>
      <c r="H399" s="210" t="str">
        <f>IFERROR(VLOOKUP(Table2472[[#This Row],[MS-DRG]],'TO HIDE DRG Sum Ref'!$B$2:$M$760,2,FALSE)," ")</f>
        <v xml:space="preserve"> </v>
      </c>
      <c r="I399" s="212" t="str">
        <f>_xlfn.IFNA(VLOOKUP(Table2472[[#This Row],[MS-DRG]],'TO HIDE DRG Sum Ref'!$B$2:$F$760,3,FALSE)," ")</f>
        <v xml:space="preserve"> </v>
      </c>
      <c r="J399" s="212" t="str">
        <f>_xlfn.IFNA(VLOOKUP(F399,'TO HIDE DRG Sum Ref'!$L$3:$N$85,3,FALSE)," ")</f>
        <v xml:space="preserve"> </v>
      </c>
      <c r="K399" s="213" t="str">
        <f>IF(J399="Low",0.05,IF(J399="Medium",0.1,IF(J399="High",0.2,IF(J399="No Risk",0,IF(Table2472[[#This Row],[Risk of Shift]]=" "," ")))))</f>
        <v xml:space="preserve"> </v>
      </c>
      <c r="L399" s="213" t="str">
        <f>IF(J399="Low",0.1,IF(J399="Medium",0.15,IF(J399="High",0.25,IF(J399="No Risk",0,IF(Table2472[[#This Row],[Risk of Shift]]=" "," ")))))</f>
        <v xml:space="preserve"> </v>
      </c>
      <c r="M399" s="213" t="str">
        <f>IF(J399="Low",0.15,IF(J399="Medium",0.2,IF(J399="High",0.3,IF(J399="No Risk",0,IF(Table2472[[#This Row],[Risk of Shift]]=" "," ")))))</f>
        <v xml:space="preserve"> </v>
      </c>
    </row>
    <row r="400" spans="3:13">
      <c r="C400" s="16"/>
      <c r="E400" s="209" t="str">
        <f>IFERROR(VLOOKUP(Table2472[[#This Row],[MS-DRG]],'TO HIDE DRG Sum Ref'!$B$2:$M$760,4,FALSE)," ")</f>
        <v xml:space="preserve"> </v>
      </c>
      <c r="F400" s="210" t="str">
        <f>IFERROR(VLOOKUP(Table2472[[#This Row],[MS-DRG]],'TO HIDE DRG Sum Ref'!$B$2:$M$760,5,FALSE)," ")</f>
        <v xml:space="preserve"> </v>
      </c>
      <c r="G400" s="211" t="str">
        <f>IF('Volume Input'!E402&lt;&gt;0,'Volume Input'!E402," ")</f>
        <v xml:space="preserve"> </v>
      </c>
      <c r="H400" s="210" t="str">
        <f>IFERROR(VLOOKUP(Table2472[[#This Row],[MS-DRG]],'TO HIDE DRG Sum Ref'!$B$2:$M$760,2,FALSE)," ")</f>
        <v xml:space="preserve"> </v>
      </c>
      <c r="I400" s="212" t="str">
        <f>_xlfn.IFNA(VLOOKUP(Table2472[[#This Row],[MS-DRG]],'TO HIDE DRG Sum Ref'!$B$2:$F$760,3,FALSE)," ")</f>
        <v xml:space="preserve"> </v>
      </c>
      <c r="J400" s="212" t="str">
        <f>_xlfn.IFNA(VLOOKUP(F400,'TO HIDE DRG Sum Ref'!$L$3:$N$85,3,FALSE)," ")</f>
        <v xml:space="preserve"> </v>
      </c>
      <c r="K400" s="213" t="str">
        <f>IF(J400="Low",0.05,IF(J400="Medium",0.1,IF(J400="High",0.2,IF(J400="No Risk",0,IF(Table2472[[#This Row],[Risk of Shift]]=" "," ")))))</f>
        <v xml:space="preserve"> </v>
      </c>
      <c r="L400" s="213" t="str">
        <f>IF(J400="Low",0.1,IF(J400="Medium",0.15,IF(J400="High",0.25,IF(J400="No Risk",0,IF(Table2472[[#This Row],[Risk of Shift]]=" "," ")))))</f>
        <v xml:space="preserve"> </v>
      </c>
      <c r="M400" s="213" t="str">
        <f>IF(J400="Low",0.15,IF(J400="Medium",0.2,IF(J400="High",0.3,IF(J400="No Risk",0,IF(Table2472[[#This Row],[Risk of Shift]]=" "," ")))))</f>
        <v xml:space="preserve"> </v>
      </c>
    </row>
    <row r="401" spans="3:13">
      <c r="C401" s="16"/>
      <c r="E401" s="209" t="str">
        <f>IFERROR(VLOOKUP(Table2472[[#This Row],[MS-DRG]],'TO HIDE DRG Sum Ref'!$B$2:$M$760,4,FALSE)," ")</f>
        <v xml:space="preserve"> </v>
      </c>
      <c r="F401" s="210" t="str">
        <f>IFERROR(VLOOKUP(Table2472[[#This Row],[MS-DRG]],'TO HIDE DRG Sum Ref'!$B$2:$M$760,5,FALSE)," ")</f>
        <v xml:space="preserve"> </v>
      </c>
      <c r="G401" s="211" t="str">
        <f>IF('Volume Input'!E403&lt;&gt;0,'Volume Input'!E403," ")</f>
        <v xml:space="preserve"> </v>
      </c>
      <c r="H401" s="210" t="str">
        <f>IFERROR(VLOOKUP(Table2472[[#This Row],[MS-DRG]],'TO HIDE DRG Sum Ref'!$B$2:$M$760,2,FALSE)," ")</f>
        <v xml:space="preserve"> </v>
      </c>
      <c r="I401" s="212" t="str">
        <f>_xlfn.IFNA(VLOOKUP(Table2472[[#This Row],[MS-DRG]],'TO HIDE DRG Sum Ref'!$B$2:$F$760,3,FALSE)," ")</f>
        <v xml:space="preserve"> </v>
      </c>
      <c r="J401" s="212" t="str">
        <f>_xlfn.IFNA(VLOOKUP(F401,'TO HIDE DRG Sum Ref'!$L$3:$N$85,3,FALSE)," ")</f>
        <v xml:space="preserve"> </v>
      </c>
      <c r="K401" s="213" t="str">
        <f>IF(J401="Low",0.05,IF(J401="Medium",0.1,IF(J401="High",0.2,IF(J401="No Risk",0,IF(Table2472[[#This Row],[Risk of Shift]]=" "," ")))))</f>
        <v xml:space="preserve"> </v>
      </c>
      <c r="L401" s="213" t="str">
        <f>IF(J401="Low",0.1,IF(J401="Medium",0.15,IF(J401="High",0.25,IF(J401="No Risk",0,IF(Table2472[[#This Row],[Risk of Shift]]=" "," ")))))</f>
        <v xml:space="preserve"> </v>
      </c>
      <c r="M401" s="213" t="str">
        <f>IF(J401="Low",0.15,IF(J401="Medium",0.2,IF(J401="High",0.3,IF(J401="No Risk",0,IF(Table2472[[#This Row],[Risk of Shift]]=" "," ")))))</f>
        <v xml:space="preserve"> </v>
      </c>
    </row>
    <row r="402" spans="3:13">
      <c r="C402" s="16"/>
      <c r="E402" s="209" t="str">
        <f>IFERROR(VLOOKUP(Table2472[[#This Row],[MS-DRG]],'TO HIDE DRG Sum Ref'!$B$2:$M$760,4,FALSE)," ")</f>
        <v xml:space="preserve"> </v>
      </c>
      <c r="F402" s="210" t="str">
        <f>IFERROR(VLOOKUP(Table2472[[#This Row],[MS-DRG]],'TO HIDE DRG Sum Ref'!$B$2:$M$760,5,FALSE)," ")</f>
        <v xml:space="preserve"> </v>
      </c>
      <c r="G402" s="211" t="str">
        <f>IF('Volume Input'!E404&lt;&gt;0,'Volume Input'!E404," ")</f>
        <v xml:space="preserve"> </v>
      </c>
      <c r="H402" s="210" t="str">
        <f>IFERROR(VLOOKUP(Table2472[[#This Row],[MS-DRG]],'TO HIDE DRG Sum Ref'!$B$2:$M$760,2,FALSE)," ")</f>
        <v xml:space="preserve"> </v>
      </c>
      <c r="I402" s="212" t="str">
        <f>_xlfn.IFNA(VLOOKUP(Table2472[[#This Row],[MS-DRG]],'TO HIDE DRG Sum Ref'!$B$2:$F$760,3,FALSE)," ")</f>
        <v xml:space="preserve"> </v>
      </c>
      <c r="J402" s="212" t="str">
        <f>_xlfn.IFNA(VLOOKUP(F402,'TO HIDE DRG Sum Ref'!$L$3:$N$85,3,FALSE)," ")</f>
        <v xml:space="preserve"> </v>
      </c>
      <c r="K402" s="213" t="str">
        <f>IF(J402="Low",0.05,IF(J402="Medium",0.1,IF(J402="High",0.2,IF(J402="No Risk",0,IF(Table2472[[#This Row],[Risk of Shift]]=" "," ")))))</f>
        <v xml:space="preserve"> </v>
      </c>
      <c r="L402" s="213" t="str">
        <f>IF(J402="Low",0.1,IF(J402="Medium",0.15,IF(J402="High",0.25,IF(J402="No Risk",0,IF(Table2472[[#This Row],[Risk of Shift]]=" "," ")))))</f>
        <v xml:space="preserve"> </v>
      </c>
      <c r="M402" s="213" t="str">
        <f>IF(J402="Low",0.15,IF(J402="Medium",0.2,IF(J402="High",0.3,IF(J402="No Risk",0,IF(Table2472[[#This Row],[Risk of Shift]]=" "," ")))))</f>
        <v xml:space="preserve"> </v>
      </c>
    </row>
    <row r="403" spans="3:13">
      <c r="C403" s="16"/>
      <c r="E403" s="209" t="str">
        <f>IFERROR(VLOOKUP(Table2472[[#This Row],[MS-DRG]],'TO HIDE DRG Sum Ref'!$B$2:$M$760,4,FALSE)," ")</f>
        <v xml:space="preserve"> </v>
      </c>
      <c r="F403" s="210" t="str">
        <f>IFERROR(VLOOKUP(Table2472[[#This Row],[MS-DRG]],'TO HIDE DRG Sum Ref'!$B$2:$M$760,5,FALSE)," ")</f>
        <v xml:space="preserve"> </v>
      </c>
      <c r="G403" s="211" t="str">
        <f>IF('Volume Input'!E405&lt;&gt;0,'Volume Input'!E405," ")</f>
        <v xml:space="preserve"> </v>
      </c>
      <c r="H403" s="210" t="str">
        <f>IFERROR(VLOOKUP(Table2472[[#This Row],[MS-DRG]],'TO HIDE DRG Sum Ref'!$B$2:$M$760,2,FALSE)," ")</f>
        <v xml:space="preserve"> </v>
      </c>
      <c r="I403" s="212" t="str">
        <f>_xlfn.IFNA(VLOOKUP(Table2472[[#This Row],[MS-DRG]],'TO HIDE DRG Sum Ref'!$B$2:$F$760,3,FALSE)," ")</f>
        <v xml:space="preserve"> </v>
      </c>
      <c r="J403" s="212" t="str">
        <f>_xlfn.IFNA(VLOOKUP(F403,'TO HIDE DRG Sum Ref'!$L$3:$N$85,3,FALSE)," ")</f>
        <v xml:space="preserve"> </v>
      </c>
      <c r="K403" s="213" t="str">
        <f>IF(J403="Low",0.05,IF(J403="Medium",0.1,IF(J403="High",0.2,IF(J403="No Risk",0,IF(Table2472[[#This Row],[Risk of Shift]]=" "," ")))))</f>
        <v xml:space="preserve"> </v>
      </c>
      <c r="L403" s="213" t="str">
        <f>IF(J403="Low",0.1,IF(J403="Medium",0.15,IF(J403="High",0.25,IF(J403="No Risk",0,IF(Table2472[[#This Row],[Risk of Shift]]=" "," ")))))</f>
        <v xml:space="preserve"> </v>
      </c>
      <c r="M403" s="213" t="str">
        <f>IF(J403="Low",0.15,IF(J403="Medium",0.2,IF(J403="High",0.3,IF(J403="No Risk",0,IF(Table2472[[#This Row],[Risk of Shift]]=" "," ")))))</f>
        <v xml:space="preserve"> </v>
      </c>
    </row>
    <row r="404" spans="3:13">
      <c r="C404" s="16"/>
      <c r="E404" s="209" t="str">
        <f>IFERROR(VLOOKUP(Table2472[[#This Row],[MS-DRG]],'TO HIDE DRG Sum Ref'!$B$2:$M$760,4,FALSE)," ")</f>
        <v xml:space="preserve"> </v>
      </c>
      <c r="F404" s="210" t="str">
        <f>IFERROR(VLOOKUP(Table2472[[#This Row],[MS-DRG]],'TO HIDE DRG Sum Ref'!$B$2:$M$760,5,FALSE)," ")</f>
        <v xml:space="preserve"> </v>
      </c>
      <c r="G404" s="211" t="str">
        <f>IF('Volume Input'!E406&lt;&gt;0,'Volume Input'!E406," ")</f>
        <v xml:space="preserve"> </v>
      </c>
      <c r="H404" s="210" t="str">
        <f>IFERROR(VLOOKUP(Table2472[[#This Row],[MS-DRG]],'TO HIDE DRG Sum Ref'!$B$2:$M$760,2,FALSE)," ")</f>
        <v xml:space="preserve"> </v>
      </c>
      <c r="I404" s="212" t="str">
        <f>_xlfn.IFNA(VLOOKUP(Table2472[[#This Row],[MS-DRG]],'TO HIDE DRG Sum Ref'!$B$2:$F$760,3,FALSE)," ")</f>
        <v xml:space="preserve"> </v>
      </c>
      <c r="J404" s="212" t="str">
        <f>_xlfn.IFNA(VLOOKUP(F404,'TO HIDE DRG Sum Ref'!$L$3:$N$85,3,FALSE)," ")</f>
        <v xml:space="preserve"> </v>
      </c>
      <c r="K404" s="213" t="str">
        <f>IF(J404="Low",0.05,IF(J404="Medium",0.1,IF(J404="High",0.2,IF(J404="No Risk",0,IF(Table2472[[#This Row],[Risk of Shift]]=" "," ")))))</f>
        <v xml:space="preserve"> </v>
      </c>
      <c r="L404" s="213" t="str">
        <f>IF(J404="Low",0.1,IF(J404="Medium",0.15,IF(J404="High",0.25,IF(J404="No Risk",0,IF(Table2472[[#This Row],[Risk of Shift]]=" "," ")))))</f>
        <v xml:space="preserve"> </v>
      </c>
      <c r="M404" s="213" t="str">
        <f>IF(J404="Low",0.15,IF(J404="Medium",0.2,IF(J404="High",0.3,IF(J404="No Risk",0,IF(Table2472[[#This Row],[Risk of Shift]]=" "," ")))))</f>
        <v xml:space="preserve"> </v>
      </c>
    </row>
    <row r="405" spans="3:13">
      <c r="C405" s="16"/>
      <c r="E405" s="209" t="str">
        <f>IFERROR(VLOOKUP(Table2472[[#This Row],[MS-DRG]],'TO HIDE DRG Sum Ref'!$B$2:$M$760,4,FALSE)," ")</f>
        <v xml:space="preserve"> </v>
      </c>
      <c r="F405" s="210" t="str">
        <f>IFERROR(VLOOKUP(Table2472[[#This Row],[MS-DRG]],'TO HIDE DRG Sum Ref'!$B$2:$M$760,5,FALSE)," ")</f>
        <v xml:space="preserve"> </v>
      </c>
      <c r="G405" s="211" t="str">
        <f>IF('Volume Input'!E407&lt;&gt;0,'Volume Input'!E407," ")</f>
        <v xml:space="preserve"> </v>
      </c>
      <c r="H405" s="210" t="str">
        <f>IFERROR(VLOOKUP(Table2472[[#This Row],[MS-DRG]],'TO HIDE DRG Sum Ref'!$B$2:$M$760,2,FALSE)," ")</f>
        <v xml:space="preserve"> </v>
      </c>
      <c r="I405" s="212" t="str">
        <f>_xlfn.IFNA(VLOOKUP(Table2472[[#This Row],[MS-DRG]],'TO HIDE DRG Sum Ref'!$B$2:$F$760,3,FALSE)," ")</f>
        <v xml:space="preserve"> </v>
      </c>
      <c r="J405" s="212" t="str">
        <f>_xlfn.IFNA(VLOOKUP(F405,'TO HIDE DRG Sum Ref'!$L$3:$N$85,3,FALSE)," ")</f>
        <v xml:space="preserve"> </v>
      </c>
      <c r="K405" s="213" t="str">
        <f>IF(J405="Low",0.05,IF(J405="Medium",0.1,IF(J405="High",0.2,IF(J405="No Risk",0,IF(Table2472[[#This Row],[Risk of Shift]]=" "," ")))))</f>
        <v xml:space="preserve"> </v>
      </c>
      <c r="L405" s="213" t="str">
        <f>IF(J405="Low",0.1,IF(J405="Medium",0.15,IF(J405="High",0.25,IF(J405="No Risk",0,IF(Table2472[[#This Row],[Risk of Shift]]=" "," ")))))</f>
        <v xml:space="preserve"> </v>
      </c>
      <c r="M405" s="213" t="str">
        <f>IF(J405="Low",0.15,IF(J405="Medium",0.2,IF(J405="High",0.3,IF(J405="No Risk",0,IF(Table2472[[#This Row],[Risk of Shift]]=" "," ")))))</f>
        <v xml:space="preserve"> </v>
      </c>
    </row>
    <row r="406" spans="3:13">
      <c r="C406" s="16"/>
      <c r="E406" s="209" t="str">
        <f>IFERROR(VLOOKUP(Table2472[[#This Row],[MS-DRG]],'TO HIDE DRG Sum Ref'!$B$2:$M$760,4,FALSE)," ")</f>
        <v xml:space="preserve"> </v>
      </c>
      <c r="F406" s="210" t="str">
        <f>IFERROR(VLOOKUP(Table2472[[#This Row],[MS-DRG]],'TO HIDE DRG Sum Ref'!$B$2:$M$760,5,FALSE)," ")</f>
        <v xml:space="preserve"> </v>
      </c>
      <c r="G406" s="211" t="str">
        <f>IF('Volume Input'!E408&lt;&gt;0,'Volume Input'!E408," ")</f>
        <v xml:space="preserve"> </v>
      </c>
      <c r="H406" s="210" t="str">
        <f>IFERROR(VLOOKUP(Table2472[[#This Row],[MS-DRG]],'TO HIDE DRG Sum Ref'!$B$2:$M$760,2,FALSE)," ")</f>
        <v xml:space="preserve"> </v>
      </c>
      <c r="I406" s="212" t="str">
        <f>_xlfn.IFNA(VLOOKUP(Table2472[[#This Row],[MS-DRG]],'TO HIDE DRG Sum Ref'!$B$2:$F$760,3,FALSE)," ")</f>
        <v xml:space="preserve"> </v>
      </c>
      <c r="J406" s="212" t="str">
        <f>_xlfn.IFNA(VLOOKUP(F406,'TO HIDE DRG Sum Ref'!$L$3:$N$85,3,FALSE)," ")</f>
        <v xml:space="preserve"> </v>
      </c>
      <c r="K406" s="213" t="str">
        <f>IF(J406="Low",0.05,IF(J406="Medium",0.1,IF(J406="High",0.2,IF(J406="No Risk",0,IF(Table2472[[#This Row],[Risk of Shift]]=" "," ")))))</f>
        <v xml:space="preserve"> </v>
      </c>
      <c r="L406" s="213" t="str">
        <f>IF(J406="Low",0.1,IF(J406="Medium",0.15,IF(J406="High",0.25,IF(J406="No Risk",0,IF(Table2472[[#This Row],[Risk of Shift]]=" "," ")))))</f>
        <v xml:space="preserve"> </v>
      </c>
      <c r="M406" s="213" t="str">
        <f>IF(J406="Low",0.15,IF(J406="Medium",0.2,IF(J406="High",0.3,IF(J406="No Risk",0,IF(Table2472[[#This Row],[Risk of Shift]]=" "," ")))))</f>
        <v xml:space="preserve"> </v>
      </c>
    </row>
    <row r="407" spans="3:13">
      <c r="C407" s="16"/>
      <c r="E407" s="209" t="str">
        <f>IFERROR(VLOOKUP(Table2472[[#This Row],[MS-DRG]],'TO HIDE DRG Sum Ref'!$B$2:$M$760,4,FALSE)," ")</f>
        <v xml:space="preserve"> </v>
      </c>
      <c r="F407" s="210" t="str">
        <f>IFERROR(VLOOKUP(Table2472[[#This Row],[MS-DRG]],'TO HIDE DRG Sum Ref'!$B$2:$M$760,5,FALSE)," ")</f>
        <v xml:space="preserve"> </v>
      </c>
      <c r="G407" s="211" t="str">
        <f>IF('Volume Input'!E409&lt;&gt;0,'Volume Input'!E409," ")</f>
        <v xml:space="preserve"> </v>
      </c>
      <c r="H407" s="210" t="str">
        <f>IFERROR(VLOOKUP(Table2472[[#This Row],[MS-DRG]],'TO HIDE DRG Sum Ref'!$B$2:$M$760,2,FALSE)," ")</f>
        <v xml:space="preserve"> </v>
      </c>
      <c r="I407" s="212" t="str">
        <f>_xlfn.IFNA(VLOOKUP(Table2472[[#This Row],[MS-DRG]],'TO HIDE DRG Sum Ref'!$B$2:$F$760,3,FALSE)," ")</f>
        <v xml:space="preserve"> </v>
      </c>
      <c r="J407" s="212" t="str">
        <f>_xlfn.IFNA(VLOOKUP(F407,'TO HIDE DRG Sum Ref'!$L$3:$N$85,3,FALSE)," ")</f>
        <v xml:space="preserve"> </v>
      </c>
      <c r="K407" s="213" t="str">
        <f>IF(J407="Low",0.05,IF(J407="Medium",0.1,IF(J407="High",0.2,IF(J407="No Risk",0,IF(Table2472[[#This Row],[Risk of Shift]]=" "," ")))))</f>
        <v xml:space="preserve"> </v>
      </c>
      <c r="L407" s="213" t="str">
        <f>IF(J407="Low",0.1,IF(J407="Medium",0.15,IF(J407="High",0.25,IF(J407="No Risk",0,IF(Table2472[[#This Row],[Risk of Shift]]=" "," ")))))</f>
        <v xml:space="preserve"> </v>
      </c>
      <c r="M407" s="213" t="str">
        <f>IF(J407="Low",0.15,IF(J407="Medium",0.2,IF(J407="High",0.3,IF(J407="No Risk",0,IF(Table2472[[#This Row],[Risk of Shift]]=" "," ")))))</f>
        <v xml:space="preserve"> </v>
      </c>
    </row>
    <row r="408" spans="3:13">
      <c r="C408" s="16"/>
      <c r="E408" s="209" t="str">
        <f>IFERROR(VLOOKUP(Table2472[[#This Row],[MS-DRG]],'TO HIDE DRG Sum Ref'!$B$2:$M$760,4,FALSE)," ")</f>
        <v xml:space="preserve"> </v>
      </c>
      <c r="F408" s="210" t="str">
        <f>IFERROR(VLOOKUP(Table2472[[#This Row],[MS-DRG]],'TO HIDE DRG Sum Ref'!$B$2:$M$760,5,FALSE)," ")</f>
        <v xml:space="preserve"> </v>
      </c>
      <c r="G408" s="211" t="str">
        <f>IF('Volume Input'!E410&lt;&gt;0,'Volume Input'!E410," ")</f>
        <v xml:space="preserve"> </v>
      </c>
      <c r="H408" s="210" t="str">
        <f>IFERROR(VLOOKUP(Table2472[[#This Row],[MS-DRG]],'TO HIDE DRG Sum Ref'!$B$2:$M$760,2,FALSE)," ")</f>
        <v xml:space="preserve"> </v>
      </c>
      <c r="I408" s="212" t="str">
        <f>_xlfn.IFNA(VLOOKUP(Table2472[[#This Row],[MS-DRG]],'TO HIDE DRG Sum Ref'!$B$2:$F$760,3,FALSE)," ")</f>
        <v xml:space="preserve"> </v>
      </c>
      <c r="J408" s="212" t="str">
        <f>_xlfn.IFNA(VLOOKUP(F408,'TO HIDE DRG Sum Ref'!$L$3:$N$85,3,FALSE)," ")</f>
        <v xml:space="preserve"> </v>
      </c>
      <c r="K408" s="213" t="str">
        <f>IF(J408="Low",0.05,IF(J408="Medium",0.1,IF(J408="High",0.2,IF(J408="No Risk",0,IF(Table2472[[#This Row],[Risk of Shift]]=" "," ")))))</f>
        <v xml:space="preserve"> </v>
      </c>
      <c r="L408" s="213" t="str">
        <f>IF(J408="Low",0.1,IF(J408="Medium",0.15,IF(J408="High",0.25,IF(J408="No Risk",0,IF(Table2472[[#This Row],[Risk of Shift]]=" "," ")))))</f>
        <v xml:space="preserve"> </v>
      </c>
      <c r="M408" s="213" t="str">
        <f>IF(J408="Low",0.15,IF(J408="Medium",0.2,IF(J408="High",0.3,IF(J408="No Risk",0,IF(Table2472[[#This Row],[Risk of Shift]]=" "," ")))))</f>
        <v xml:space="preserve"> </v>
      </c>
    </row>
    <row r="409" spans="3:13">
      <c r="C409" s="16"/>
      <c r="E409" s="209" t="str">
        <f>IFERROR(VLOOKUP(Table2472[[#This Row],[MS-DRG]],'TO HIDE DRG Sum Ref'!$B$2:$M$760,4,FALSE)," ")</f>
        <v xml:space="preserve"> </v>
      </c>
      <c r="F409" s="210" t="str">
        <f>IFERROR(VLOOKUP(Table2472[[#This Row],[MS-DRG]],'TO HIDE DRG Sum Ref'!$B$2:$M$760,5,FALSE)," ")</f>
        <v xml:space="preserve"> </v>
      </c>
      <c r="G409" s="211" t="str">
        <f>IF('Volume Input'!E411&lt;&gt;0,'Volume Input'!E411," ")</f>
        <v xml:space="preserve"> </v>
      </c>
      <c r="H409" s="210" t="str">
        <f>IFERROR(VLOOKUP(Table2472[[#This Row],[MS-DRG]],'TO HIDE DRG Sum Ref'!$B$2:$M$760,2,FALSE)," ")</f>
        <v xml:space="preserve"> </v>
      </c>
      <c r="I409" s="212" t="str">
        <f>_xlfn.IFNA(VLOOKUP(Table2472[[#This Row],[MS-DRG]],'TO HIDE DRG Sum Ref'!$B$2:$F$760,3,FALSE)," ")</f>
        <v xml:space="preserve"> </v>
      </c>
      <c r="J409" s="212" t="str">
        <f>_xlfn.IFNA(VLOOKUP(F409,'TO HIDE DRG Sum Ref'!$L$3:$N$85,3,FALSE)," ")</f>
        <v xml:space="preserve"> </v>
      </c>
      <c r="K409" s="213" t="str">
        <f>IF(J409="Low",0.05,IF(J409="Medium",0.1,IF(J409="High",0.2,IF(J409="No Risk",0,IF(Table2472[[#This Row],[Risk of Shift]]=" "," ")))))</f>
        <v xml:space="preserve"> </v>
      </c>
      <c r="L409" s="213" t="str">
        <f>IF(J409="Low",0.1,IF(J409="Medium",0.15,IF(J409="High",0.25,IF(J409="No Risk",0,IF(Table2472[[#This Row],[Risk of Shift]]=" "," ")))))</f>
        <v xml:space="preserve"> </v>
      </c>
      <c r="M409" s="213" t="str">
        <f>IF(J409="Low",0.15,IF(J409="Medium",0.2,IF(J409="High",0.3,IF(J409="No Risk",0,IF(Table2472[[#This Row],[Risk of Shift]]=" "," ")))))</f>
        <v xml:space="preserve"> </v>
      </c>
    </row>
    <row r="410" spans="3:13">
      <c r="C410" s="16"/>
      <c r="E410" s="209" t="str">
        <f>IFERROR(VLOOKUP(Table2472[[#This Row],[MS-DRG]],'TO HIDE DRG Sum Ref'!$B$2:$M$760,4,FALSE)," ")</f>
        <v xml:space="preserve"> </v>
      </c>
      <c r="F410" s="210" t="str">
        <f>IFERROR(VLOOKUP(Table2472[[#This Row],[MS-DRG]],'TO HIDE DRG Sum Ref'!$B$2:$M$760,5,FALSE)," ")</f>
        <v xml:space="preserve"> </v>
      </c>
      <c r="G410" s="211" t="str">
        <f>IF('Volume Input'!E412&lt;&gt;0,'Volume Input'!E412," ")</f>
        <v xml:space="preserve"> </v>
      </c>
      <c r="H410" s="210" t="str">
        <f>IFERROR(VLOOKUP(Table2472[[#This Row],[MS-DRG]],'TO HIDE DRG Sum Ref'!$B$2:$M$760,2,FALSE)," ")</f>
        <v xml:space="preserve"> </v>
      </c>
      <c r="I410" s="212" t="str">
        <f>_xlfn.IFNA(VLOOKUP(Table2472[[#This Row],[MS-DRG]],'TO HIDE DRG Sum Ref'!$B$2:$F$760,3,FALSE)," ")</f>
        <v xml:space="preserve"> </v>
      </c>
      <c r="J410" s="212" t="str">
        <f>_xlfn.IFNA(VLOOKUP(F410,'TO HIDE DRG Sum Ref'!$L$3:$N$85,3,FALSE)," ")</f>
        <v xml:space="preserve"> </v>
      </c>
      <c r="K410" s="213" t="str">
        <f>IF(J410="Low",0.05,IF(J410="Medium",0.1,IF(J410="High",0.2,IF(J410="No Risk",0,IF(Table2472[[#This Row],[Risk of Shift]]=" "," ")))))</f>
        <v xml:space="preserve"> </v>
      </c>
      <c r="L410" s="213" t="str">
        <f>IF(J410="Low",0.1,IF(J410="Medium",0.15,IF(J410="High",0.25,IF(J410="No Risk",0,IF(Table2472[[#This Row],[Risk of Shift]]=" "," ")))))</f>
        <v xml:space="preserve"> </v>
      </c>
      <c r="M410" s="213" t="str">
        <f>IF(J410="Low",0.15,IF(J410="Medium",0.2,IF(J410="High",0.3,IF(J410="No Risk",0,IF(Table2472[[#This Row],[Risk of Shift]]=" "," ")))))</f>
        <v xml:space="preserve"> </v>
      </c>
    </row>
    <row r="411" spans="3:13">
      <c r="C411" s="16"/>
      <c r="E411" s="209" t="str">
        <f>IFERROR(VLOOKUP(Table2472[[#This Row],[MS-DRG]],'TO HIDE DRG Sum Ref'!$B$2:$M$760,4,FALSE)," ")</f>
        <v xml:space="preserve"> </v>
      </c>
      <c r="F411" s="210" t="str">
        <f>IFERROR(VLOOKUP(Table2472[[#This Row],[MS-DRG]],'TO HIDE DRG Sum Ref'!$B$2:$M$760,5,FALSE)," ")</f>
        <v xml:space="preserve"> </v>
      </c>
      <c r="G411" s="211" t="str">
        <f>IF('Volume Input'!E413&lt;&gt;0,'Volume Input'!E413," ")</f>
        <v xml:space="preserve"> </v>
      </c>
      <c r="H411" s="210" t="str">
        <f>IFERROR(VLOOKUP(Table2472[[#This Row],[MS-DRG]],'TO HIDE DRG Sum Ref'!$B$2:$M$760,2,FALSE)," ")</f>
        <v xml:space="preserve"> </v>
      </c>
      <c r="I411" s="212" t="str">
        <f>_xlfn.IFNA(VLOOKUP(Table2472[[#This Row],[MS-DRG]],'TO HIDE DRG Sum Ref'!$B$2:$F$760,3,FALSE)," ")</f>
        <v xml:space="preserve"> </v>
      </c>
      <c r="J411" s="212" t="str">
        <f>_xlfn.IFNA(VLOOKUP(F411,'TO HIDE DRG Sum Ref'!$L$3:$N$85,3,FALSE)," ")</f>
        <v xml:space="preserve"> </v>
      </c>
      <c r="K411" s="213" t="str">
        <f>IF(J411="Low",0.05,IF(J411="Medium",0.1,IF(J411="High",0.2,IF(J411="No Risk",0,IF(Table2472[[#This Row],[Risk of Shift]]=" "," ")))))</f>
        <v xml:space="preserve"> </v>
      </c>
      <c r="L411" s="213" t="str">
        <f>IF(J411="Low",0.1,IF(J411="Medium",0.15,IF(J411="High",0.25,IF(J411="No Risk",0,IF(Table2472[[#This Row],[Risk of Shift]]=" "," ")))))</f>
        <v xml:space="preserve"> </v>
      </c>
      <c r="M411" s="213" t="str">
        <f>IF(J411="Low",0.15,IF(J411="Medium",0.2,IF(J411="High",0.3,IF(J411="No Risk",0,IF(Table2472[[#This Row],[Risk of Shift]]=" "," ")))))</f>
        <v xml:space="preserve"> </v>
      </c>
    </row>
    <row r="412" spans="3:13">
      <c r="C412" s="16"/>
      <c r="E412" s="209" t="str">
        <f>IFERROR(VLOOKUP(Table2472[[#This Row],[MS-DRG]],'TO HIDE DRG Sum Ref'!$B$2:$M$760,4,FALSE)," ")</f>
        <v xml:space="preserve"> </v>
      </c>
      <c r="F412" s="210" t="str">
        <f>IFERROR(VLOOKUP(Table2472[[#This Row],[MS-DRG]],'TO HIDE DRG Sum Ref'!$B$2:$M$760,5,FALSE)," ")</f>
        <v xml:space="preserve"> </v>
      </c>
      <c r="G412" s="211" t="str">
        <f>IF('Volume Input'!E414&lt;&gt;0,'Volume Input'!E414," ")</f>
        <v xml:space="preserve"> </v>
      </c>
      <c r="H412" s="210" t="str">
        <f>IFERROR(VLOOKUP(Table2472[[#This Row],[MS-DRG]],'TO HIDE DRG Sum Ref'!$B$2:$M$760,2,FALSE)," ")</f>
        <v xml:space="preserve"> </v>
      </c>
      <c r="I412" s="212" t="str">
        <f>_xlfn.IFNA(VLOOKUP(Table2472[[#This Row],[MS-DRG]],'TO HIDE DRG Sum Ref'!$B$2:$F$760,3,FALSE)," ")</f>
        <v xml:space="preserve"> </v>
      </c>
      <c r="J412" s="212" t="str">
        <f>_xlfn.IFNA(VLOOKUP(F412,'TO HIDE DRG Sum Ref'!$L$3:$N$85,3,FALSE)," ")</f>
        <v xml:space="preserve"> </v>
      </c>
      <c r="K412" s="213" t="str">
        <f>IF(J412="Low",0.05,IF(J412="Medium",0.1,IF(J412="High",0.2,IF(J412="No Risk",0,IF(Table2472[[#This Row],[Risk of Shift]]=" "," ")))))</f>
        <v xml:space="preserve"> </v>
      </c>
      <c r="L412" s="213" t="str">
        <f>IF(J412="Low",0.1,IF(J412="Medium",0.15,IF(J412="High",0.25,IF(J412="No Risk",0,IF(Table2472[[#This Row],[Risk of Shift]]=" "," ")))))</f>
        <v xml:space="preserve"> </v>
      </c>
      <c r="M412" s="213" t="str">
        <f>IF(J412="Low",0.15,IF(J412="Medium",0.2,IF(J412="High",0.3,IF(J412="No Risk",0,IF(Table2472[[#This Row],[Risk of Shift]]=" "," ")))))</f>
        <v xml:space="preserve"> </v>
      </c>
    </row>
    <row r="413" spans="3:13">
      <c r="C413" s="16"/>
      <c r="E413" s="209" t="str">
        <f>IFERROR(VLOOKUP(Table2472[[#This Row],[MS-DRG]],'TO HIDE DRG Sum Ref'!$B$2:$M$760,4,FALSE)," ")</f>
        <v xml:space="preserve"> </v>
      </c>
      <c r="F413" s="210" t="str">
        <f>IFERROR(VLOOKUP(Table2472[[#This Row],[MS-DRG]],'TO HIDE DRG Sum Ref'!$B$2:$M$760,5,FALSE)," ")</f>
        <v xml:space="preserve"> </v>
      </c>
      <c r="G413" s="211" t="str">
        <f>IF('Volume Input'!E415&lt;&gt;0,'Volume Input'!E415," ")</f>
        <v xml:space="preserve"> </v>
      </c>
      <c r="H413" s="210" t="str">
        <f>IFERROR(VLOOKUP(Table2472[[#This Row],[MS-DRG]],'TO HIDE DRG Sum Ref'!$B$2:$M$760,2,FALSE)," ")</f>
        <v xml:space="preserve"> </v>
      </c>
      <c r="I413" s="212" t="str">
        <f>_xlfn.IFNA(VLOOKUP(Table2472[[#This Row],[MS-DRG]],'TO HIDE DRG Sum Ref'!$B$2:$F$760,3,FALSE)," ")</f>
        <v xml:space="preserve"> </v>
      </c>
      <c r="J413" s="212" t="str">
        <f>_xlfn.IFNA(VLOOKUP(F413,'TO HIDE DRG Sum Ref'!$L$3:$N$85,3,FALSE)," ")</f>
        <v xml:space="preserve"> </v>
      </c>
      <c r="K413" s="213" t="str">
        <f>IF(J413="Low",0.05,IF(J413="Medium",0.1,IF(J413="High",0.2,IF(J413="No Risk",0,IF(Table2472[[#This Row],[Risk of Shift]]=" "," ")))))</f>
        <v xml:space="preserve"> </v>
      </c>
      <c r="L413" s="213" t="str">
        <f>IF(J413="Low",0.1,IF(J413="Medium",0.15,IF(J413="High",0.25,IF(J413="No Risk",0,IF(Table2472[[#This Row],[Risk of Shift]]=" "," ")))))</f>
        <v xml:space="preserve"> </v>
      </c>
      <c r="M413" s="213" t="str">
        <f>IF(J413="Low",0.15,IF(J413="Medium",0.2,IF(J413="High",0.3,IF(J413="No Risk",0,IF(Table2472[[#This Row],[Risk of Shift]]=" "," ")))))</f>
        <v xml:space="preserve"> </v>
      </c>
    </row>
    <row r="414" spans="3:13">
      <c r="C414" s="16"/>
      <c r="E414" s="209" t="str">
        <f>IFERROR(VLOOKUP(Table2472[[#This Row],[MS-DRG]],'TO HIDE DRG Sum Ref'!$B$2:$M$760,4,FALSE)," ")</f>
        <v xml:space="preserve"> </v>
      </c>
      <c r="F414" s="210" t="str">
        <f>IFERROR(VLOOKUP(Table2472[[#This Row],[MS-DRG]],'TO HIDE DRG Sum Ref'!$B$2:$M$760,5,FALSE)," ")</f>
        <v xml:space="preserve"> </v>
      </c>
      <c r="G414" s="211" t="str">
        <f>IF('Volume Input'!E416&lt;&gt;0,'Volume Input'!E416," ")</f>
        <v xml:space="preserve"> </v>
      </c>
      <c r="H414" s="210" t="str">
        <f>IFERROR(VLOOKUP(Table2472[[#This Row],[MS-DRG]],'TO HIDE DRG Sum Ref'!$B$2:$M$760,2,FALSE)," ")</f>
        <v xml:space="preserve"> </v>
      </c>
      <c r="I414" s="212" t="str">
        <f>_xlfn.IFNA(VLOOKUP(Table2472[[#This Row],[MS-DRG]],'TO HIDE DRG Sum Ref'!$B$2:$F$760,3,FALSE)," ")</f>
        <v xml:space="preserve"> </v>
      </c>
      <c r="J414" s="212" t="str">
        <f>_xlfn.IFNA(VLOOKUP(F414,'TO HIDE DRG Sum Ref'!$L$3:$N$85,3,FALSE)," ")</f>
        <v xml:space="preserve"> </v>
      </c>
      <c r="K414" s="213" t="str">
        <f>IF(J414="Low",0.05,IF(J414="Medium",0.1,IF(J414="High",0.2,IF(J414="No Risk",0,IF(Table2472[[#This Row],[Risk of Shift]]=" "," ")))))</f>
        <v xml:space="preserve"> </v>
      </c>
      <c r="L414" s="213" t="str">
        <f>IF(J414="Low",0.1,IF(J414="Medium",0.15,IF(J414="High",0.25,IF(J414="No Risk",0,IF(Table2472[[#This Row],[Risk of Shift]]=" "," ")))))</f>
        <v xml:space="preserve"> </v>
      </c>
      <c r="M414" s="213" t="str">
        <f>IF(J414="Low",0.15,IF(J414="Medium",0.2,IF(J414="High",0.3,IF(J414="No Risk",0,IF(Table2472[[#This Row],[Risk of Shift]]=" "," ")))))</f>
        <v xml:space="preserve"> </v>
      </c>
    </row>
    <row r="415" spans="3:13">
      <c r="C415" s="16"/>
      <c r="E415" s="209" t="str">
        <f>IFERROR(VLOOKUP(Table2472[[#This Row],[MS-DRG]],'TO HIDE DRG Sum Ref'!$B$2:$M$760,4,FALSE)," ")</f>
        <v xml:space="preserve"> </v>
      </c>
      <c r="F415" s="210" t="str">
        <f>IFERROR(VLOOKUP(Table2472[[#This Row],[MS-DRG]],'TO HIDE DRG Sum Ref'!$B$2:$M$760,5,FALSE)," ")</f>
        <v xml:space="preserve"> </v>
      </c>
      <c r="G415" s="211" t="str">
        <f>IF('Volume Input'!E417&lt;&gt;0,'Volume Input'!E417," ")</f>
        <v xml:space="preserve"> </v>
      </c>
      <c r="H415" s="210" t="str">
        <f>IFERROR(VLOOKUP(Table2472[[#This Row],[MS-DRG]],'TO HIDE DRG Sum Ref'!$B$2:$M$760,2,FALSE)," ")</f>
        <v xml:space="preserve"> </v>
      </c>
      <c r="I415" s="212" t="str">
        <f>_xlfn.IFNA(VLOOKUP(Table2472[[#This Row],[MS-DRG]],'TO HIDE DRG Sum Ref'!$B$2:$F$760,3,FALSE)," ")</f>
        <v xml:space="preserve"> </v>
      </c>
      <c r="J415" s="212" t="str">
        <f>_xlfn.IFNA(VLOOKUP(F415,'TO HIDE DRG Sum Ref'!$L$3:$N$85,3,FALSE)," ")</f>
        <v xml:space="preserve"> </v>
      </c>
      <c r="K415" s="213" t="str">
        <f>IF(J415="Low",0.05,IF(J415="Medium",0.1,IF(J415="High",0.2,IF(J415="No Risk",0,IF(Table2472[[#This Row],[Risk of Shift]]=" "," ")))))</f>
        <v xml:space="preserve"> </v>
      </c>
      <c r="L415" s="213" t="str">
        <f>IF(J415="Low",0.1,IF(J415="Medium",0.15,IF(J415="High",0.25,IF(J415="No Risk",0,IF(Table2472[[#This Row],[Risk of Shift]]=" "," ")))))</f>
        <v xml:space="preserve"> </v>
      </c>
      <c r="M415" s="213" t="str">
        <f>IF(J415="Low",0.15,IF(J415="Medium",0.2,IF(J415="High",0.3,IF(J415="No Risk",0,IF(Table2472[[#This Row],[Risk of Shift]]=" "," ")))))</f>
        <v xml:space="preserve"> </v>
      </c>
    </row>
    <row r="416" spans="3:13">
      <c r="C416" s="16"/>
      <c r="E416" s="209" t="str">
        <f>IFERROR(VLOOKUP(Table2472[[#This Row],[MS-DRG]],'TO HIDE DRG Sum Ref'!$B$2:$M$760,4,FALSE)," ")</f>
        <v xml:space="preserve"> </v>
      </c>
      <c r="F416" s="210" t="str">
        <f>IFERROR(VLOOKUP(Table2472[[#This Row],[MS-DRG]],'TO HIDE DRG Sum Ref'!$B$2:$M$760,5,FALSE)," ")</f>
        <v xml:space="preserve"> </v>
      </c>
      <c r="G416" s="211" t="str">
        <f>IF('Volume Input'!E418&lt;&gt;0,'Volume Input'!E418," ")</f>
        <v xml:space="preserve"> </v>
      </c>
      <c r="H416" s="210" t="str">
        <f>IFERROR(VLOOKUP(Table2472[[#This Row],[MS-DRG]],'TO HIDE DRG Sum Ref'!$B$2:$M$760,2,FALSE)," ")</f>
        <v xml:space="preserve"> </v>
      </c>
      <c r="I416" s="212" t="str">
        <f>_xlfn.IFNA(VLOOKUP(Table2472[[#This Row],[MS-DRG]],'TO HIDE DRG Sum Ref'!$B$2:$F$760,3,FALSE)," ")</f>
        <v xml:space="preserve"> </v>
      </c>
      <c r="J416" s="212" t="str">
        <f>_xlfn.IFNA(VLOOKUP(F416,'TO HIDE DRG Sum Ref'!$L$3:$N$85,3,FALSE)," ")</f>
        <v xml:space="preserve"> </v>
      </c>
      <c r="K416" s="213" t="str">
        <f>IF(J416="Low",0.05,IF(J416="Medium",0.1,IF(J416="High",0.2,IF(J416="No Risk",0,IF(Table2472[[#This Row],[Risk of Shift]]=" "," ")))))</f>
        <v xml:space="preserve"> </v>
      </c>
      <c r="L416" s="213" t="str">
        <f>IF(J416="Low",0.1,IF(J416="Medium",0.15,IF(J416="High",0.25,IF(J416="No Risk",0,IF(Table2472[[#This Row],[Risk of Shift]]=" "," ")))))</f>
        <v xml:space="preserve"> </v>
      </c>
      <c r="M416" s="213" t="str">
        <f>IF(J416="Low",0.15,IF(J416="Medium",0.2,IF(J416="High",0.3,IF(J416="No Risk",0,IF(Table2472[[#This Row],[Risk of Shift]]=" "," ")))))</f>
        <v xml:space="preserve"> </v>
      </c>
    </row>
    <row r="417" spans="3:13">
      <c r="C417" s="16"/>
      <c r="E417" s="209" t="str">
        <f>IFERROR(VLOOKUP(Table2472[[#This Row],[MS-DRG]],'TO HIDE DRG Sum Ref'!$B$2:$M$760,4,FALSE)," ")</f>
        <v xml:space="preserve"> </v>
      </c>
      <c r="F417" s="210" t="str">
        <f>IFERROR(VLOOKUP(Table2472[[#This Row],[MS-DRG]],'TO HIDE DRG Sum Ref'!$B$2:$M$760,5,FALSE)," ")</f>
        <v xml:space="preserve"> </v>
      </c>
      <c r="G417" s="211" t="str">
        <f>IF('Volume Input'!E419&lt;&gt;0,'Volume Input'!E419," ")</f>
        <v xml:space="preserve"> </v>
      </c>
      <c r="H417" s="210" t="str">
        <f>IFERROR(VLOOKUP(Table2472[[#This Row],[MS-DRG]],'TO HIDE DRG Sum Ref'!$B$2:$M$760,2,FALSE)," ")</f>
        <v xml:space="preserve"> </v>
      </c>
      <c r="I417" s="212" t="str">
        <f>_xlfn.IFNA(VLOOKUP(Table2472[[#This Row],[MS-DRG]],'TO HIDE DRG Sum Ref'!$B$2:$F$760,3,FALSE)," ")</f>
        <v xml:space="preserve"> </v>
      </c>
      <c r="J417" s="212" t="str">
        <f>_xlfn.IFNA(VLOOKUP(F417,'TO HIDE DRG Sum Ref'!$L$3:$N$85,3,FALSE)," ")</f>
        <v xml:space="preserve"> </v>
      </c>
      <c r="K417" s="213" t="str">
        <f>IF(J417="Low",0.05,IF(J417="Medium",0.1,IF(J417="High",0.2,IF(J417="No Risk",0,IF(Table2472[[#This Row],[Risk of Shift]]=" "," ")))))</f>
        <v xml:space="preserve"> </v>
      </c>
      <c r="L417" s="213" t="str">
        <f>IF(J417="Low",0.1,IF(J417="Medium",0.15,IF(J417="High",0.25,IF(J417="No Risk",0,IF(Table2472[[#This Row],[Risk of Shift]]=" "," ")))))</f>
        <v xml:space="preserve"> </v>
      </c>
      <c r="M417" s="213" t="str">
        <f>IF(J417="Low",0.15,IF(J417="Medium",0.2,IF(J417="High",0.3,IF(J417="No Risk",0,IF(Table2472[[#This Row],[Risk of Shift]]=" "," ")))))</f>
        <v xml:space="preserve"> </v>
      </c>
    </row>
    <row r="418" spans="3:13">
      <c r="C418" s="16"/>
      <c r="E418" s="209" t="str">
        <f>IFERROR(VLOOKUP(Table2472[[#This Row],[MS-DRG]],'TO HIDE DRG Sum Ref'!$B$2:$M$760,4,FALSE)," ")</f>
        <v xml:space="preserve"> </v>
      </c>
      <c r="F418" s="210" t="str">
        <f>IFERROR(VLOOKUP(Table2472[[#This Row],[MS-DRG]],'TO HIDE DRG Sum Ref'!$B$2:$M$760,5,FALSE)," ")</f>
        <v xml:space="preserve"> </v>
      </c>
      <c r="G418" s="211" t="str">
        <f>IF('Volume Input'!E420&lt;&gt;0,'Volume Input'!E420," ")</f>
        <v xml:space="preserve"> </v>
      </c>
      <c r="H418" s="210" t="str">
        <f>IFERROR(VLOOKUP(Table2472[[#This Row],[MS-DRG]],'TO HIDE DRG Sum Ref'!$B$2:$M$760,2,FALSE)," ")</f>
        <v xml:space="preserve"> </v>
      </c>
      <c r="I418" s="212" t="str">
        <f>_xlfn.IFNA(VLOOKUP(Table2472[[#This Row],[MS-DRG]],'TO HIDE DRG Sum Ref'!$B$2:$F$760,3,FALSE)," ")</f>
        <v xml:space="preserve"> </v>
      </c>
      <c r="J418" s="212" t="str">
        <f>_xlfn.IFNA(VLOOKUP(F418,'TO HIDE DRG Sum Ref'!$L$3:$N$85,3,FALSE)," ")</f>
        <v xml:space="preserve"> </v>
      </c>
      <c r="K418" s="213" t="str">
        <f>IF(J418="Low",0.05,IF(J418="Medium",0.1,IF(J418="High",0.2,IF(J418="No Risk",0,IF(Table2472[[#This Row],[Risk of Shift]]=" "," ")))))</f>
        <v xml:space="preserve"> </v>
      </c>
      <c r="L418" s="213" t="str">
        <f>IF(J418="Low",0.1,IF(J418="Medium",0.15,IF(J418="High",0.25,IF(J418="No Risk",0,IF(Table2472[[#This Row],[Risk of Shift]]=" "," ")))))</f>
        <v xml:space="preserve"> </v>
      </c>
      <c r="M418" s="213" t="str">
        <f>IF(J418="Low",0.15,IF(J418="Medium",0.2,IF(J418="High",0.3,IF(J418="No Risk",0,IF(Table2472[[#This Row],[Risk of Shift]]=" "," ")))))</f>
        <v xml:space="preserve"> </v>
      </c>
    </row>
    <row r="419" spans="3:13">
      <c r="C419" s="16"/>
      <c r="E419" s="209" t="str">
        <f>IFERROR(VLOOKUP(Table2472[[#This Row],[MS-DRG]],'TO HIDE DRG Sum Ref'!$B$2:$M$760,4,FALSE)," ")</f>
        <v xml:space="preserve"> </v>
      </c>
      <c r="F419" s="210" t="str">
        <f>IFERROR(VLOOKUP(Table2472[[#This Row],[MS-DRG]],'TO HIDE DRG Sum Ref'!$B$2:$M$760,5,FALSE)," ")</f>
        <v xml:space="preserve"> </v>
      </c>
      <c r="G419" s="211" t="str">
        <f>IF('Volume Input'!E421&lt;&gt;0,'Volume Input'!E421," ")</f>
        <v xml:space="preserve"> </v>
      </c>
      <c r="H419" s="210" t="str">
        <f>IFERROR(VLOOKUP(Table2472[[#This Row],[MS-DRG]],'TO HIDE DRG Sum Ref'!$B$2:$M$760,2,FALSE)," ")</f>
        <v xml:space="preserve"> </v>
      </c>
      <c r="I419" s="212" t="str">
        <f>_xlfn.IFNA(VLOOKUP(Table2472[[#This Row],[MS-DRG]],'TO HIDE DRG Sum Ref'!$B$2:$F$760,3,FALSE)," ")</f>
        <v xml:space="preserve"> </v>
      </c>
      <c r="J419" s="212" t="str">
        <f>_xlfn.IFNA(VLOOKUP(F419,'TO HIDE DRG Sum Ref'!$L$3:$N$85,3,FALSE)," ")</f>
        <v xml:space="preserve"> </v>
      </c>
      <c r="K419" s="213" t="str">
        <f>IF(J419="Low",0.05,IF(J419="Medium",0.1,IF(J419="High",0.2,IF(J419="No Risk",0,IF(Table2472[[#This Row],[Risk of Shift]]=" "," ")))))</f>
        <v xml:space="preserve"> </v>
      </c>
      <c r="L419" s="213" t="str">
        <f>IF(J419="Low",0.1,IF(J419="Medium",0.15,IF(J419="High",0.25,IF(J419="No Risk",0,IF(Table2472[[#This Row],[Risk of Shift]]=" "," ")))))</f>
        <v xml:space="preserve"> </v>
      </c>
      <c r="M419" s="213" t="str">
        <f>IF(J419="Low",0.15,IF(J419="Medium",0.2,IF(J419="High",0.3,IF(J419="No Risk",0,IF(Table2472[[#This Row],[Risk of Shift]]=" "," ")))))</f>
        <v xml:space="preserve"> </v>
      </c>
    </row>
    <row r="420" spans="3:13">
      <c r="C420" s="16"/>
      <c r="E420" s="209" t="str">
        <f>IFERROR(VLOOKUP(Table2472[[#This Row],[MS-DRG]],'TO HIDE DRG Sum Ref'!$B$2:$M$760,4,FALSE)," ")</f>
        <v xml:space="preserve"> </v>
      </c>
      <c r="F420" s="210" t="str">
        <f>IFERROR(VLOOKUP(Table2472[[#This Row],[MS-DRG]],'TO HIDE DRG Sum Ref'!$B$2:$M$760,5,FALSE)," ")</f>
        <v xml:space="preserve"> </v>
      </c>
      <c r="G420" s="211" t="str">
        <f>IF('Volume Input'!E422&lt;&gt;0,'Volume Input'!E422," ")</f>
        <v xml:space="preserve"> </v>
      </c>
      <c r="H420" s="210" t="str">
        <f>IFERROR(VLOOKUP(Table2472[[#This Row],[MS-DRG]],'TO HIDE DRG Sum Ref'!$B$2:$M$760,2,FALSE)," ")</f>
        <v xml:space="preserve"> </v>
      </c>
      <c r="I420" s="212" t="str">
        <f>_xlfn.IFNA(VLOOKUP(Table2472[[#This Row],[MS-DRG]],'TO HIDE DRG Sum Ref'!$B$2:$F$760,3,FALSE)," ")</f>
        <v xml:space="preserve"> </v>
      </c>
      <c r="J420" s="212" t="str">
        <f>_xlfn.IFNA(VLOOKUP(F420,'TO HIDE DRG Sum Ref'!$L$3:$N$85,3,FALSE)," ")</f>
        <v xml:space="preserve"> </v>
      </c>
      <c r="K420" s="213" t="str">
        <f>IF(J420="Low",0.05,IF(J420="Medium",0.1,IF(J420="High",0.2,IF(J420="No Risk",0,IF(Table2472[[#This Row],[Risk of Shift]]=" "," ")))))</f>
        <v xml:space="preserve"> </v>
      </c>
      <c r="L420" s="213" t="str">
        <f>IF(J420="Low",0.1,IF(J420="Medium",0.15,IF(J420="High",0.25,IF(J420="No Risk",0,IF(Table2472[[#This Row],[Risk of Shift]]=" "," ")))))</f>
        <v xml:space="preserve"> </v>
      </c>
      <c r="M420" s="213" t="str">
        <f>IF(J420="Low",0.15,IF(J420="Medium",0.2,IF(J420="High",0.3,IF(J420="No Risk",0,IF(Table2472[[#This Row],[Risk of Shift]]=" "," ")))))</f>
        <v xml:space="preserve"> </v>
      </c>
    </row>
    <row r="421" spans="3:13">
      <c r="C421" s="16"/>
      <c r="E421" s="209" t="str">
        <f>IFERROR(VLOOKUP(Table2472[[#This Row],[MS-DRG]],'TO HIDE DRG Sum Ref'!$B$2:$M$760,4,FALSE)," ")</f>
        <v xml:space="preserve"> </v>
      </c>
      <c r="F421" s="210" t="str">
        <f>IFERROR(VLOOKUP(Table2472[[#This Row],[MS-DRG]],'TO HIDE DRG Sum Ref'!$B$2:$M$760,5,FALSE)," ")</f>
        <v xml:space="preserve"> </v>
      </c>
      <c r="G421" s="211" t="str">
        <f>IF('Volume Input'!E423&lt;&gt;0,'Volume Input'!E423," ")</f>
        <v xml:space="preserve"> </v>
      </c>
      <c r="H421" s="210" t="str">
        <f>IFERROR(VLOOKUP(Table2472[[#This Row],[MS-DRG]],'TO HIDE DRG Sum Ref'!$B$2:$M$760,2,FALSE)," ")</f>
        <v xml:space="preserve"> </v>
      </c>
      <c r="I421" s="212" t="str">
        <f>_xlfn.IFNA(VLOOKUP(Table2472[[#This Row],[MS-DRG]],'TO HIDE DRG Sum Ref'!$B$2:$F$760,3,FALSE)," ")</f>
        <v xml:space="preserve"> </v>
      </c>
      <c r="J421" s="212" t="str">
        <f>_xlfn.IFNA(VLOOKUP(F421,'TO HIDE DRG Sum Ref'!$L$3:$N$85,3,FALSE)," ")</f>
        <v xml:space="preserve"> </v>
      </c>
      <c r="K421" s="213" t="str">
        <f>IF(J421="Low",0.05,IF(J421="Medium",0.1,IF(J421="High",0.2,IF(J421="No Risk",0,IF(Table2472[[#This Row],[Risk of Shift]]=" "," ")))))</f>
        <v xml:space="preserve"> </v>
      </c>
      <c r="L421" s="213" t="str">
        <f>IF(J421="Low",0.1,IF(J421="Medium",0.15,IF(J421="High",0.25,IF(J421="No Risk",0,IF(Table2472[[#This Row],[Risk of Shift]]=" "," ")))))</f>
        <v xml:space="preserve"> </v>
      </c>
      <c r="M421" s="213" t="str">
        <f>IF(J421="Low",0.15,IF(J421="Medium",0.2,IF(J421="High",0.3,IF(J421="No Risk",0,IF(Table2472[[#This Row],[Risk of Shift]]=" "," ")))))</f>
        <v xml:space="preserve"> </v>
      </c>
    </row>
    <row r="422" spans="3:13">
      <c r="C422" s="16"/>
      <c r="E422" s="209" t="str">
        <f>IFERROR(VLOOKUP(Table2472[[#This Row],[MS-DRG]],'TO HIDE DRG Sum Ref'!$B$2:$M$760,4,FALSE)," ")</f>
        <v xml:space="preserve"> </v>
      </c>
      <c r="F422" s="210" t="str">
        <f>IFERROR(VLOOKUP(Table2472[[#This Row],[MS-DRG]],'TO HIDE DRG Sum Ref'!$B$2:$M$760,5,FALSE)," ")</f>
        <v xml:space="preserve"> </v>
      </c>
      <c r="G422" s="211" t="str">
        <f>IF('Volume Input'!E424&lt;&gt;0,'Volume Input'!E424," ")</f>
        <v xml:space="preserve"> </v>
      </c>
      <c r="H422" s="210" t="str">
        <f>IFERROR(VLOOKUP(Table2472[[#This Row],[MS-DRG]],'TO HIDE DRG Sum Ref'!$B$2:$M$760,2,FALSE)," ")</f>
        <v xml:space="preserve"> </v>
      </c>
      <c r="I422" s="212" t="str">
        <f>_xlfn.IFNA(VLOOKUP(Table2472[[#This Row],[MS-DRG]],'TO HIDE DRG Sum Ref'!$B$2:$F$760,3,FALSE)," ")</f>
        <v xml:space="preserve"> </v>
      </c>
      <c r="J422" s="212" t="str">
        <f>_xlfn.IFNA(VLOOKUP(F422,'TO HIDE DRG Sum Ref'!$L$3:$N$85,3,FALSE)," ")</f>
        <v xml:space="preserve"> </v>
      </c>
      <c r="K422" s="213" t="str">
        <f>IF(J422="Low",0.05,IF(J422="Medium",0.1,IF(J422="High",0.2,IF(J422="No Risk",0,IF(Table2472[[#This Row],[Risk of Shift]]=" "," ")))))</f>
        <v xml:space="preserve"> </v>
      </c>
      <c r="L422" s="213" t="str">
        <f>IF(J422="Low",0.1,IF(J422="Medium",0.15,IF(J422="High",0.25,IF(J422="No Risk",0,IF(Table2472[[#This Row],[Risk of Shift]]=" "," ")))))</f>
        <v xml:space="preserve"> </v>
      </c>
      <c r="M422" s="213" t="str">
        <f>IF(J422="Low",0.15,IF(J422="Medium",0.2,IF(J422="High",0.3,IF(J422="No Risk",0,IF(Table2472[[#This Row],[Risk of Shift]]=" "," ")))))</f>
        <v xml:space="preserve"> </v>
      </c>
    </row>
    <row r="423" spans="3:13">
      <c r="C423" s="16"/>
      <c r="E423" s="209" t="str">
        <f>IFERROR(VLOOKUP(Table2472[[#This Row],[MS-DRG]],'TO HIDE DRG Sum Ref'!$B$2:$M$760,4,FALSE)," ")</f>
        <v xml:space="preserve"> </v>
      </c>
      <c r="F423" s="210" t="str">
        <f>IFERROR(VLOOKUP(Table2472[[#This Row],[MS-DRG]],'TO HIDE DRG Sum Ref'!$B$2:$M$760,5,FALSE)," ")</f>
        <v xml:space="preserve"> </v>
      </c>
      <c r="G423" s="211" t="str">
        <f>IF('Volume Input'!E425&lt;&gt;0,'Volume Input'!E425," ")</f>
        <v xml:space="preserve"> </v>
      </c>
      <c r="H423" s="210" t="str">
        <f>IFERROR(VLOOKUP(Table2472[[#This Row],[MS-DRG]],'TO HIDE DRG Sum Ref'!$B$2:$M$760,2,FALSE)," ")</f>
        <v xml:space="preserve"> </v>
      </c>
      <c r="I423" s="212" t="str">
        <f>_xlfn.IFNA(VLOOKUP(Table2472[[#This Row],[MS-DRG]],'TO HIDE DRG Sum Ref'!$B$2:$F$760,3,FALSE)," ")</f>
        <v xml:space="preserve"> </v>
      </c>
      <c r="J423" s="212" t="str">
        <f>_xlfn.IFNA(VLOOKUP(F423,'TO HIDE DRG Sum Ref'!$L$3:$N$85,3,FALSE)," ")</f>
        <v xml:space="preserve"> </v>
      </c>
      <c r="K423" s="213" t="str">
        <f>IF(J423="Low",0.05,IF(J423="Medium",0.1,IF(J423="High",0.2,IF(J423="No Risk",0,IF(Table2472[[#This Row],[Risk of Shift]]=" "," ")))))</f>
        <v xml:space="preserve"> </v>
      </c>
      <c r="L423" s="213" t="str">
        <f>IF(J423="Low",0.1,IF(J423="Medium",0.15,IF(J423="High",0.25,IF(J423="No Risk",0,IF(Table2472[[#This Row],[Risk of Shift]]=" "," ")))))</f>
        <v xml:space="preserve"> </v>
      </c>
      <c r="M423" s="213" t="str">
        <f>IF(J423="Low",0.15,IF(J423="Medium",0.2,IF(J423="High",0.3,IF(J423="No Risk",0,IF(Table2472[[#This Row],[Risk of Shift]]=" "," ")))))</f>
        <v xml:space="preserve"> </v>
      </c>
    </row>
    <row r="424" spans="3:13">
      <c r="C424" s="16"/>
      <c r="E424" s="209" t="str">
        <f>IFERROR(VLOOKUP(Table2472[[#This Row],[MS-DRG]],'TO HIDE DRG Sum Ref'!$B$2:$M$760,4,FALSE)," ")</f>
        <v xml:space="preserve"> </v>
      </c>
      <c r="F424" s="210" t="str">
        <f>IFERROR(VLOOKUP(Table2472[[#This Row],[MS-DRG]],'TO HIDE DRG Sum Ref'!$B$2:$M$760,5,FALSE)," ")</f>
        <v xml:space="preserve"> </v>
      </c>
      <c r="G424" s="211" t="str">
        <f>IF('Volume Input'!E426&lt;&gt;0,'Volume Input'!E426," ")</f>
        <v xml:space="preserve"> </v>
      </c>
      <c r="H424" s="210" t="str">
        <f>IFERROR(VLOOKUP(Table2472[[#This Row],[MS-DRG]],'TO HIDE DRG Sum Ref'!$B$2:$M$760,2,FALSE)," ")</f>
        <v xml:space="preserve"> </v>
      </c>
      <c r="I424" s="212" t="str">
        <f>_xlfn.IFNA(VLOOKUP(Table2472[[#This Row],[MS-DRG]],'TO HIDE DRG Sum Ref'!$B$2:$F$760,3,FALSE)," ")</f>
        <v xml:space="preserve"> </v>
      </c>
      <c r="J424" s="212" t="str">
        <f>_xlfn.IFNA(VLOOKUP(F424,'TO HIDE DRG Sum Ref'!$L$3:$N$85,3,FALSE)," ")</f>
        <v xml:space="preserve"> </v>
      </c>
      <c r="K424" s="213" t="str">
        <f>IF(J424="Low",0.05,IF(J424="Medium",0.1,IF(J424="High",0.2,IF(J424="No Risk",0,IF(Table2472[[#This Row],[Risk of Shift]]=" "," ")))))</f>
        <v xml:space="preserve"> </v>
      </c>
      <c r="L424" s="213" t="str">
        <f>IF(J424="Low",0.1,IF(J424="Medium",0.15,IF(J424="High",0.25,IF(J424="No Risk",0,IF(Table2472[[#This Row],[Risk of Shift]]=" "," ")))))</f>
        <v xml:space="preserve"> </v>
      </c>
      <c r="M424" s="213" t="str">
        <f>IF(J424="Low",0.15,IF(J424="Medium",0.2,IF(J424="High",0.3,IF(J424="No Risk",0,IF(Table2472[[#This Row],[Risk of Shift]]=" "," ")))))</f>
        <v xml:space="preserve"> </v>
      </c>
    </row>
    <row r="425" spans="3:13">
      <c r="C425" s="16"/>
      <c r="E425" s="209" t="str">
        <f>IFERROR(VLOOKUP(Table2472[[#This Row],[MS-DRG]],'TO HIDE DRG Sum Ref'!$B$2:$M$760,4,FALSE)," ")</f>
        <v xml:space="preserve"> </v>
      </c>
      <c r="F425" s="210" t="str">
        <f>IFERROR(VLOOKUP(Table2472[[#This Row],[MS-DRG]],'TO HIDE DRG Sum Ref'!$B$2:$M$760,5,FALSE)," ")</f>
        <v xml:space="preserve"> </v>
      </c>
      <c r="G425" s="211" t="str">
        <f>IF('Volume Input'!E427&lt;&gt;0,'Volume Input'!E427," ")</f>
        <v xml:space="preserve"> </v>
      </c>
      <c r="H425" s="210" t="str">
        <f>IFERROR(VLOOKUP(Table2472[[#This Row],[MS-DRG]],'TO HIDE DRG Sum Ref'!$B$2:$M$760,2,FALSE)," ")</f>
        <v xml:space="preserve"> </v>
      </c>
      <c r="I425" s="212" t="str">
        <f>_xlfn.IFNA(VLOOKUP(Table2472[[#This Row],[MS-DRG]],'TO HIDE DRG Sum Ref'!$B$2:$F$760,3,FALSE)," ")</f>
        <v xml:space="preserve"> </v>
      </c>
      <c r="J425" s="212" t="str">
        <f>_xlfn.IFNA(VLOOKUP(F425,'TO HIDE DRG Sum Ref'!$L$3:$N$85,3,FALSE)," ")</f>
        <v xml:space="preserve"> </v>
      </c>
      <c r="K425" s="213" t="str">
        <f>IF(J425="Low",0.05,IF(J425="Medium",0.1,IF(J425="High",0.2,IF(J425="No Risk",0,IF(Table2472[[#This Row],[Risk of Shift]]=" "," ")))))</f>
        <v xml:space="preserve"> </v>
      </c>
      <c r="L425" s="213" t="str">
        <f>IF(J425="Low",0.1,IF(J425="Medium",0.15,IF(J425="High",0.25,IF(J425="No Risk",0,IF(Table2472[[#This Row],[Risk of Shift]]=" "," ")))))</f>
        <v xml:space="preserve"> </v>
      </c>
      <c r="M425" s="213" t="str">
        <f>IF(J425="Low",0.15,IF(J425="Medium",0.2,IF(J425="High",0.3,IF(J425="No Risk",0,IF(Table2472[[#This Row],[Risk of Shift]]=" "," ")))))</f>
        <v xml:space="preserve"> </v>
      </c>
    </row>
    <row r="426" spans="3:13">
      <c r="C426" s="16"/>
      <c r="E426" s="209" t="str">
        <f>IFERROR(VLOOKUP(Table2472[[#This Row],[MS-DRG]],'TO HIDE DRG Sum Ref'!$B$2:$M$760,4,FALSE)," ")</f>
        <v xml:space="preserve"> </v>
      </c>
      <c r="F426" s="210" t="str">
        <f>IFERROR(VLOOKUP(Table2472[[#This Row],[MS-DRG]],'TO HIDE DRG Sum Ref'!$B$2:$M$760,5,FALSE)," ")</f>
        <v xml:space="preserve"> </v>
      </c>
      <c r="G426" s="211" t="str">
        <f>IF('Volume Input'!E428&lt;&gt;0,'Volume Input'!E428," ")</f>
        <v xml:space="preserve"> </v>
      </c>
      <c r="H426" s="210" t="str">
        <f>IFERROR(VLOOKUP(Table2472[[#This Row],[MS-DRG]],'TO HIDE DRG Sum Ref'!$B$2:$M$760,2,FALSE)," ")</f>
        <v xml:space="preserve"> </v>
      </c>
      <c r="I426" s="212" t="str">
        <f>_xlfn.IFNA(VLOOKUP(Table2472[[#This Row],[MS-DRG]],'TO HIDE DRG Sum Ref'!$B$2:$F$760,3,FALSE)," ")</f>
        <v xml:space="preserve"> </v>
      </c>
      <c r="J426" s="212" t="str">
        <f>_xlfn.IFNA(VLOOKUP(F426,'TO HIDE DRG Sum Ref'!$L$3:$N$85,3,FALSE)," ")</f>
        <v xml:space="preserve"> </v>
      </c>
      <c r="K426" s="213" t="str">
        <f>IF(J426="Low",0.05,IF(J426="Medium",0.1,IF(J426="High",0.2,IF(J426="No Risk",0,IF(Table2472[[#This Row],[Risk of Shift]]=" "," ")))))</f>
        <v xml:space="preserve"> </v>
      </c>
      <c r="L426" s="213" t="str">
        <f>IF(J426="Low",0.1,IF(J426="Medium",0.15,IF(J426="High",0.25,IF(J426="No Risk",0,IF(Table2472[[#This Row],[Risk of Shift]]=" "," ")))))</f>
        <v xml:space="preserve"> </v>
      </c>
      <c r="M426" s="213" t="str">
        <f>IF(J426="Low",0.15,IF(J426="Medium",0.2,IF(J426="High",0.3,IF(J426="No Risk",0,IF(Table2472[[#This Row],[Risk of Shift]]=" "," ")))))</f>
        <v xml:space="preserve"> </v>
      </c>
    </row>
    <row r="427" spans="3:13">
      <c r="C427" s="16"/>
      <c r="E427" s="209" t="str">
        <f>IFERROR(VLOOKUP(Table2472[[#This Row],[MS-DRG]],'TO HIDE DRG Sum Ref'!$B$2:$M$760,4,FALSE)," ")</f>
        <v xml:space="preserve"> </v>
      </c>
      <c r="F427" s="210" t="str">
        <f>IFERROR(VLOOKUP(Table2472[[#This Row],[MS-DRG]],'TO HIDE DRG Sum Ref'!$B$2:$M$760,5,FALSE)," ")</f>
        <v xml:space="preserve"> </v>
      </c>
      <c r="G427" s="211" t="str">
        <f>IF('Volume Input'!E429&lt;&gt;0,'Volume Input'!E429," ")</f>
        <v xml:space="preserve"> </v>
      </c>
      <c r="H427" s="210" t="str">
        <f>IFERROR(VLOOKUP(Table2472[[#This Row],[MS-DRG]],'TO HIDE DRG Sum Ref'!$B$2:$M$760,2,FALSE)," ")</f>
        <v xml:space="preserve"> </v>
      </c>
      <c r="I427" s="212" t="str">
        <f>_xlfn.IFNA(VLOOKUP(Table2472[[#This Row],[MS-DRG]],'TO HIDE DRG Sum Ref'!$B$2:$F$760,3,FALSE)," ")</f>
        <v xml:space="preserve"> </v>
      </c>
      <c r="J427" s="212" t="str">
        <f>_xlfn.IFNA(VLOOKUP(F427,'TO HIDE DRG Sum Ref'!$L$3:$N$85,3,FALSE)," ")</f>
        <v xml:space="preserve"> </v>
      </c>
      <c r="K427" s="213" t="str">
        <f>IF(J427="Low",0.05,IF(J427="Medium",0.1,IF(J427="High",0.2,IF(J427="No Risk",0,IF(Table2472[[#This Row],[Risk of Shift]]=" "," ")))))</f>
        <v xml:space="preserve"> </v>
      </c>
      <c r="L427" s="213" t="str">
        <f>IF(J427="Low",0.1,IF(J427="Medium",0.15,IF(J427="High",0.25,IF(J427="No Risk",0,IF(Table2472[[#This Row],[Risk of Shift]]=" "," ")))))</f>
        <v xml:space="preserve"> </v>
      </c>
      <c r="M427" s="213" t="str">
        <f>IF(J427="Low",0.15,IF(J427="Medium",0.2,IF(J427="High",0.3,IF(J427="No Risk",0,IF(Table2472[[#This Row],[Risk of Shift]]=" "," ")))))</f>
        <v xml:space="preserve"> </v>
      </c>
    </row>
    <row r="428" spans="3:13">
      <c r="C428" s="16"/>
      <c r="E428" s="209" t="str">
        <f>IFERROR(VLOOKUP(Table2472[[#This Row],[MS-DRG]],'TO HIDE DRG Sum Ref'!$B$2:$M$760,4,FALSE)," ")</f>
        <v xml:space="preserve"> </v>
      </c>
      <c r="F428" s="210" t="str">
        <f>IFERROR(VLOOKUP(Table2472[[#This Row],[MS-DRG]],'TO HIDE DRG Sum Ref'!$B$2:$M$760,5,FALSE)," ")</f>
        <v xml:space="preserve"> </v>
      </c>
      <c r="G428" s="211" t="str">
        <f>IF('Volume Input'!E430&lt;&gt;0,'Volume Input'!E430," ")</f>
        <v xml:space="preserve"> </v>
      </c>
      <c r="H428" s="210" t="str">
        <f>IFERROR(VLOOKUP(Table2472[[#This Row],[MS-DRG]],'TO HIDE DRG Sum Ref'!$B$2:$M$760,2,FALSE)," ")</f>
        <v xml:space="preserve"> </v>
      </c>
      <c r="I428" s="212" t="str">
        <f>_xlfn.IFNA(VLOOKUP(Table2472[[#This Row],[MS-DRG]],'TO HIDE DRG Sum Ref'!$B$2:$F$760,3,FALSE)," ")</f>
        <v xml:space="preserve"> </v>
      </c>
      <c r="J428" s="212" t="str">
        <f>_xlfn.IFNA(VLOOKUP(F428,'TO HIDE DRG Sum Ref'!$L$3:$N$85,3,FALSE)," ")</f>
        <v xml:space="preserve"> </v>
      </c>
      <c r="K428" s="213" t="str">
        <f>IF(J428="Low",0.05,IF(J428="Medium",0.1,IF(J428="High",0.2,IF(J428="No Risk",0,IF(Table2472[[#This Row],[Risk of Shift]]=" "," ")))))</f>
        <v xml:space="preserve"> </v>
      </c>
      <c r="L428" s="213" t="str">
        <f>IF(J428="Low",0.1,IF(J428="Medium",0.15,IF(J428="High",0.25,IF(J428="No Risk",0,IF(Table2472[[#This Row],[Risk of Shift]]=" "," ")))))</f>
        <v xml:space="preserve"> </v>
      </c>
      <c r="M428" s="213" t="str">
        <f>IF(J428="Low",0.15,IF(J428="Medium",0.2,IF(J428="High",0.3,IF(J428="No Risk",0,IF(Table2472[[#This Row],[Risk of Shift]]=" "," ")))))</f>
        <v xml:space="preserve"> </v>
      </c>
    </row>
    <row r="429" spans="3:13">
      <c r="C429" s="16"/>
      <c r="E429" s="209" t="str">
        <f>IFERROR(VLOOKUP(Table2472[[#This Row],[MS-DRG]],'TO HIDE DRG Sum Ref'!$B$2:$M$760,4,FALSE)," ")</f>
        <v xml:space="preserve"> </v>
      </c>
      <c r="F429" s="210" t="str">
        <f>IFERROR(VLOOKUP(Table2472[[#This Row],[MS-DRG]],'TO HIDE DRG Sum Ref'!$B$2:$M$760,5,FALSE)," ")</f>
        <v xml:space="preserve"> </v>
      </c>
      <c r="G429" s="211" t="str">
        <f>IF('Volume Input'!E431&lt;&gt;0,'Volume Input'!E431," ")</f>
        <v xml:space="preserve"> </v>
      </c>
      <c r="H429" s="210" t="str">
        <f>IFERROR(VLOOKUP(Table2472[[#This Row],[MS-DRG]],'TO HIDE DRG Sum Ref'!$B$2:$M$760,2,FALSE)," ")</f>
        <v xml:space="preserve"> </v>
      </c>
      <c r="I429" s="212" t="str">
        <f>_xlfn.IFNA(VLOOKUP(Table2472[[#This Row],[MS-DRG]],'TO HIDE DRG Sum Ref'!$B$2:$F$760,3,FALSE)," ")</f>
        <v xml:space="preserve"> </v>
      </c>
      <c r="J429" s="212" t="str">
        <f>_xlfn.IFNA(VLOOKUP(F429,'TO HIDE DRG Sum Ref'!$L$3:$N$85,3,FALSE)," ")</f>
        <v xml:space="preserve"> </v>
      </c>
      <c r="K429" s="213" t="str">
        <f>IF(J429="Low",0.05,IF(J429="Medium",0.1,IF(J429="High",0.2,IF(J429="No Risk",0,IF(Table2472[[#This Row],[Risk of Shift]]=" "," ")))))</f>
        <v xml:space="preserve"> </v>
      </c>
      <c r="L429" s="213" t="str">
        <f>IF(J429="Low",0.1,IF(J429="Medium",0.15,IF(J429="High",0.25,IF(J429="No Risk",0,IF(Table2472[[#This Row],[Risk of Shift]]=" "," ")))))</f>
        <v xml:space="preserve"> </v>
      </c>
      <c r="M429" s="213" t="str">
        <f>IF(J429="Low",0.15,IF(J429="Medium",0.2,IF(J429="High",0.3,IF(J429="No Risk",0,IF(Table2472[[#This Row],[Risk of Shift]]=" "," ")))))</f>
        <v xml:space="preserve"> </v>
      </c>
    </row>
    <row r="430" spans="3:13">
      <c r="C430" s="16"/>
      <c r="E430" s="209" t="str">
        <f>IFERROR(VLOOKUP(Table2472[[#This Row],[MS-DRG]],'TO HIDE DRG Sum Ref'!$B$2:$M$760,4,FALSE)," ")</f>
        <v xml:space="preserve"> </v>
      </c>
      <c r="F430" s="210" t="str">
        <f>IFERROR(VLOOKUP(Table2472[[#This Row],[MS-DRG]],'TO HIDE DRG Sum Ref'!$B$2:$M$760,5,FALSE)," ")</f>
        <v xml:space="preserve"> </v>
      </c>
      <c r="G430" s="211" t="str">
        <f>IF('Volume Input'!E432&lt;&gt;0,'Volume Input'!E432," ")</f>
        <v xml:space="preserve"> </v>
      </c>
      <c r="H430" s="210" t="str">
        <f>IFERROR(VLOOKUP(Table2472[[#This Row],[MS-DRG]],'TO HIDE DRG Sum Ref'!$B$2:$M$760,2,FALSE)," ")</f>
        <v xml:space="preserve"> </v>
      </c>
      <c r="I430" s="212" t="str">
        <f>_xlfn.IFNA(VLOOKUP(Table2472[[#This Row],[MS-DRG]],'TO HIDE DRG Sum Ref'!$B$2:$F$760,3,FALSE)," ")</f>
        <v xml:space="preserve"> </v>
      </c>
      <c r="J430" s="212" t="str">
        <f>_xlfn.IFNA(VLOOKUP(F430,'TO HIDE DRG Sum Ref'!$L$3:$N$85,3,FALSE)," ")</f>
        <v xml:space="preserve"> </v>
      </c>
      <c r="K430" s="213" t="str">
        <f>IF(J430="Low",0.05,IF(J430="Medium",0.1,IF(J430="High",0.2,IF(J430="No Risk",0,IF(Table2472[[#This Row],[Risk of Shift]]=" "," ")))))</f>
        <v xml:space="preserve"> </v>
      </c>
      <c r="L430" s="213" t="str">
        <f>IF(J430="Low",0.1,IF(J430="Medium",0.15,IF(J430="High",0.25,IF(J430="No Risk",0,IF(Table2472[[#This Row],[Risk of Shift]]=" "," ")))))</f>
        <v xml:space="preserve"> </v>
      </c>
      <c r="M430" s="213" t="str">
        <f>IF(J430="Low",0.15,IF(J430="Medium",0.2,IF(J430="High",0.3,IF(J430="No Risk",0,IF(Table2472[[#This Row],[Risk of Shift]]=" "," ")))))</f>
        <v xml:space="preserve"> </v>
      </c>
    </row>
    <row r="431" spans="3:13">
      <c r="C431" s="16"/>
      <c r="E431" s="209" t="str">
        <f>IFERROR(VLOOKUP(Table2472[[#This Row],[MS-DRG]],'TO HIDE DRG Sum Ref'!$B$2:$M$760,4,FALSE)," ")</f>
        <v xml:space="preserve"> </v>
      </c>
      <c r="F431" s="210" t="str">
        <f>IFERROR(VLOOKUP(Table2472[[#This Row],[MS-DRG]],'TO HIDE DRG Sum Ref'!$B$2:$M$760,5,FALSE)," ")</f>
        <v xml:space="preserve"> </v>
      </c>
      <c r="G431" s="211" t="str">
        <f>IF('Volume Input'!E433&lt;&gt;0,'Volume Input'!E433," ")</f>
        <v xml:space="preserve"> </v>
      </c>
      <c r="H431" s="210" t="str">
        <f>IFERROR(VLOOKUP(Table2472[[#This Row],[MS-DRG]],'TO HIDE DRG Sum Ref'!$B$2:$M$760,2,FALSE)," ")</f>
        <v xml:space="preserve"> </v>
      </c>
      <c r="I431" s="212" t="str">
        <f>_xlfn.IFNA(VLOOKUP(Table2472[[#This Row],[MS-DRG]],'TO HIDE DRG Sum Ref'!$B$2:$F$760,3,FALSE)," ")</f>
        <v xml:space="preserve"> </v>
      </c>
      <c r="J431" s="212" t="str">
        <f>_xlfn.IFNA(VLOOKUP(F431,'TO HIDE DRG Sum Ref'!$L$3:$N$85,3,FALSE)," ")</f>
        <v xml:space="preserve"> </v>
      </c>
      <c r="K431" s="213" t="str">
        <f>IF(J431="Low",0.05,IF(J431="Medium",0.1,IF(J431="High",0.2,IF(J431="No Risk",0,IF(Table2472[[#This Row],[Risk of Shift]]=" "," ")))))</f>
        <v xml:space="preserve"> </v>
      </c>
      <c r="L431" s="213" t="str">
        <f>IF(J431="Low",0.1,IF(J431="Medium",0.15,IF(J431="High",0.25,IF(J431="No Risk",0,IF(Table2472[[#This Row],[Risk of Shift]]=" "," ")))))</f>
        <v xml:space="preserve"> </v>
      </c>
      <c r="M431" s="213" t="str">
        <f>IF(J431="Low",0.15,IF(J431="Medium",0.2,IF(J431="High",0.3,IF(J431="No Risk",0,IF(Table2472[[#This Row],[Risk of Shift]]=" "," ")))))</f>
        <v xml:space="preserve"> </v>
      </c>
    </row>
    <row r="432" spans="3:13">
      <c r="C432" s="16"/>
      <c r="E432" s="209" t="str">
        <f>IFERROR(VLOOKUP(Table2472[[#This Row],[MS-DRG]],'TO HIDE DRG Sum Ref'!$B$2:$M$760,4,FALSE)," ")</f>
        <v xml:space="preserve"> </v>
      </c>
      <c r="F432" s="210" t="str">
        <f>IFERROR(VLOOKUP(Table2472[[#This Row],[MS-DRG]],'TO HIDE DRG Sum Ref'!$B$2:$M$760,5,FALSE)," ")</f>
        <v xml:space="preserve"> </v>
      </c>
      <c r="G432" s="211" t="str">
        <f>IF('Volume Input'!E434&lt;&gt;0,'Volume Input'!E434," ")</f>
        <v xml:space="preserve"> </v>
      </c>
      <c r="H432" s="210" t="str">
        <f>IFERROR(VLOOKUP(Table2472[[#This Row],[MS-DRG]],'TO HIDE DRG Sum Ref'!$B$2:$M$760,2,FALSE)," ")</f>
        <v xml:space="preserve"> </v>
      </c>
      <c r="I432" s="212" t="str">
        <f>_xlfn.IFNA(VLOOKUP(Table2472[[#This Row],[MS-DRG]],'TO HIDE DRG Sum Ref'!$B$2:$F$760,3,FALSE)," ")</f>
        <v xml:space="preserve"> </v>
      </c>
      <c r="J432" s="212" t="str">
        <f>_xlfn.IFNA(VLOOKUP(F432,'TO HIDE DRG Sum Ref'!$L$3:$N$85,3,FALSE)," ")</f>
        <v xml:space="preserve"> </v>
      </c>
      <c r="K432" s="213" t="str">
        <f>IF(J432="Low",0.05,IF(J432="Medium",0.1,IF(J432="High",0.2,IF(J432="No Risk",0,IF(Table2472[[#This Row],[Risk of Shift]]=" "," ")))))</f>
        <v xml:space="preserve"> </v>
      </c>
      <c r="L432" s="213" t="str">
        <f>IF(J432="Low",0.1,IF(J432="Medium",0.15,IF(J432="High",0.25,IF(J432="No Risk",0,IF(Table2472[[#This Row],[Risk of Shift]]=" "," ")))))</f>
        <v xml:space="preserve"> </v>
      </c>
      <c r="M432" s="213" t="str">
        <f>IF(J432="Low",0.15,IF(J432="Medium",0.2,IF(J432="High",0.3,IF(J432="No Risk",0,IF(Table2472[[#This Row],[Risk of Shift]]=" "," ")))))</f>
        <v xml:space="preserve"> </v>
      </c>
    </row>
    <row r="433" spans="3:13">
      <c r="C433" s="16"/>
      <c r="E433" s="209" t="str">
        <f>IFERROR(VLOOKUP(Table2472[[#This Row],[MS-DRG]],'TO HIDE DRG Sum Ref'!$B$2:$M$760,4,FALSE)," ")</f>
        <v xml:space="preserve"> </v>
      </c>
      <c r="F433" s="210" t="str">
        <f>IFERROR(VLOOKUP(Table2472[[#This Row],[MS-DRG]],'TO HIDE DRG Sum Ref'!$B$2:$M$760,5,FALSE)," ")</f>
        <v xml:space="preserve"> </v>
      </c>
      <c r="G433" s="211" t="str">
        <f>IF('Volume Input'!E435&lt;&gt;0,'Volume Input'!E435," ")</f>
        <v xml:space="preserve"> </v>
      </c>
      <c r="H433" s="210" t="str">
        <f>IFERROR(VLOOKUP(Table2472[[#This Row],[MS-DRG]],'TO HIDE DRG Sum Ref'!$B$2:$M$760,2,FALSE)," ")</f>
        <v xml:space="preserve"> </v>
      </c>
      <c r="I433" s="212" t="str">
        <f>_xlfn.IFNA(VLOOKUP(Table2472[[#This Row],[MS-DRG]],'TO HIDE DRG Sum Ref'!$B$2:$F$760,3,FALSE)," ")</f>
        <v xml:space="preserve"> </v>
      </c>
      <c r="J433" s="212" t="str">
        <f>_xlfn.IFNA(VLOOKUP(F433,'TO HIDE DRG Sum Ref'!$L$3:$N$85,3,FALSE)," ")</f>
        <v xml:space="preserve"> </v>
      </c>
      <c r="K433" s="213" t="str">
        <f>IF(J433="Low",0.05,IF(J433="Medium",0.1,IF(J433="High",0.2,IF(J433="No Risk",0,IF(Table2472[[#This Row],[Risk of Shift]]=" "," ")))))</f>
        <v xml:space="preserve"> </v>
      </c>
      <c r="L433" s="213" t="str">
        <f>IF(J433="Low",0.1,IF(J433="Medium",0.15,IF(J433="High",0.25,IF(J433="No Risk",0,IF(Table2472[[#This Row],[Risk of Shift]]=" "," ")))))</f>
        <v xml:space="preserve"> </v>
      </c>
      <c r="M433" s="213" t="str">
        <f>IF(J433="Low",0.15,IF(J433="Medium",0.2,IF(J433="High",0.3,IF(J433="No Risk",0,IF(Table2472[[#This Row],[Risk of Shift]]=" "," ")))))</f>
        <v xml:space="preserve"> </v>
      </c>
    </row>
    <row r="434" spans="3:13">
      <c r="C434" s="16"/>
      <c r="E434" s="209" t="str">
        <f>IFERROR(VLOOKUP(Table2472[[#This Row],[MS-DRG]],'TO HIDE DRG Sum Ref'!$B$2:$M$760,4,FALSE)," ")</f>
        <v xml:space="preserve"> </v>
      </c>
      <c r="F434" s="210" t="str">
        <f>IFERROR(VLOOKUP(Table2472[[#This Row],[MS-DRG]],'TO HIDE DRG Sum Ref'!$B$2:$M$760,5,FALSE)," ")</f>
        <v xml:space="preserve"> </v>
      </c>
      <c r="G434" s="211" t="str">
        <f>IF('Volume Input'!E436&lt;&gt;0,'Volume Input'!E436," ")</f>
        <v xml:space="preserve"> </v>
      </c>
      <c r="H434" s="210" t="str">
        <f>IFERROR(VLOOKUP(Table2472[[#This Row],[MS-DRG]],'TO HIDE DRG Sum Ref'!$B$2:$M$760,2,FALSE)," ")</f>
        <v xml:space="preserve"> </v>
      </c>
      <c r="I434" s="212" t="str">
        <f>_xlfn.IFNA(VLOOKUP(Table2472[[#This Row],[MS-DRG]],'TO HIDE DRG Sum Ref'!$B$2:$F$760,3,FALSE)," ")</f>
        <v xml:space="preserve"> </v>
      </c>
      <c r="J434" s="212" t="str">
        <f>_xlfn.IFNA(VLOOKUP(F434,'TO HIDE DRG Sum Ref'!$L$3:$N$85,3,FALSE)," ")</f>
        <v xml:space="preserve"> </v>
      </c>
      <c r="K434" s="213" t="str">
        <f>IF(J434="Low",0.05,IF(J434="Medium",0.1,IF(J434="High",0.2,IF(J434="No Risk",0,IF(Table2472[[#This Row],[Risk of Shift]]=" "," ")))))</f>
        <v xml:space="preserve"> </v>
      </c>
      <c r="L434" s="213" t="str">
        <f>IF(J434="Low",0.1,IF(J434="Medium",0.15,IF(J434="High",0.25,IF(J434="No Risk",0,IF(Table2472[[#This Row],[Risk of Shift]]=" "," ")))))</f>
        <v xml:space="preserve"> </v>
      </c>
      <c r="M434" s="213" t="str">
        <f>IF(J434="Low",0.15,IF(J434="Medium",0.2,IF(J434="High",0.3,IF(J434="No Risk",0,IF(Table2472[[#This Row],[Risk of Shift]]=" "," ")))))</f>
        <v xml:space="preserve"> </v>
      </c>
    </row>
    <row r="435" spans="3:13">
      <c r="C435" s="16"/>
      <c r="E435" s="209" t="str">
        <f>IFERROR(VLOOKUP(Table2472[[#This Row],[MS-DRG]],'TO HIDE DRG Sum Ref'!$B$2:$M$760,4,FALSE)," ")</f>
        <v xml:space="preserve"> </v>
      </c>
      <c r="F435" s="210" t="str">
        <f>IFERROR(VLOOKUP(Table2472[[#This Row],[MS-DRG]],'TO HIDE DRG Sum Ref'!$B$2:$M$760,5,FALSE)," ")</f>
        <v xml:space="preserve"> </v>
      </c>
      <c r="G435" s="211" t="str">
        <f>IF('Volume Input'!E437&lt;&gt;0,'Volume Input'!E437," ")</f>
        <v xml:space="preserve"> </v>
      </c>
      <c r="H435" s="210" t="str">
        <f>IFERROR(VLOOKUP(Table2472[[#This Row],[MS-DRG]],'TO HIDE DRG Sum Ref'!$B$2:$M$760,2,FALSE)," ")</f>
        <v xml:space="preserve"> </v>
      </c>
      <c r="I435" s="212" t="str">
        <f>_xlfn.IFNA(VLOOKUP(Table2472[[#This Row],[MS-DRG]],'TO HIDE DRG Sum Ref'!$B$2:$F$760,3,FALSE)," ")</f>
        <v xml:space="preserve"> </v>
      </c>
      <c r="J435" s="212" t="str">
        <f>_xlfn.IFNA(VLOOKUP(F435,'TO HIDE DRG Sum Ref'!$L$3:$N$85,3,FALSE)," ")</f>
        <v xml:space="preserve"> </v>
      </c>
      <c r="K435" s="213" t="str">
        <f>IF(J435="Low",0.05,IF(J435="Medium",0.1,IF(J435="High",0.2,IF(J435="No Risk",0,IF(Table2472[[#This Row],[Risk of Shift]]=" "," ")))))</f>
        <v xml:space="preserve"> </v>
      </c>
      <c r="L435" s="213" t="str">
        <f>IF(J435="Low",0.1,IF(J435="Medium",0.15,IF(J435="High",0.25,IF(J435="No Risk",0,IF(Table2472[[#This Row],[Risk of Shift]]=" "," ")))))</f>
        <v xml:space="preserve"> </v>
      </c>
      <c r="M435" s="213" t="str">
        <f>IF(J435="Low",0.15,IF(J435="Medium",0.2,IF(J435="High",0.3,IF(J435="No Risk",0,IF(Table2472[[#This Row],[Risk of Shift]]=" "," ")))))</f>
        <v xml:space="preserve"> </v>
      </c>
    </row>
    <row r="436" spans="3:13">
      <c r="C436" s="16"/>
      <c r="E436" s="209" t="str">
        <f>IFERROR(VLOOKUP(Table2472[[#This Row],[MS-DRG]],'TO HIDE DRG Sum Ref'!$B$2:$M$760,4,FALSE)," ")</f>
        <v xml:space="preserve"> </v>
      </c>
      <c r="F436" s="210" t="str">
        <f>IFERROR(VLOOKUP(Table2472[[#This Row],[MS-DRG]],'TO HIDE DRG Sum Ref'!$B$2:$M$760,5,FALSE)," ")</f>
        <v xml:space="preserve"> </v>
      </c>
      <c r="G436" s="211" t="str">
        <f>IF('Volume Input'!E438&lt;&gt;0,'Volume Input'!E438," ")</f>
        <v xml:space="preserve"> </v>
      </c>
      <c r="H436" s="210" t="str">
        <f>IFERROR(VLOOKUP(Table2472[[#This Row],[MS-DRG]],'TO HIDE DRG Sum Ref'!$B$2:$M$760,2,FALSE)," ")</f>
        <v xml:space="preserve"> </v>
      </c>
      <c r="I436" s="212" t="str">
        <f>_xlfn.IFNA(VLOOKUP(Table2472[[#This Row],[MS-DRG]],'TO HIDE DRG Sum Ref'!$B$2:$F$760,3,FALSE)," ")</f>
        <v xml:space="preserve"> </v>
      </c>
      <c r="J436" s="212" t="str">
        <f>_xlfn.IFNA(VLOOKUP(F436,'TO HIDE DRG Sum Ref'!$L$3:$N$85,3,FALSE)," ")</f>
        <v xml:space="preserve"> </v>
      </c>
      <c r="K436" s="213" t="str">
        <f>IF(J436="Low",0.05,IF(J436="Medium",0.1,IF(J436="High",0.2,IF(J436="No Risk",0,IF(Table2472[[#This Row],[Risk of Shift]]=" "," ")))))</f>
        <v xml:space="preserve"> </v>
      </c>
      <c r="L436" s="213" t="str">
        <f>IF(J436="Low",0.1,IF(J436="Medium",0.15,IF(J436="High",0.25,IF(J436="No Risk",0,IF(Table2472[[#This Row],[Risk of Shift]]=" "," ")))))</f>
        <v xml:space="preserve"> </v>
      </c>
      <c r="M436" s="213" t="str">
        <f>IF(J436="Low",0.15,IF(J436="Medium",0.2,IF(J436="High",0.3,IF(J436="No Risk",0,IF(Table2472[[#This Row],[Risk of Shift]]=" "," ")))))</f>
        <v xml:space="preserve"> </v>
      </c>
    </row>
    <row r="437" spans="3:13">
      <c r="C437" s="16"/>
      <c r="E437" s="209" t="str">
        <f>IFERROR(VLOOKUP(Table2472[[#This Row],[MS-DRG]],'TO HIDE DRG Sum Ref'!$B$2:$M$760,4,FALSE)," ")</f>
        <v xml:space="preserve"> </v>
      </c>
      <c r="F437" s="210" t="str">
        <f>IFERROR(VLOOKUP(Table2472[[#This Row],[MS-DRG]],'TO HIDE DRG Sum Ref'!$B$2:$M$760,5,FALSE)," ")</f>
        <v xml:space="preserve"> </v>
      </c>
      <c r="G437" s="211" t="str">
        <f>IF('Volume Input'!E439&lt;&gt;0,'Volume Input'!E439," ")</f>
        <v xml:space="preserve"> </v>
      </c>
      <c r="H437" s="210" t="str">
        <f>IFERROR(VLOOKUP(Table2472[[#This Row],[MS-DRG]],'TO HIDE DRG Sum Ref'!$B$2:$M$760,2,FALSE)," ")</f>
        <v xml:space="preserve"> </v>
      </c>
      <c r="I437" s="212" t="str">
        <f>_xlfn.IFNA(VLOOKUP(Table2472[[#This Row],[MS-DRG]],'TO HIDE DRG Sum Ref'!$B$2:$F$760,3,FALSE)," ")</f>
        <v xml:space="preserve"> </v>
      </c>
      <c r="J437" s="212" t="str">
        <f>_xlfn.IFNA(VLOOKUP(F437,'TO HIDE DRG Sum Ref'!$L$3:$N$85,3,FALSE)," ")</f>
        <v xml:space="preserve"> </v>
      </c>
      <c r="K437" s="213" t="str">
        <f>IF(J437="Low",0.05,IF(J437="Medium",0.1,IF(J437="High",0.2,IF(J437="No Risk",0,IF(Table2472[[#This Row],[Risk of Shift]]=" "," ")))))</f>
        <v xml:space="preserve"> </v>
      </c>
      <c r="L437" s="213" t="str">
        <f>IF(J437="Low",0.1,IF(J437="Medium",0.15,IF(J437="High",0.25,IF(J437="No Risk",0,IF(Table2472[[#This Row],[Risk of Shift]]=" "," ")))))</f>
        <v xml:space="preserve"> </v>
      </c>
      <c r="M437" s="213" t="str">
        <f>IF(J437="Low",0.15,IF(J437="Medium",0.2,IF(J437="High",0.3,IF(J437="No Risk",0,IF(Table2472[[#This Row],[Risk of Shift]]=" "," ")))))</f>
        <v xml:space="preserve"> </v>
      </c>
    </row>
    <row r="438" spans="3:13">
      <c r="C438" s="16"/>
      <c r="E438" s="209" t="str">
        <f>IFERROR(VLOOKUP(Table2472[[#This Row],[MS-DRG]],'TO HIDE DRG Sum Ref'!$B$2:$M$760,4,FALSE)," ")</f>
        <v xml:space="preserve"> </v>
      </c>
      <c r="F438" s="210" t="str">
        <f>IFERROR(VLOOKUP(Table2472[[#This Row],[MS-DRG]],'TO HIDE DRG Sum Ref'!$B$2:$M$760,5,FALSE)," ")</f>
        <v xml:space="preserve"> </v>
      </c>
      <c r="G438" s="211" t="str">
        <f>IF('Volume Input'!E440&lt;&gt;0,'Volume Input'!E440," ")</f>
        <v xml:space="preserve"> </v>
      </c>
      <c r="H438" s="210" t="str">
        <f>IFERROR(VLOOKUP(Table2472[[#This Row],[MS-DRG]],'TO HIDE DRG Sum Ref'!$B$2:$M$760,2,FALSE)," ")</f>
        <v xml:space="preserve"> </v>
      </c>
      <c r="I438" s="212" t="str">
        <f>_xlfn.IFNA(VLOOKUP(Table2472[[#This Row],[MS-DRG]],'TO HIDE DRG Sum Ref'!$B$2:$F$760,3,FALSE)," ")</f>
        <v xml:space="preserve"> </v>
      </c>
      <c r="J438" s="212" t="str">
        <f>_xlfn.IFNA(VLOOKUP(F438,'TO HIDE DRG Sum Ref'!$L$3:$N$85,3,FALSE)," ")</f>
        <v xml:space="preserve"> </v>
      </c>
      <c r="K438" s="213" t="str">
        <f>IF(J438="Low",0.05,IF(J438="Medium",0.1,IF(J438="High",0.2,IF(J438="No Risk",0,IF(Table2472[[#This Row],[Risk of Shift]]=" "," ")))))</f>
        <v xml:space="preserve"> </v>
      </c>
      <c r="L438" s="213" t="str">
        <f>IF(J438="Low",0.1,IF(J438="Medium",0.15,IF(J438="High",0.25,IF(J438="No Risk",0,IF(Table2472[[#This Row],[Risk of Shift]]=" "," ")))))</f>
        <v xml:space="preserve"> </v>
      </c>
      <c r="M438" s="213" t="str">
        <f>IF(J438="Low",0.15,IF(J438="Medium",0.2,IF(J438="High",0.3,IF(J438="No Risk",0,IF(Table2472[[#This Row],[Risk of Shift]]=" "," ")))))</f>
        <v xml:space="preserve"> </v>
      </c>
    </row>
    <row r="439" spans="3:13">
      <c r="C439" s="16"/>
      <c r="E439" s="209" t="str">
        <f>IFERROR(VLOOKUP(Table2472[[#This Row],[MS-DRG]],'TO HIDE DRG Sum Ref'!$B$2:$M$760,4,FALSE)," ")</f>
        <v xml:space="preserve"> </v>
      </c>
      <c r="F439" s="210" t="str">
        <f>IFERROR(VLOOKUP(Table2472[[#This Row],[MS-DRG]],'TO HIDE DRG Sum Ref'!$B$2:$M$760,5,FALSE)," ")</f>
        <v xml:space="preserve"> </v>
      </c>
      <c r="G439" s="211" t="str">
        <f>IF('Volume Input'!E441&lt;&gt;0,'Volume Input'!E441," ")</f>
        <v xml:space="preserve"> </v>
      </c>
      <c r="H439" s="210" t="str">
        <f>IFERROR(VLOOKUP(Table2472[[#This Row],[MS-DRG]],'TO HIDE DRG Sum Ref'!$B$2:$M$760,2,FALSE)," ")</f>
        <v xml:space="preserve"> </v>
      </c>
      <c r="I439" s="212" t="str">
        <f>_xlfn.IFNA(VLOOKUP(Table2472[[#This Row],[MS-DRG]],'TO HIDE DRG Sum Ref'!$B$2:$F$760,3,FALSE)," ")</f>
        <v xml:space="preserve"> </v>
      </c>
      <c r="J439" s="212" t="str">
        <f>_xlfn.IFNA(VLOOKUP(F439,'TO HIDE DRG Sum Ref'!$L$3:$N$85,3,FALSE)," ")</f>
        <v xml:space="preserve"> </v>
      </c>
      <c r="K439" s="213" t="str">
        <f>IF(J439="Low",0.05,IF(J439="Medium",0.1,IF(J439="High",0.2,IF(J439="No Risk",0,IF(Table2472[[#This Row],[Risk of Shift]]=" "," ")))))</f>
        <v xml:space="preserve"> </v>
      </c>
      <c r="L439" s="213" t="str">
        <f>IF(J439="Low",0.1,IF(J439="Medium",0.15,IF(J439="High",0.25,IF(J439="No Risk",0,IF(Table2472[[#This Row],[Risk of Shift]]=" "," ")))))</f>
        <v xml:space="preserve"> </v>
      </c>
      <c r="M439" s="213" t="str">
        <f>IF(J439="Low",0.15,IF(J439="Medium",0.2,IF(J439="High",0.3,IF(J439="No Risk",0,IF(Table2472[[#This Row],[Risk of Shift]]=" "," ")))))</f>
        <v xml:space="preserve"> </v>
      </c>
    </row>
    <row r="440" spans="3:13">
      <c r="C440" s="16"/>
      <c r="E440" s="209" t="str">
        <f>IFERROR(VLOOKUP(Table2472[[#This Row],[MS-DRG]],'TO HIDE DRG Sum Ref'!$B$2:$M$760,4,FALSE)," ")</f>
        <v xml:space="preserve"> </v>
      </c>
      <c r="F440" s="210" t="str">
        <f>IFERROR(VLOOKUP(Table2472[[#This Row],[MS-DRG]],'TO HIDE DRG Sum Ref'!$B$2:$M$760,5,FALSE)," ")</f>
        <v xml:space="preserve"> </v>
      </c>
      <c r="G440" s="211" t="str">
        <f>IF('Volume Input'!E442&lt;&gt;0,'Volume Input'!E442," ")</f>
        <v xml:space="preserve"> </v>
      </c>
      <c r="H440" s="210" t="str">
        <f>IFERROR(VLOOKUP(Table2472[[#This Row],[MS-DRG]],'TO HIDE DRG Sum Ref'!$B$2:$M$760,2,FALSE)," ")</f>
        <v xml:space="preserve"> </v>
      </c>
      <c r="I440" s="212" t="str">
        <f>_xlfn.IFNA(VLOOKUP(Table2472[[#This Row],[MS-DRG]],'TO HIDE DRG Sum Ref'!$B$2:$F$760,3,FALSE)," ")</f>
        <v xml:space="preserve"> </v>
      </c>
      <c r="J440" s="212" t="str">
        <f>_xlfn.IFNA(VLOOKUP(F440,'TO HIDE DRG Sum Ref'!$L$3:$N$85,3,FALSE)," ")</f>
        <v xml:space="preserve"> </v>
      </c>
      <c r="K440" s="213" t="str">
        <f>IF(J440="Low",0.05,IF(J440="Medium",0.1,IF(J440="High",0.2,IF(J440="No Risk",0,IF(Table2472[[#This Row],[Risk of Shift]]=" "," ")))))</f>
        <v xml:space="preserve"> </v>
      </c>
      <c r="L440" s="213" t="str">
        <f>IF(J440="Low",0.1,IF(J440="Medium",0.15,IF(J440="High",0.25,IF(J440="No Risk",0,IF(Table2472[[#This Row],[Risk of Shift]]=" "," ")))))</f>
        <v xml:space="preserve"> </v>
      </c>
      <c r="M440" s="213" t="str">
        <f>IF(J440="Low",0.15,IF(J440="Medium",0.2,IF(J440="High",0.3,IF(J440="No Risk",0,IF(Table2472[[#This Row],[Risk of Shift]]=" "," ")))))</f>
        <v xml:space="preserve"> </v>
      </c>
    </row>
    <row r="441" spans="3:13">
      <c r="C441" s="16"/>
      <c r="E441" s="209" t="str">
        <f>IFERROR(VLOOKUP(Table2472[[#This Row],[MS-DRG]],'TO HIDE DRG Sum Ref'!$B$2:$M$760,4,FALSE)," ")</f>
        <v xml:space="preserve"> </v>
      </c>
      <c r="F441" s="210" t="str">
        <f>IFERROR(VLOOKUP(Table2472[[#This Row],[MS-DRG]],'TO HIDE DRG Sum Ref'!$B$2:$M$760,5,FALSE)," ")</f>
        <v xml:space="preserve"> </v>
      </c>
      <c r="G441" s="211" t="str">
        <f>IF('Volume Input'!E443&lt;&gt;0,'Volume Input'!E443," ")</f>
        <v xml:space="preserve"> </v>
      </c>
      <c r="H441" s="210" t="str">
        <f>IFERROR(VLOOKUP(Table2472[[#This Row],[MS-DRG]],'TO HIDE DRG Sum Ref'!$B$2:$M$760,2,FALSE)," ")</f>
        <v xml:space="preserve"> </v>
      </c>
      <c r="I441" s="212" t="str">
        <f>_xlfn.IFNA(VLOOKUP(Table2472[[#This Row],[MS-DRG]],'TO HIDE DRG Sum Ref'!$B$2:$F$760,3,FALSE)," ")</f>
        <v xml:space="preserve"> </v>
      </c>
      <c r="J441" s="212" t="str">
        <f>_xlfn.IFNA(VLOOKUP(F441,'TO HIDE DRG Sum Ref'!$L$3:$N$85,3,FALSE)," ")</f>
        <v xml:space="preserve"> </v>
      </c>
      <c r="K441" s="213" t="str">
        <f>IF(J441="Low",0.05,IF(J441="Medium",0.1,IF(J441="High",0.2,IF(J441="No Risk",0,IF(Table2472[[#This Row],[Risk of Shift]]=" "," ")))))</f>
        <v xml:space="preserve"> </v>
      </c>
      <c r="L441" s="213" t="str">
        <f>IF(J441="Low",0.1,IF(J441="Medium",0.15,IF(J441="High",0.25,IF(J441="No Risk",0,IF(Table2472[[#This Row],[Risk of Shift]]=" "," ")))))</f>
        <v xml:space="preserve"> </v>
      </c>
      <c r="M441" s="213" t="str">
        <f>IF(J441="Low",0.15,IF(J441="Medium",0.2,IF(J441="High",0.3,IF(J441="No Risk",0,IF(Table2472[[#This Row],[Risk of Shift]]=" "," ")))))</f>
        <v xml:space="preserve"> </v>
      </c>
    </row>
    <row r="442" spans="3:13">
      <c r="C442" s="16"/>
      <c r="E442" s="209" t="str">
        <f>IFERROR(VLOOKUP(Table2472[[#This Row],[MS-DRG]],'TO HIDE DRG Sum Ref'!$B$2:$M$760,4,FALSE)," ")</f>
        <v xml:space="preserve"> </v>
      </c>
      <c r="F442" s="210" t="str">
        <f>IFERROR(VLOOKUP(Table2472[[#This Row],[MS-DRG]],'TO HIDE DRG Sum Ref'!$B$2:$M$760,5,FALSE)," ")</f>
        <v xml:space="preserve"> </v>
      </c>
      <c r="G442" s="211" t="str">
        <f>IF('Volume Input'!E444&lt;&gt;0,'Volume Input'!E444," ")</f>
        <v xml:space="preserve"> </v>
      </c>
      <c r="H442" s="210" t="str">
        <f>IFERROR(VLOOKUP(Table2472[[#This Row],[MS-DRG]],'TO HIDE DRG Sum Ref'!$B$2:$M$760,2,FALSE)," ")</f>
        <v xml:space="preserve"> </v>
      </c>
      <c r="I442" s="212" t="str">
        <f>_xlfn.IFNA(VLOOKUP(Table2472[[#This Row],[MS-DRG]],'TO HIDE DRG Sum Ref'!$B$2:$F$760,3,FALSE)," ")</f>
        <v xml:space="preserve"> </v>
      </c>
      <c r="J442" s="212" t="str">
        <f>_xlfn.IFNA(VLOOKUP(F442,'TO HIDE DRG Sum Ref'!$L$3:$N$85,3,FALSE)," ")</f>
        <v xml:space="preserve"> </v>
      </c>
      <c r="K442" s="213" t="str">
        <f>IF(J442="Low",0.05,IF(J442="Medium",0.1,IF(J442="High",0.2,IF(J442="No Risk",0,IF(Table2472[[#This Row],[Risk of Shift]]=" "," ")))))</f>
        <v xml:space="preserve"> </v>
      </c>
      <c r="L442" s="213" t="str">
        <f>IF(J442="Low",0.1,IF(J442="Medium",0.15,IF(J442="High",0.25,IF(J442="No Risk",0,IF(Table2472[[#This Row],[Risk of Shift]]=" "," ")))))</f>
        <v xml:space="preserve"> </v>
      </c>
      <c r="M442" s="213" t="str">
        <f>IF(J442="Low",0.15,IF(J442="Medium",0.2,IF(J442="High",0.3,IF(J442="No Risk",0,IF(Table2472[[#This Row],[Risk of Shift]]=" "," ")))))</f>
        <v xml:space="preserve"> </v>
      </c>
    </row>
    <row r="443" spans="3:13">
      <c r="C443" s="16"/>
      <c r="E443" s="209" t="str">
        <f>IFERROR(VLOOKUP(Table2472[[#This Row],[MS-DRG]],'TO HIDE DRG Sum Ref'!$B$2:$M$760,4,FALSE)," ")</f>
        <v xml:space="preserve"> </v>
      </c>
      <c r="F443" s="210" t="str">
        <f>IFERROR(VLOOKUP(Table2472[[#This Row],[MS-DRG]],'TO HIDE DRG Sum Ref'!$B$2:$M$760,5,FALSE)," ")</f>
        <v xml:space="preserve"> </v>
      </c>
      <c r="G443" s="211" t="str">
        <f>IF('Volume Input'!E445&lt;&gt;0,'Volume Input'!E445," ")</f>
        <v xml:space="preserve"> </v>
      </c>
      <c r="H443" s="210" t="str">
        <f>IFERROR(VLOOKUP(Table2472[[#This Row],[MS-DRG]],'TO HIDE DRG Sum Ref'!$B$2:$M$760,2,FALSE)," ")</f>
        <v xml:space="preserve"> </v>
      </c>
      <c r="I443" s="212" t="str">
        <f>_xlfn.IFNA(VLOOKUP(Table2472[[#This Row],[MS-DRG]],'TO HIDE DRG Sum Ref'!$B$2:$F$760,3,FALSE)," ")</f>
        <v xml:space="preserve"> </v>
      </c>
      <c r="J443" s="212" t="str">
        <f>_xlfn.IFNA(VLOOKUP(F443,'TO HIDE DRG Sum Ref'!$L$3:$N$85,3,FALSE)," ")</f>
        <v xml:space="preserve"> </v>
      </c>
      <c r="K443" s="213" t="str">
        <f>IF(J443="Low",0.05,IF(J443="Medium",0.1,IF(J443="High",0.2,IF(J443="No Risk",0,IF(Table2472[[#This Row],[Risk of Shift]]=" "," ")))))</f>
        <v xml:space="preserve"> </v>
      </c>
      <c r="L443" s="213" t="str">
        <f>IF(J443="Low",0.1,IF(J443="Medium",0.15,IF(J443="High",0.25,IF(J443="No Risk",0,IF(Table2472[[#This Row],[Risk of Shift]]=" "," ")))))</f>
        <v xml:space="preserve"> </v>
      </c>
      <c r="M443" s="213" t="str">
        <f>IF(J443="Low",0.15,IF(J443="Medium",0.2,IF(J443="High",0.3,IF(J443="No Risk",0,IF(Table2472[[#This Row],[Risk of Shift]]=" "," ")))))</f>
        <v xml:space="preserve"> </v>
      </c>
    </row>
    <row r="444" spans="3:13">
      <c r="C444" s="16"/>
      <c r="E444" s="209" t="str">
        <f>IFERROR(VLOOKUP(Table2472[[#This Row],[MS-DRG]],'TO HIDE DRG Sum Ref'!$B$2:$M$760,4,FALSE)," ")</f>
        <v xml:space="preserve"> </v>
      </c>
      <c r="F444" s="210" t="str">
        <f>IFERROR(VLOOKUP(Table2472[[#This Row],[MS-DRG]],'TO HIDE DRG Sum Ref'!$B$2:$M$760,5,FALSE)," ")</f>
        <v xml:space="preserve"> </v>
      </c>
      <c r="G444" s="211" t="str">
        <f>IF('Volume Input'!E446&lt;&gt;0,'Volume Input'!E446," ")</f>
        <v xml:space="preserve"> </v>
      </c>
      <c r="H444" s="210" t="str">
        <f>IFERROR(VLOOKUP(Table2472[[#This Row],[MS-DRG]],'TO HIDE DRG Sum Ref'!$B$2:$M$760,2,FALSE)," ")</f>
        <v xml:space="preserve"> </v>
      </c>
      <c r="I444" s="212" t="str">
        <f>_xlfn.IFNA(VLOOKUP(Table2472[[#This Row],[MS-DRG]],'TO HIDE DRG Sum Ref'!$B$2:$F$760,3,FALSE)," ")</f>
        <v xml:space="preserve"> </v>
      </c>
      <c r="J444" s="212" t="str">
        <f>_xlfn.IFNA(VLOOKUP(F444,'TO HIDE DRG Sum Ref'!$L$3:$N$85,3,FALSE)," ")</f>
        <v xml:space="preserve"> </v>
      </c>
      <c r="K444" s="213" t="str">
        <f>IF(J444="Low",0.05,IF(J444="Medium",0.1,IF(J444="High",0.2,IF(J444="No Risk",0,IF(Table2472[[#This Row],[Risk of Shift]]=" "," ")))))</f>
        <v xml:space="preserve"> </v>
      </c>
      <c r="L444" s="213" t="str">
        <f>IF(J444="Low",0.1,IF(J444="Medium",0.15,IF(J444="High",0.25,IF(J444="No Risk",0,IF(Table2472[[#This Row],[Risk of Shift]]=" "," ")))))</f>
        <v xml:space="preserve"> </v>
      </c>
      <c r="M444" s="213" t="str">
        <f>IF(J444="Low",0.15,IF(J444="Medium",0.2,IF(J444="High",0.3,IF(J444="No Risk",0,IF(Table2472[[#This Row],[Risk of Shift]]=" "," ")))))</f>
        <v xml:space="preserve"> </v>
      </c>
    </row>
    <row r="445" spans="3:13">
      <c r="C445" s="16"/>
      <c r="E445" s="209" t="str">
        <f>IFERROR(VLOOKUP(Table2472[[#This Row],[MS-DRG]],'TO HIDE DRG Sum Ref'!$B$2:$M$760,4,FALSE)," ")</f>
        <v xml:space="preserve"> </v>
      </c>
      <c r="F445" s="210" t="str">
        <f>IFERROR(VLOOKUP(Table2472[[#This Row],[MS-DRG]],'TO HIDE DRG Sum Ref'!$B$2:$M$760,5,FALSE)," ")</f>
        <v xml:space="preserve"> </v>
      </c>
      <c r="G445" s="211" t="str">
        <f>IF('Volume Input'!E447&lt;&gt;0,'Volume Input'!E447," ")</f>
        <v xml:space="preserve"> </v>
      </c>
      <c r="H445" s="210" t="str">
        <f>IFERROR(VLOOKUP(Table2472[[#This Row],[MS-DRG]],'TO HIDE DRG Sum Ref'!$B$2:$M$760,2,FALSE)," ")</f>
        <v xml:space="preserve"> </v>
      </c>
      <c r="I445" s="212" t="str">
        <f>_xlfn.IFNA(VLOOKUP(Table2472[[#This Row],[MS-DRG]],'TO HIDE DRG Sum Ref'!$B$2:$F$760,3,FALSE)," ")</f>
        <v xml:space="preserve"> </v>
      </c>
      <c r="J445" s="212" t="str">
        <f>_xlfn.IFNA(VLOOKUP(F445,'TO HIDE DRG Sum Ref'!$L$3:$N$85,3,FALSE)," ")</f>
        <v xml:space="preserve"> </v>
      </c>
      <c r="K445" s="213" t="str">
        <f>IF(J445="Low",0.05,IF(J445="Medium",0.1,IF(J445="High",0.2,IF(J445="No Risk",0,IF(Table2472[[#This Row],[Risk of Shift]]=" "," ")))))</f>
        <v xml:space="preserve"> </v>
      </c>
      <c r="L445" s="213" t="str">
        <f>IF(J445="Low",0.1,IF(J445="Medium",0.15,IF(J445="High",0.25,IF(J445="No Risk",0,IF(Table2472[[#This Row],[Risk of Shift]]=" "," ")))))</f>
        <v xml:space="preserve"> </v>
      </c>
      <c r="M445" s="213" t="str">
        <f>IF(J445="Low",0.15,IF(J445="Medium",0.2,IF(J445="High",0.3,IF(J445="No Risk",0,IF(Table2472[[#This Row],[Risk of Shift]]=" "," ")))))</f>
        <v xml:space="preserve"> </v>
      </c>
    </row>
    <row r="446" spans="3:13">
      <c r="C446" s="16"/>
      <c r="E446" s="209" t="str">
        <f>IFERROR(VLOOKUP(Table2472[[#This Row],[MS-DRG]],'TO HIDE DRG Sum Ref'!$B$2:$M$760,4,FALSE)," ")</f>
        <v xml:space="preserve"> </v>
      </c>
      <c r="F446" s="210" t="str">
        <f>IFERROR(VLOOKUP(Table2472[[#This Row],[MS-DRG]],'TO HIDE DRG Sum Ref'!$B$2:$M$760,5,FALSE)," ")</f>
        <v xml:space="preserve"> </v>
      </c>
      <c r="G446" s="211" t="str">
        <f>IF('Volume Input'!E448&lt;&gt;0,'Volume Input'!E448," ")</f>
        <v xml:space="preserve"> </v>
      </c>
      <c r="H446" s="210" t="str">
        <f>IFERROR(VLOOKUP(Table2472[[#This Row],[MS-DRG]],'TO HIDE DRG Sum Ref'!$B$2:$M$760,2,FALSE)," ")</f>
        <v xml:space="preserve"> </v>
      </c>
      <c r="I446" s="212" t="str">
        <f>_xlfn.IFNA(VLOOKUP(Table2472[[#This Row],[MS-DRG]],'TO HIDE DRG Sum Ref'!$B$2:$F$760,3,FALSE)," ")</f>
        <v xml:space="preserve"> </v>
      </c>
      <c r="J446" s="212" t="str">
        <f>_xlfn.IFNA(VLOOKUP(F446,'TO HIDE DRG Sum Ref'!$L$3:$N$85,3,FALSE)," ")</f>
        <v xml:space="preserve"> </v>
      </c>
      <c r="K446" s="213" t="str">
        <f>IF(J446="Low",0.05,IF(J446="Medium",0.1,IF(J446="High",0.2,IF(J446="No Risk",0,IF(Table2472[[#This Row],[Risk of Shift]]=" "," ")))))</f>
        <v xml:space="preserve"> </v>
      </c>
      <c r="L446" s="213" t="str">
        <f>IF(J446="Low",0.1,IF(J446="Medium",0.15,IF(J446="High",0.25,IF(J446="No Risk",0,IF(Table2472[[#This Row],[Risk of Shift]]=" "," ")))))</f>
        <v xml:space="preserve"> </v>
      </c>
      <c r="M446" s="213" t="str">
        <f>IF(J446="Low",0.15,IF(J446="Medium",0.2,IF(J446="High",0.3,IF(J446="No Risk",0,IF(Table2472[[#This Row],[Risk of Shift]]=" "," ")))))</f>
        <v xml:space="preserve"> </v>
      </c>
    </row>
    <row r="447" spans="3:13">
      <c r="C447" s="16"/>
      <c r="E447" s="209" t="str">
        <f>IFERROR(VLOOKUP(Table2472[[#This Row],[MS-DRG]],'TO HIDE DRG Sum Ref'!$B$2:$M$760,4,FALSE)," ")</f>
        <v xml:space="preserve"> </v>
      </c>
      <c r="F447" s="210" t="str">
        <f>IFERROR(VLOOKUP(Table2472[[#This Row],[MS-DRG]],'TO HIDE DRG Sum Ref'!$B$2:$M$760,5,FALSE)," ")</f>
        <v xml:space="preserve"> </v>
      </c>
      <c r="G447" s="211" t="str">
        <f>IF('Volume Input'!E449&lt;&gt;0,'Volume Input'!E449," ")</f>
        <v xml:space="preserve"> </v>
      </c>
      <c r="H447" s="210" t="str">
        <f>IFERROR(VLOOKUP(Table2472[[#This Row],[MS-DRG]],'TO HIDE DRG Sum Ref'!$B$2:$M$760,2,FALSE)," ")</f>
        <v xml:space="preserve"> </v>
      </c>
      <c r="I447" s="212" t="str">
        <f>_xlfn.IFNA(VLOOKUP(Table2472[[#This Row],[MS-DRG]],'TO HIDE DRG Sum Ref'!$B$2:$F$760,3,FALSE)," ")</f>
        <v xml:space="preserve"> </v>
      </c>
      <c r="J447" s="212" t="str">
        <f>_xlfn.IFNA(VLOOKUP(F447,'TO HIDE DRG Sum Ref'!$L$3:$N$85,3,FALSE)," ")</f>
        <v xml:space="preserve"> </v>
      </c>
      <c r="K447" s="213" t="str">
        <f>IF(J447="Low",0.05,IF(J447="Medium",0.1,IF(J447="High",0.2,IF(J447="No Risk",0,IF(Table2472[[#This Row],[Risk of Shift]]=" "," ")))))</f>
        <v xml:space="preserve"> </v>
      </c>
      <c r="L447" s="213" t="str">
        <f>IF(J447="Low",0.1,IF(J447="Medium",0.15,IF(J447="High",0.25,IF(J447="No Risk",0,IF(Table2472[[#This Row],[Risk of Shift]]=" "," ")))))</f>
        <v xml:space="preserve"> </v>
      </c>
      <c r="M447" s="213" t="str">
        <f>IF(J447="Low",0.15,IF(J447="Medium",0.2,IF(J447="High",0.3,IF(J447="No Risk",0,IF(Table2472[[#This Row],[Risk of Shift]]=" "," ")))))</f>
        <v xml:space="preserve"> </v>
      </c>
    </row>
    <row r="448" spans="3:13">
      <c r="C448" s="16"/>
      <c r="E448" s="209" t="str">
        <f>IFERROR(VLOOKUP(Table2472[[#This Row],[MS-DRG]],'TO HIDE DRG Sum Ref'!$B$2:$M$760,4,FALSE)," ")</f>
        <v xml:space="preserve"> </v>
      </c>
      <c r="F448" s="210" t="str">
        <f>IFERROR(VLOOKUP(Table2472[[#This Row],[MS-DRG]],'TO HIDE DRG Sum Ref'!$B$2:$M$760,5,FALSE)," ")</f>
        <v xml:space="preserve"> </v>
      </c>
      <c r="G448" s="211" t="str">
        <f>IF('Volume Input'!E450&lt;&gt;0,'Volume Input'!E450," ")</f>
        <v xml:space="preserve"> </v>
      </c>
      <c r="H448" s="210" t="str">
        <f>IFERROR(VLOOKUP(Table2472[[#This Row],[MS-DRG]],'TO HIDE DRG Sum Ref'!$B$2:$M$760,2,FALSE)," ")</f>
        <v xml:space="preserve"> </v>
      </c>
      <c r="I448" s="212" t="str">
        <f>_xlfn.IFNA(VLOOKUP(Table2472[[#This Row],[MS-DRG]],'TO HIDE DRG Sum Ref'!$B$2:$F$760,3,FALSE)," ")</f>
        <v xml:space="preserve"> </v>
      </c>
      <c r="J448" s="212" t="str">
        <f>_xlfn.IFNA(VLOOKUP(F448,'TO HIDE DRG Sum Ref'!$L$3:$N$85,3,FALSE)," ")</f>
        <v xml:space="preserve"> </v>
      </c>
      <c r="K448" s="213" t="str">
        <f>IF(J448="Low",0.05,IF(J448="Medium",0.1,IF(J448="High",0.2,IF(J448="No Risk",0,IF(Table2472[[#This Row],[Risk of Shift]]=" "," ")))))</f>
        <v xml:space="preserve"> </v>
      </c>
      <c r="L448" s="213" t="str">
        <f>IF(J448="Low",0.1,IF(J448="Medium",0.15,IF(J448="High",0.25,IF(J448="No Risk",0,IF(Table2472[[#This Row],[Risk of Shift]]=" "," ")))))</f>
        <v xml:space="preserve"> </v>
      </c>
      <c r="M448" s="213" t="str">
        <f>IF(J448="Low",0.15,IF(J448="Medium",0.2,IF(J448="High",0.3,IF(J448="No Risk",0,IF(Table2472[[#This Row],[Risk of Shift]]=" "," ")))))</f>
        <v xml:space="preserve"> </v>
      </c>
    </row>
    <row r="449" spans="3:13">
      <c r="C449" s="16"/>
      <c r="E449" s="209" t="str">
        <f>IFERROR(VLOOKUP(Table2472[[#This Row],[MS-DRG]],'TO HIDE DRG Sum Ref'!$B$2:$M$760,4,FALSE)," ")</f>
        <v xml:space="preserve"> </v>
      </c>
      <c r="F449" s="210" t="str">
        <f>IFERROR(VLOOKUP(Table2472[[#This Row],[MS-DRG]],'TO HIDE DRG Sum Ref'!$B$2:$M$760,5,FALSE)," ")</f>
        <v xml:space="preserve"> </v>
      </c>
      <c r="G449" s="211" t="str">
        <f>IF('Volume Input'!E451&lt;&gt;0,'Volume Input'!E451," ")</f>
        <v xml:space="preserve"> </v>
      </c>
      <c r="H449" s="210" t="str">
        <f>IFERROR(VLOOKUP(Table2472[[#This Row],[MS-DRG]],'TO HIDE DRG Sum Ref'!$B$2:$M$760,2,FALSE)," ")</f>
        <v xml:space="preserve"> </v>
      </c>
      <c r="I449" s="212" t="str">
        <f>_xlfn.IFNA(VLOOKUP(Table2472[[#This Row],[MS-DRG]],'TO HIDE DRG Sum Ref'!$B$2:$F$760,3,FALSE)," ")</f>
        <v xml:space="preserve"> </v>
      </c>
      <c r="J449" s="212" t="str">
        <f>_xlfn.IFNA(VLOOKUP(F449,'TO HIDE DRG Sum Ref'!$L$3:$N$85,3,FALSE)," ")</f>
        <v xml:space="preserve"> </v>
      </c>
      <c r="K449" s="213" t="str">
        <f>IF(J449="Low",0.05,IF(J449="Medium",0.1,IF(J449="High",0.2,IF(J449="No Risk",0,IF(Table2472[[#This Row],[Risk of Shift]]=" "," ")))))</f>
        <v xml:space="preserve"> </v>
      </c>
      <c r="L449" s="213" t="str">
        <f>IF(J449="Low",0.1,IF(J449="Medium",0.15,IF(J449="High",0.25,IF(J449="No Risk",0,IF(Table2472[[#This Row],[Risk of Shift]]=" "," ")))))</f>
        <v xml:space="preserve"> </v>
      </c>
      <c r="M449" s="213" t="str">
        <f>IF(J449="Low",0.15,IF(J449="Medium",0.2,IF(J449="High",0.3,IF(J449="No Risk",0,IF(Table2472[[#This Row],[Risk of Shift]]=" "," ")))))</f>
        <v xml:space="preserve"> </v>
      </c>
    </row>
    <row r="450" spans="3:13">
      <c r="C450" s="16"/>
      <c r="E450" s="209" t="str">
        <f>IFERROR(VLOOKUP(Table2472[[#This Row],[MS-DRG]],'TO HIDE DRG Sum Ref'!$B$2:$M$760,4,FALSE)," ")</f>
        <v xml:space="preserve"> </v>
      </c>
      <c r="F450" s="210" t="str">
        <f>IFERROR(VLOOKUP(Table2472[[#This Row],[MS-DRG]],'TO HIDE DRG Sum Ref'!$B$2:$M$760,5,FALSE)," ")</f>
        <v xml:space="preserve"> </v>
      </c>
      <c r="G450" s="211" t="str">
        <f>IF('Volume Input'!E452&lt;&gt;0,'Volume Input'!E452," ")</f>
        <v xml:space="preserve"> </v>
      </c>
      <c r="H450" s="210" t="str">
        <f>IFERROR(VLOOKUP(Table2472[[#This Row],[MS-DRG]],'TO HIDE DRG Sum Ref'!$B$2:$M$760,2,FALSE)," ")</f>
        <v xml:space="preserve"> </v>
      </c>
      <c r="I450" s="212" t="str">
        <f>_xlfn.IFNA(VLOOKUP(Table2472[[#This Row],[MS-DRG]],'TO HIDE DRG Sum Ref'!$B$2:$F$760,3,FALSE)," ")</f>
        <v xml:space="preserve"> </v>
      </c>
      <c r="J450" s="212" t="str">
        <f>_xlfn.IFNA(VLOOKUP(F450,'TO HIDE DRG Sum Ref'!$L$3:$N$85,3,FALSE)," ")</f>
        <v xml:space="preserve"> </v>
      </c>
      <c r="K450" s="213" t="str">
        <f>IF(J450="Low",0.05,IF(J450="Medium",0.1,IF(J450="High",0.2,IF(J450="No Risk",0,IF(Table2472[[#This Row],[Risk of Shift]]=" "," ")))))</f>
        <v xml:space="preserve"> </v>
      </c>
      <c r="L450" s="213" t="str">
        <f>IF(J450="Low",0.1,IF(J450="Medium",0.15,IF(J450="High",0.25,IF(J450="No Risk",0,IF(Table2472[[#This Row],[Risk of Shift]]=" "," ")))))</f>
        <v xml:space="preserve"> </v>
      </c>
      <c r="M450" s="213" t="str">
        <f>IF(J450="Low",0.15,IF(J450="Medium",0.2,IF(J450="High",0.3,IF(J450="No Risk",0,IF(Table2472[[#This Row],[Risk of Shift]]=" "," ")))))</f>
        <v xml:space="preserve"> </v>
      </c>
    </row>
    <row r="451" spans="3:13">
      <c r="C451" s="16"/>
      <c r="E451" s="209" t="str">
        <f>IFERROR(VLOOKUP(Table2472[[#This Row],[MS-DRG]],'TO HIDE DRG Sum Ref'!$B$2:$M$760,4,FALSE)," ")</f>
        <v xml:space="preserve"> </v>
      </c>
      <c r="F451" s="210" t="str">
        <f>IFERROR(VLOOKUP(Table2472[[#This Row],[MS-DRG]],'TO HIDE DRG Sum Ref'!$B$2:$M$760,5,FALSE)," ")</f>
        <v xml:space="preserve"> </v>
      </c>
      <c r="G451" s="211" t="str">
        <f>IF('Volume Input'!E453&lt;&gt;0,'Volume Input'!E453," ")</f>
        <v xml:space="preserve"> </v>
      </c>
      <c r="H451" s="210" t="str">
        <f>IFERROR(VLOOKUP(Table2472[[#This Row],[MS-DRG]],'TO HIDE DRG Sum Ref'!$B$2:$M$760,2,FALSE)," ")</f>
        <v xml:space="preserve"> </v>
      </c>
      <c r="I451" s="212" t="str">
        <f>_xlfn.IFNA(VLOOKUP(Table2472[[#This Row],[MS-DRG]],'TO HIDE DRG Sum Ref'!$B$2:$F$760,3,FALSE)," ")</f>
        <v xml:space="preserve"> </v>
      </c>
      <c r="J451" s="212" t="str">
        <f>_xlfn.IFNA(VLOOKUP(F451,'TO HIDE DRG Sum Ref'!$L$3:$N$85,3,FALSE)," ")</f>
        <v xml:space="preserve"> </v>
      </c>
      <c r="K451" s="213" t="str">
        <f>IF(J451="Low",0.05,IF(J451="Medium",0.1,IF(J451="High",0.2,IF(J451="No Risk",0,IF(Table2472[[#This Row],[Risk of Shift]]=" "," ")))))</f>
        <v xml:space="preserve"> </v>
      </c>
      <c r="L451" s="213" t="str">
        <f>IF(J451="Low",0.1,IF(J451="Medium",0.15,IF(J451="High",0.25,IF(J451="No Risk",0,IF(Table2472[[#This Row],[Risk of Shift]]=" "," ")))))</f>
        <v xml:space="preserve"> </v>
      </c>
      <c r="M451" s="213" t="str">
        <f>IF(J451="Low",0.15,IF(J451="Medium",0.2,IF(J451="High",0.3,IF(J451="No Risk",0,IF(Table2472[[#This Row],[Risk of Shift]]=" "," ")))))</f>
        <v xml:space="preserve"> </v>
      </c>
    </row>
    <row r="452" spans="3:13">
      <c r="C452" s="16"/>
      <c r="E452" s="209" t="str">
        <f>IFERROR(VLOOKUP(Table2472[[#This Row],[MS-DRG]],'TO HIDE DRG Sum Ref'!$B$2:$M$760,4,FALSE)," ")</f>
        <v xml:space="preserve"> </v>
      </c>
      <c r="F452" s="210" t="str">
        <f>IFERROR(VLOOKUP(Table2472[[#This Row],[MS-DRG]],'TO HIDE DRG Sum Ref'!$B$2:$M$760,5,FALSE)," ")</f>
        <v xml:space="preserve"> </v>
      </c>
      <c r="G452" s="211" t="str">
        <f>IF('Volume Input'!E454&lt;&gt;0,'Volume Input'!E454," ")</f>
        <v xml:space="preserve"> </v>
      </c>
      <c r="H452" s="210" t="str">
        <f>IFERROR(VLOOKUP(Table2472[[#This Row],[MS-DRG]],'TO HIDE DRG Sum Ref'!$B$2:$M$760,2,FALSE)," ")</f>
        <v xml:space="preserve"> </v>
      </c>
      <c r="I452" s="212" t="str">
        <f>_xlfn.IFNA(VLOOKUP(Table2472[[#This Row],[MS-DRG]],'TO HIDE DRG Sum Ref'!$B$2:$F$760,3,FALSE)," ")</f>
        <v xml:space="preserve"> </v>
      </c>
      <c r="J452" s="212" t="str">
        <f>_xlfn.IFNA(VLOOKUP(F452,'TO HIDE DRG Sum Ref'!$L$3:$N$85,3,FALSE)," ")</f>
        <v xml:space="preserve"> </v>
      </c>
      <c r="K452" s="213" t="str">
        <f>IF(J452="Low",0.05,IF(J452="Medium",0.1,IF(J452="High",0.2,IF(J452="No Risk",0,IF(Table2472[[#This Row],[Risk of Shift]]=" "," ")))))</f>
        <v xml:space="preserve"> </v>
      </c>
      <c r="L452" s="213" t="str">
        <f>IF(J452="Low",0.1,IF(J452="Medium",0.15,IF(J452="High",0.25,IF(J452="No Risk",0,IF(Table2472[[#This Row],[Risk of Shift]]=" "," ")))))</f>
        <v xml:space="preserve"> </v>
      </c>
      <c r="M452" s="213" t="str">
        <f>IF(J452="Low",0.15,IF(J452="Medium",0.2,IF(J452="High",0.3,IF(J452="No Risk",0,IF(Table2472[[#This Row],[Risk of Shift]]=" "," ")))))</f>
        <v xml:space="preserve"> </v>
      </c>
    </row>
    <row r="453" spans="3:13">
      <c r="C453" s="16"/>
      <c r="E453" s="209" t="str">
        <f>IFERROR(VLOOKUP(Table2472[[#This Row],[MS-DRG]],'TO HIDE DRG Sum Ref'!$B$2:$M$760,4,FALSE)," ")</f>
        <v xml:space="preserve"> </v>
      </c>
      <c r="F453" s="210" t="str">
        <f>IFERROR(VLOOKUP(Table2472[[#This Row],[MS-DRG]],'TO HIDE DRG Sum Ref'!$B$2:$M$760,5,FALSE)," ")</f>
        <v xml:space="preserve"> </v>
      </c>
      <c r="G453" s="211" t="str">
        <f>IF('Volume Input'!E455&lt;&gt;0,'Volume Input'!E455," ")</f>
        <v xml:space="preserve"> </v>
      </c>
      <c r="H453" s="210" t="str">
        <f>IFERROR(VLOOKUP(Table2472[[#This Row],[MS-DRG]],'TO HIDE DRG Sum Ref'!$B$2:$M$760,2,FALSE)," ")</f>
        <v xml:space="preserve"> </v>
      </c>
      <c r="I453" s="212" t="str">
        <f>_xlfn.IFNA(VLOOKUP(Table2472[[#This Row],[MS-DRG]],'TO HIDE DRG Sum Ref'!$B$2:$F$760,3,FALSE)," ")</f>
        <v xml:space="preserve"> </v>
      </c>
      <c r="J453" s="212" t="str">
        <f>_xlfn.IFNA(VLOOKUP(F453,'TO HIDE DRG Sum Ref'!$L$3:$N$85,3,FALSE)," ")</f>
        <v xml:space="preserve"> </v>
      </c>
      <c r="K453" s="213" t="str">
        <f>IF(J453="Low",0.05,IF(J453="Medium",0.1,IF(J453="High",0.2,IF(J453="No Risk",0,IF(Table2472[[#This Row],[Risk of Shift]]=" "," ")))))</f>
        <v xml:space="preserve"> </v>
      </c>
      <c r="L453" s="213" t="str">
        <f>IF(J453="Low",0.1,IF(J453="Medium",0.15,IF(J453="High",0.25,IF(J453="No Risk",0,IF(Table2472[[#This Row],[Risk of Shift]]=" "," ")))))</f>
        <v xml:space="preserve"> </v>
      </c>
      <c r="M453" s="213" t="str">
        <f>IF(J453="Low",0.15,IF(J453="Medium",0.2,IF(J453="High",0.3,IF(J453="No Risk",0,IF(Table2472[[#This Row],[Risk of Shift]]=" "," ")))))</f>
        <v xml:space="preserve"> </v>
      </c>
    </row>
    <row r="454" spans="3:13">
      <c r="C454" s="16"/>
      <c r="E454" s="209" t="str">
        <f>IFERROR(VLOOKUP(Table2472[[#This Row],[MS-DRG]],'TO HIDE DRG Sum Ref'!$B$2:$M$760,4,FALSE)," ")</f>
        <v xml:space="preserve"> </v>
      </c>
      <c r="F454" s="210" t="str">
        <f>IFERROR(VLOOKUP(Table2472[[#This Row],[MS-DRG]],'TO HIDE DRG Sum Ref'!$B$2:$M$760,5,FALSE)," ")</f>
        <v xml:space="preserve"> </v>
      </c>
      <c r="G454" s="211" t="str">
        <f>IF('Volume Input'!E456&lt;&gt;0,'Volume Input'!E456," ")</f>
        <v xml:space="preserve"> </v>
      </c>
      <c r="H454" s="210" t="str">
        <f>IFERROR(VLOOKUP(Table2472[[#This Row],[MS-DRG]],'TO HIDE DRG Sum Ref'!$B$2:$M$760,2,FALSE)," ")</f>
        <v xml:space="preserve"> </v>
      </c>
      <c r="I454" s="212" t="str">
        <f>_xlfn.IFNA(VLOOKUP(Table2472[[#This Row],[MS-DRG]],'TO HIDE DRG Sum Ref'!$B$2:$F$760,3,FALSE)," ")</f>
        <v xml:space="preserve"> </v>
      </c>
      <c r="J454" s="212" t="str">
        <f>_xlfn.IFNA(VLOOKUP(F454,'TO HIDE DRG Sum Ref'!$L$3:$N$85,3,FALSE)," ")</f>
        <v xml:space="preserve"> </v>
      </c>
      <c r="K454" s="213" t="str">
        <f>IF(J454="Low",0.05,IF(J454="Medium",0.1,IF(J454="High",0.2,IF(J454="No Risk",0,IF(Table2472[[#This Row],[Risk of Shift]]=" "," ")))))</f>
        <v xml:space="preserve"> </v>
      </c>
      <c r="L454" s="213" t="str">
        <f>IF(J454="Low",0.1,IF(J454="Medium",0.15,IF(J454="High",0.25,IF(J454="No Risk",0,IF(Table2472[[#This Row],[Risk of Shift]]=" "," ")))))</f>
        <v xml:space="preserve"> </v>
      </c>
      <c r="M454" s="213" t="str">
        <f>IF(J454="Low",0.15,IF(J454="Medium",0.2,IF(J454="High",0.3,IF(J454="No Risk",0,IF(Table2472[[#This Row],[Risk of Shift]]=" "," ")))))</f>
        <v xml:space="preserve"> </v>
      </c>
    </row>
    <row r="455" spans="3:13">
      <c r="C455" s="16"/>
      <c r="E455" s="209" t="str">
        <f>IFERROR(VLOOKUP(Table2472[[#This Row],[MS-DRG]],'TO HIDE DRG Sum Ref'!$B$2:$M$760,4,FALSE)," ")</f>
        <v xml:space="preserve"> </v>
      </c>
      <c r="F455" s="210" t="str">
        <f>IFERROR(VLOOKUP(Table2472[[#This Row],[MS-DRG]],'TO HIDE DRG Sum Ref'!$B$2:$M$760,5,FALSE)," ")</f>
        <v xml:space="preserve"> </v>
      </c>
      <c r="G455" s="211" t="str">
        <f>IF('Volume Input'!E457&lt;&gt;0,'Volume Input'!E457," ")</f>
        <v xml:space="preserve"> </v>
      </c>
      <c r="H455" s="210" t="str">
        <f>IFERROR(VLOOKUP(Table2472[[#This Row],[MS-DRG]],'TO HIDE DRG Sum Ref'!$B$2:$M$760,2,FALSE)," ")</f>
        <v xml:space="preserve"> </v>
      </c>
      <c r="I455" s="212" t="str">
        <f>_xlfn.IFNA(VLOOKUP(Table2472[[#This Row],[MS-DRG]],'TO HIDE DRG Sum Ref'!$B$2:$F$760,3,FALSE)," ")</f>
        <v xml:space="preserve"> </v>
      </c>
      <c r="J455" s="212" t="str">
        <f>_xlfn.IFNA(VLOOKUP(F455,'TO HIDE DRG Sum Ref'!$L$3:$N$85,3,FALSE)," ")</f>
        <v xml:space="preserve"> </v>
      </c>
      <c r="K455" s="213" t="str">
        <f>IF(J455="Low",0.05,IF(J455="Medium",0.1,IF(J455="High",0.2,IF(J455="No Risk",0,IF(Table2472[[#This Row],[Risk of Shift]]=" "," ")))))</f>
        <v xml:space="preserve"> </v>
      </c>
      <c r="L455" s="213" t="str">
        <f>IF(J455="Low",0.1,IF(J455="Medium",0.15,IF(J455="High",0.25,IF(J455="No Risk",0,IF(Table2472[[#This Row],[Risk of Shift]]=" "," ")))))</f>
        <v xml:space="preserve"> </v>
      </c>
      <c r="M455" s="213" t="str">
        <f>IF(J455="Low",0.15,IF(J455="Medium",0.2,IF(J455="High",0.3,IF(J455="No Risk",0,IF(Table2472[[#This Row],[Risk of Shift]]=" "," ")))))</f>
        <v xml:space="preserve"> </v>
      </c>
    </row>
    <row r="456" spans="3:13">
      <c r="C456" s="16"/>
      <c r="E456" s="209" t="str">
        <f>IFERROR(VLOOKUP(Table2472[[#This Row],[MS-DRG]],'TO HIDE DRG Sum Ref'!$B$2:$M$760,4,FALSE)," ")</f>
        <v xml:space="preserve"> </v>
      </c>
      <c r="F456" s="210" t="str">
        <f>IFERROR(VLOOKUP(Table2472[[#This Row],[MS-DRG]],'TO HIDE DRG Sum Ref'!$B$2:$M$760,5,FALSE)," ")</f>
        <v xml:space="preserve"> </v>
      </c>
      <c r="G456" s="211" t="str">
        <f>IF('Volume Input'!E458&lt;&gt;0,'Volume Input'!E458," ")</f>
        <v xml:space="preserve"> </v>
      </c>
      <c r="H456" s="210" t="str">
        <f>IFERROR(VLOOKUP(Table2472[[#This Row],[MS-DRG]],'TO HIDE DRG Sum Ref'!$B$2:$M$760,2,FALSE)," ")</f>
        <v xml:space="preserve"> </v>
      </c>
      <c r="I456" s="212" t="str">
        <f>_xlfn.IFNA(VLOOKUP(Table2472[[#This Row],[MS-DRG]],'TO HIDE DRG Sum Ref'!$B$2:$F$760,3,FALSE)," ")</f>
        <v xml:space="preserve"> </v>
      </c>
      <c r="J456" s="212" t="str">
        <f>_xlfn.IFNA(VLOOKUP(F456,'TO HIDE DRG Sum Ref'!$L$3:$N$85,3,FALSE)," ")</f>
        <v xml:space="preserve"> </v>
      </c>
      <c r="K456" s="213" t="str">
        <f>IF(J456="Low",0.05,IF(J456="Medium",0.1,IF(J456="High",0.2,IF(J456="No Risk",0,IF(Table2472[[#This Row],[Risk of Shift]]=" "," ")))))</f>
        <v xml:space="preserve"> </v>
      </c>
      <c r="L456" s="213" t="str">
        <f>IF(J456="Low",0.1,IF(J456="Medium",0.15,IF(J456="High",0.25,IF(J456="No Risk",0,IF(Table2472[[#This Row],[Risk of Shift]]=" "," ")))))</f>
        <v xml:space="preserve"> </v>
      </c>
      <c r="M456" s="213" t="str">
        <f>IF(J456="Low",0.15,IF(J456="Medium",0.2,IF(J456="High",0.3,IF(J456="No Risk",0,IF(Table2472[[#This Row],[Risk of Shift]]=" "," ")))))</f>
        <v xml:space="preserve"> </v>
      </c>
    </row>
    <row r="457" spans="3:13">
      <c r="C457" s="16"/>
      <c r="E457" s="209" t="str">
        <f>IFERROR(VLOOKUP(Table2472[[#This Row],[MS-DRG]],'TO HIDE DRG Sum Ref'!$B$2:$M$760,4,FALSE)," ")</f>
        <v xml:space="preserve"> </v>
      </c>
      <c r="F457" s="210" t="str">
        <f>IFERROR(VLOOKUP(Table2472[[#This Row],[MS-DRG]],'TO HIDE DRG Sum Ref'!$B$2:$M$760,5,FALSE)," ")</f>
        <v xml:space="preserve"> </v>
      </c>
      <c r="G457" s="211" t="str">
        <f>IF('Volume Input'!E459&lt;&gt;0,'Volume Input'!E459," ")</f>
        <v xml:space="preserve"> </v>
      </c>
      <c r="H457" s="210" t="str">
        <f>IFERROR(VLOOKUP(Table2472[[#This Row],[MS-DRG]],'TO HIDE DRG Sum Ref'!$B$2:$M$760,2,FALSE)," ")</f>
        <v xml:space="preserve"> </v>
      </c>
      <c r="I457" s="212" t="str">
        <f>_xlfn.IFNA(VLOOKUP(Table2472[[#This Row],[MS-DRG]],'TO HIDE DRG Sum Ref'!$B$2:$F$760,3,FALSE)," ")</f>
        <v xml:space="preserve"> </v>
      </c>
      <c r="J457" s="212" t="str">
        <f>_xlfn.IFNA(VLOOKUP(F457,'TO HIDE DRG Sum Ref'!$L$3:$N$85,3,FALSE)," ")</f>
        <v xml:space="preserve"> </v>
      </c>
      <c r="K457" s="213" t="str">
        <f>IF(J457="Low",0.05,IF(J457="Medium",0.1,IF(J457="High",0.2,IF(J457="No Risk",0,IF(Table2472[[#This Row],[Risk of Shift]]=" "," ")))))</f>
        <v xml:space="preserve"> </v>
      </c>
      <c r="L457" s="213" t="str">
        <f>IF(J457="Low",0.1,IF(J457="Medium",0.15,IF(J457="High",0.25,IF(J457="No Risk",0,IF(Table2472[[#This Row],[Risk of Shift]]=" "," ")))))</f>
        <v xml:space="preserve"> </v>
      </c>
      <c r="M457" s="213" t="str">
        <f>IF(J457="Low",0.15,IF(J457="Medium",0.2,IF(J457="High",0.3,IF(J457="No Risk",0,IF(Table2472[[#This Row],[Risk of Shift]]=" "," ")))))</f>
        <v xml:space="preserve"> </v>
      </c>
    </row>
    <row r="458" spans="3:13">
      <c r="C458" s="16"/>
      <c r="E458" s="209" t="str">
        <f>IFERROR(VLOOKUP(Table2472[[#This Row],[MS-DRG]],'TO HIDE DRG Sum Ref'!$B$2:$M$760,4,FALSE)," ")</f>
        <v xml:space="preserve"> </v>
      </c>
      <c r="F458" s="210" t="str">
        <f>IFERROR(VLOOKUP(Table2472[[#This Row],[MS-DRG]],'TO HIDE DRG Sum Ref'!$B$2:$M$760,5,FALSE)," ")</f>
        <v xml:space="preserve"> </v>
      </c>
      <c r="G458" s="211" t="str">
        <f>IF('Volume Input'!E460&lt;&gt;0,'Volume Input'!E460," ")</f>
        <v xml:space="preserve"> </v>
      </c>
      <c r="H458" s="210" t="str">
        <f>IFERROR(VLOOKUP(Table2472[[#This Row],[MS-DRG]],'TO HIDE DRG Sum Ref'!$B$2:$M$760,2,FALSE)," ")</f>
        <v xml:space="preserve"> </v>
      </c>
      <c r="I458" s="212" t="str">
        <f>_xlfn.IFNA(VLOOKUP(Table2472[[#This Row],[MS-DRG]],'TO HIDE DRG Sum Ref'!$B$2:$F$760,3,FALSE)," ")</f>
        <v xml:space="preserve"> </v>
      </c>
      <c r="J458" s="212" t="str">
        <f>_xlfn.IFNA(VLOOKUP(F458,'TO HIDE DRG Sum Ref'!$L$3:$N$85,3,FALSE)," ")</f>
        <v xml:space="preserve"> </v>
      </c>
      <c r="K458" s="213" t="str">
        <f>IF(J458="Low",0.05,IF(J458="Medium",0.1,IF(J458="High",0.2,IF(J458="No Risk",0,IF(Table2472[[#This Row],[Risk of Shift]]=" "," ")))))</f>
        <v xml:space="preserve"> </v>
      </c>
      <c r="L458" s="213" t="str">
        <f>IF(J458="Low",0.1,IF(J458="Medium",0.15,IF(J458="High",0.25,IF(J458="No Risk",0,IF(Table2472[[#This Row],[Risk of Shift]]=" "," ")))))</f>
        <v xml:space="preserve"> </v>
      </c>
      <c r="M458" s="213" t="str">
        <f>IF(J458="Low",0.15,IF(J458="Medium",0.2,IF(J458="High",0.3,IF(J458="No Risk",0,IF(Table2472[[#This Row],[Risk of Shift]]=" "," ")))))</f>
        <v xml:space="preserve"> </v>
      </c>
    </row>
    <row r="459" spans="3:13">
      <c r="C459" s="16"/>
      <c r="E459" s="209" t="str">
        <f>IFERROR(VLOOKUP(Table2472[[#This Row],[MS-DRG]],'TO HIDE DRG Sum Ref'!$B$2:$M$760,4,FALSE)," ")</f>
        <v xml:space="preserve"> </v>
      </c>
      <c r="F459" s="210" t="str">
        <f>IFERROR(VLOOKUP(Table2472[[#This Row],[MS-DRG]],'TO HIDE DRG Sum Ref'!$B$2:$M$760,5,FALSE)," ")</f>
        <v xml:space="preserve"> </v>
      </c>
      <c r="G459" s="211" t="str">
        <f>IF('Volume Input'!E461&lt;&gt;0,'Volume Input'!E461," ")</f>
        <v xml:space="preserve"> </v>
      </c>
      <c r="H459" s="210" t="str">
        <f>IFERROR(VLOOKUP(Table2472[[#This Row],[MS-DRG]],'TO HIDE DRG Sum Ref'!$B$2:$M$760,2,FALSE)," ")</f>
        <v xml:space="preserve"> </v>
      </c>
      <c r="I459" s="212" t="str">
        <f>_xlfn.IFNA(VLOOKUP(Table2472[[#This Row],[MS-DRG]],'TO HIDE DRG Sum Ref'!$B$2:$F$760,3,FALSE)," ")</f>
        <v xml:space="preserve"> </v>
      </c>
      <c r="J459" s="212" t="str">
        <f>_xlfn.IFNA(VLOOKUP(F459,'TO HIDE DRG Sum Ref'!$L$3:$N$85,3,FALSE)," ")</f>
        <v xml:space="preserve"> </v>
      </c>
      <c r="K459" s="213" t="str">
        <f>IF(J459="Low",0.05,IF(J459="Medium",0.1,IF(J459="High",0.2,IF(J459="No Risk",0,IF(Table2472[[#This Row],[Risk of Shift]]=" "," ")))))</f>
        <v xml:space="preserve"> </v>
      </c>
      <c r="L459" s="213" t="str">
        <f>IF(J459="Low",0.1,IF(J459="Medium",0.15,IF(J459="High",0.25,IF(J459="No Risk",0,IF(Table2472[[#This Row],[Risk of Shift]]=" "," ")))))</f>
        <v xml:space="preserve"> </v>
      </c>
      <c r="M459" s="213" t="str">
        <f>IF(J459="Low",0.15,IF(J459="Medium",0.2,IF(J459="High",0.3,IF(J459="No Risk",0,IF(Table2472[[#This Row],[Risk of Shift]]=" "," ")))))</f>
        <v xml:space="preserve"> </v>
      </c>
    </row>
    <row r="460" spans="3:13">
      <c r="C460" s="16"/>
      <c r="E460" s="209" t="str">
        <f>IFERROR(VLOOKUP(Table2472[[#This Row],[MS-DRG]],'TO HIDE DRG Sum Ref'!$B$2:$M$760,4,FALSE)," ")</f>
        <v xml:space="preserve"> </v>
      </c>
      <c r="F460" s="210" t="str">
        <f>IFERROR(VLOOKUP(Table2472[[#This Row],[MS-DRG]],'TO HIDE DRG Sum Ref'!$B$2:$M$760,5,FALSE)," ")</f>
        <v xml:space="preserve"> </v>
      </c>
      <c r="G460" s="211" t="str">
        <f>IF('Volume Input'!E462&lt;&gt;0,'Volume Input'!E462," ")</f>
        <v xml:space="preserve"> </v>
      </c>
      <c r="H460" s="210" t="str">
        <f>IFERROR(VLOOKUP(Table2472[[#This Row],[MS-DRG]],'TO HIDE DRG Sum Ref'!$B$2:$M$760,2,FALSE)," ")</f>
        <v xml:space="preserve"> </v>
      </c>
      <c r="I460" s="212" t="str">
        <f>_xlfn.IFNA(VLOOKUP(Table2472[[#This Row],[MS-DRG]],'TO HIDE DRG Sum Ref'!$B$2:$F$760,3,FALSE)," ")</f>
        <v xml:space="preserve"> </v>
      </c>
      <c r="J460" s="212" t="str">
        <f>_xlfn.IFNA(VLOOKUP(F460,'TO HIDE DRG Sum Ref'!$L$3:$N$85,3,FALSE)," ")</f>
        <v xml:space="preserve"> </v>
      </c>
      <c r="K460" s="213" t="str">
        <f>IF(J460="Low",0.05,IF(J460="Medium",0.1,IF(J460="High",0.2,IF(J460="No Risk",0,IF(Table2472[[#This Row],[Risk of Shift]]=" "," ")))))</f>
        <v xml:space="preserve"> </v>
      </c>
      <c r="L460" s="213" t="str">
        <f>IF(J460="Low",0.1,IF(J460="Medium",0.15,IF(J460="High",0.25,IF(J460="No Risk",0,IF(Table2472[[#This Row],[Risk of Shift]]=" "," ")))))</f>
        <v xml:space="preserve"> </v>
      </c>
      <c r="M460" s="213" t="str">
        <f>IF(J460="Low",0.15,IF(J460="Medium",0.2,IF(J460="High",0.3,IF(J460="No Risk",0,IF(Table2472[[#This Row],[Risk of Shift]]=" "," ")))))</f>
        <v xml:space="preserve"> </v>
      </c>
    </row>
    <row r="461" spans="3:13">
      <c r="C461" s="16"/>
      <c r="E461" s="209" t="str">
        <f>IFERROR(VLOOKUP(Table2472[[#This Row],[MS-DRG]],'TO HIDE DRG Sum Ref'!$B$2:$M$760,4,FALSE)," ")</f>
        <v xml:space="preserve"> </v>
      </c>
      <c r="F461" s="210" t="str">
        <f>IFERROR(VLOOKUP(Table2472[[#This Row],[MS-DRG]],'TO HIDE DRG Sum Ref'!$B$2:$M$760,5,FALSE)," ")</f>
        <v xml:space="preserve"> </v>
      </c>
      <c r="G461" s="211" t="str">
        <f>IF('Volume Input'!E463&lt;&gt;0,'Volume Input'!E463," ")</f>
        <v xml:space="preserve"> </v>
      </c>
      <c r="H461" s="210" t="str">
        <f>IFERROR(VLOOKUP(Table2472[[#This Row],[MS-DRG]],'TO HIDE DRG Sum Ref'!$B$2:$M$760,2,FALSE)," ")</f>
        <v xml:space="preserve"> </v>
      </c>
      <c r="I461" s="212" t="str">
        <f>_xlfn.IFNA(VLOOKUP(Table2472[[#This Row],[MS-DRG]],'TO HIDE DRG Sum Ref'!$B$2:$F$760,3,FALSE)," ")</f>
        <v xml:space="preserve"> </v>
      </c>
      <c r="J461" s="212" t="str">
        <f>_xlfn.IFNA(VLOOKUP(F461,'TO HIDE DRG Sum Ref'!$L$3:$N$85,3,FALSE)," ")</f>
        <v xml:space="preserve"> </v>
      </c>
      <c r="K461" s="213" t="str">
        <f>IF(J461="Low",0.05,IF(J461="Medium",0.1,IF(J461="High",0.2,IF(J461="No Risk",0,IF(Table2472[[#This Row],[Risk of Shift]]=" "," ")))))</f>
        <v xml:space="preserve"> </v>
      </c>
      <c r="L461" s="213" t="str">
        <f>IF(J461="Low",0.1,IF(J461="Medium",0.15,IF(J461="High",0.25,IF(J461="No Risk",0,IF(Table2472[[#This Row],[Risk of Shift]]=" "," ")))))</f>
        <v xml:space="preserve"> </v>
      </c>
      <c r="M461" s="213" t="str">
        <f>IF(J461="Low",0.15,IF(J461="Medium",0.2,IF(J461="High",0.3,IF(J461="No Risk",0,IF(Table2472[[#This Row],[Risk of Shift]]=" "," ")))))</f>
        <v xml:space="preserve"> </v>
      </c>
    </row>
    <row r="462" spans="3:13">
      <c r="C462" s="16"/>
      <c r="E462" s="209" t="str">
        <f>IFERROR(VLOOKUP(Table2472[[#This Row],[MS-DRG]],'TO HIDE DRG Sum Ref'!$B$2:$M$760,4,FALSE)," ")</f>
        <v xml:space="preserve"> </v>
      </c>
      <c r="F462" s="210" t="str">
        <f>IFERROR(VLOOKUP(Table2472[[#This Row],[MS-DRG]],'TO HIDE DRG Sum Ref'!$B$2:$M$760,5,FALSE)," ")</f>
        <v xml:space="preserve"> </v>
      </c>
      <c r="G462" s="211" t="str">
        <f>IF('Volume Input'!E464&lt;&gt;0,'Volume Input'!E464," ")</f>
        <v xml:space="preserve"> </v>
      </c>
      <c r="H462" s="210" t="str">
        <f>IFERROR(VLOOKUP(Table2472[[#This Row],[MS-DRG]],'TO HIDE DRG Sum Ref'!$B$2:$M$760,2,FALSE)," ")</f>
        <v xml:space="preserve"> </v>
      </c>
      <c r="I462" s="212" t="str">
        <f>_xlfn.IFNA(VLOOKUP(Table2472[[#This Row],[MS-DRG]],'TO HIDE DRG Sum Ref'!$B$2:$F$760,3,FALSE)," ")</f>
        <v xml:space="preserve"> </v>
      </c>
      <c r="J462" s="212" t="str">
        <f>_xlfn.IFNA(VLOOKUP(F462,'TO HIDE DRG Sum Ref'!$L$3:$N$85,3,FALSE)," ")</f>
        <v xml:space="preserve"> </v>
      </c>
      <c r="K462" s="213" t="str">
        <f>IF(J462="Low",0.05,IF(J462="Medium",0.1,IF(J462="High",0.2,IF(J462="No Risk",0,IF(Table2472[[#This Row],[Risk of Shift]]=" "," ")))))</f>
        <v xml:space="preserve"> </v>
      </c>
      <c r="L462" s="213" t="str">
        <f>IF(J462="Low",0.1,IF(J462="Medium",0.15,IF(J462="High",0.25,IF(J462="No Risk",0,IF(Table2472[[#This Row],[Risk of Shift]]=" "," ")))))</f>
        <v xml:space="preserve"> </v>
      </c>
      <c r="M462" s="213" t="str">
        <f>IF(J462="Low",0.15,IF(J462="Medium",0.2,IF(J462="High",0.3,IF(J462="No Risk",0,IF(Table2472[[#This Row],[Risk of Shift]]=" "," ")))))</f>
        <v xml:space="preserve"> </v>
      </c>
    </row>
    <row r="463" spans="3:13">
      <c r="C463" s="16"/>
      <c r="E463" s="209" t="str">
        <f>IFERROR(VLOOKUP(Table2472[[#This Row],[MS-DRG]],'TO HIDE DRG Sum Ref'!$B$2:$M$760,4,FALSE)," ")</f>
        <v xml:space="preserve"> </v>
      </c>
      <c r="F463" s="210" t="str">
        <f>IFERROR(VLOOKUP(Table2472[[#This Row],[MS-DRG]],'TO HIDE DRG Sum Ref'!$B$2:$M$760,5,FALSE)," ")</f>
        <v xml:space="preserve"> </v>
      </c>
      <c r="G463" s="211" t="str">
        <f>IF('Volume Input'!E465&lt;&gt;0,'Volume Input'!E465," ")</f>
        <v xml:space="preserve"> </v>
      </c>
      <c r="H463" s="210" t="str">
        <f>IFERROR(VLOOKUP(Table2472[[#This Row],[MS-DRG]],'TO HIDE DRG Sum Ref'!$B$2:$M$760,2,FALSE)," ")</f>
        <v xml:space="preserve"> </v>
      </c>
      <c r="I463" s="212" t="str">
        <f>_xlfn.IFNA(VLOOKUP(Table2472[[#This Row],[MS-DRG]],'TO HIDE DRG Sum Ref'!$B$2:$F$760,3,FALSE)," ")</f>
        <v xml:space="preserve"> </v>
      </c>
      <c r="J463" s="212" t="str">
        <f>_xlfn.IFNA(VLOOKUP(F463,'TO HIDE DRG Sum Ref'!$L$3:$N$85,3,FALSE)," ")</f>
        <v xml:space="preserve"> </v>
      </c>
      <c r="K463" s="213" t="str">
        <f>IF(J463="Low",0.05,IF(J463="Medium",0.1,IF(J463="High",0.2,IF(J463="No Risk",0,IF(Table2472[[#This Row],[Risk of Shift]]=" "," ")))))</f>
        <v xml:space="preserve"> </v>
      </c>
      <c r="L463" s="213" t="str">
        <f>IF(J463="Low",0.1,IF(J463="Medium",0.15,IF(J463="High",0.25,IF(J463="No Risk",0,IF(Table2472[[#This Row],[Risk of Shift]]=" "," ")))))</f>
        <v xml:space="preserve"> </v>
      </c>
      <c r="M463" s="213" t="str">
        <f>IF(J463="Low",0.15,IF(J463="Medium",0.2,IF(J463="High",0.3,IF(J463="No Risk",0,IF(Table2472[[#This Row],[Risk of Shift]]=" "," ")))))</f>
        <v xml:space="preserve"> </v>
      </c>
    </row>
    <row r="464" spans="3:13">
      <c r="C464" s="16"/>
      <c r="E464" s="209" t="str">
        <f>IFERROR(VLOOKUP(Table2472[[#This Row],[MS-DRG]],'TO HIDE DRG Sum Ref'!$B$2:$M$760,4,FALSE)," ")</f>
        <v xml:space="preserve"> </v>
      </c>
      <c r="F464" s="210" t="str">
        <f>IFERROR(VLOOKUP(Table2472[[#This Row],[MS-DRG]],'TO HIDE DRG Sum Ref'!$B$2:$M$760,5,FALSE)," ")</f>
        <v xml:space="preserve"> </v>
      </c>
      <c r="G464" s="211" t="str">
        <f>IF('Volume Input'!E466&lt;&gt;0,'Volume Input'!E466," ")</f>
        <v xml:space="preserve"> </v>
      </c>
      <c r="H464" s="210" t="str">
        <f>IFERROR(VLOOKUP(Table2472[[#This Row],[MS-DRG]],'TO HIDE DRG Sum Ref'!$B$2:$M$760,2,FALSE)," ")</f>
        <v xml:space="preserve"> </v>
      </c>
      <c r="I464" s="212" t="str">
        <f>_xlfn.IFNA(VLOOKUP(Table2472[[#This Row],[MS-DRG]],'TO HIDE DRG Sum Ref'!$B$2:$F$760,3,FALSE)," ")</f>
        <v xml:space="preserve"> </v>
      </c>
      <c r="J464" s="212" t="str">
        <f>_xlfn.IFNA(VLOOKUP(F464,'TO HIDE DRG Sum Ref'!$L$3:$N$85,3,FALSE)," ")</f>
        <v xml:space="preserve"> </v>
      </c>
      <c r="K464" s="213" t="str">
        <f>IF(J464="Low",0.05,IF(J464="Medium",0.1,IF(J464="High",0.2,IF(J464="No Risk",0,IF(Table2472[[#This Row],[Risk of Shift]]=" "," ")))))</f>
        <v xml:space="preserve"> </v>
      </c>
      <c r="L464" s="213" t="str">
        <f>IF(J464="Low",0.1,IF(J464="Medium",0.15,IF(J464="High",0.25,IF(J464="No Risk",0,IF(Table2472[[#This Row],[Risk of Shift]]=" "," ")))))</f>
        <v xml:space="preserve"> </v>
      </c>
      <c r="M464" s="213" t="str">
        <f>IF(J464="Low",0.15,IF(J464="Medium",0.2,IF(J464="High",0.3,IF(J464="No Risk",0,IF(Table2472[[#This Row],[Risk of Shift]]=" "," ")))))</f>
        <v xml:space="preserve"> </v>
      </c>
    </row>
    <row r="465" spans="3:13">
      <c r="C465" s="16"/>
      <c r="E465" s="209" t="str">
        <f>IFERROR(VLOOKUP(Table2472[[#This Row],[MS-DRG]],'TO HIDE DRG Sum Ref'!$B$2:$M$760,4,FALSE)," ")</f>
        <v xml:space="preserve"> </v>
      </c>
      <c r="F465" s="210" t="str">
        <f>IFERROR(VLOOKUP(Table2472[[#This Row],[MS-DRG]],'TO HIDE DRG Sum Ref'!$B$2:$M$760,5,FALSE)," ")</f>
        <v xml:space="preserve"> </v>
      </c>
      <c r="G465" s="211" t="str">
        <f>IF('Volume Input'!E467&lt;&gt;0,'Volume Input'!E467," ")</f>
        <v xml:space="preserve"> </v>
      </c>
      <c r="H465" s="210" t="str">
        <f>IFERROR(VLOOKUP(Table2472[[#This Row],[MS-DRG]],'TO HIDE DRG Sum Ref'!$B$2:$M$760,2,FALSE)," ")</f>
        <v xml:space="preserve"> </v>
      </c>
      <c r="I465" s="212" t="str">
        <f>_xlfn.IFNA(VLOOKUP(Table2472[[#This Row],[MS-DRG]],'TO HIDE DRG Sum Ref'!$B$2:$F$760,3,FALSE)," ")</f>
        <v xml:space="preserve"> </v>
      </c>
      <c r="J465" s="212" t="str">
        <f>_xlfn.IFNA(VLOOKUP(F465,'TO HIDE DRG Sum Ref'!$L$3:$N$85,3,FALSE)," ")</f>
        <v xml:space="preserve"> </v>
      </c>
      <c r="K465" s="213" t="str">
        <f>IF(J465="Low",0.05,IF(J465="Medium",0.1,IF(J465="High",0.2,IF(J465="No Risk",0,IF(Table2472[[#This Row],[Risk of Shift]]=" "," ")))))</f>
        <v xml:space="preserve"> </v>
      </c>
      <c r="L465" s="213" t="str">
        <f>IF(J465="Low",0.1,IF(J465="Medium",0.15,IF(J465="High",0.25,IF(J465="No Risk",0,IF(Table2472[[#This Row],[Risk of Shift]]=" "," ")))))</f>
        <v xml:space="preserve"> </v>
      </c>
      <c r="M465" s="213" t="str">
        <f>IF(J465="Low",0.15,IF(J465="Medium",0.2,IF(J465="High",0.3,IF(J465="No Risk",0,IF(Table2472[[#This Row],[Risk of Shift]]=" "," ")))))</f>
        <v xml:space="preserve"> </v>
      </c>
    </row>
    <row r="466" spans="3:13">
      <c r="C466" s="16"/>
      <c r="E466" s="209" t="str">
        <f>IFERROR(VLOOKUP(Table2472[[#This Row],[MS-DRG]],'TO HIDE DRG Sum Ref'!$B$2:$M$760,4,FALSE)," ")</f>
        <v xml:space="preserve"> </v>
      </c>
      <c r="F466" s="210" t="str">
        <f>IFERROR(VLOOKUP(Table2472[[#This Row],[MS-DRG]],'TO HIDE DRG Sum Ref'!$B$2:$M$760,5,FALSE)," ")</f>
        <v xml:space="preserve"> </v>
      </c>
      <c r="G466" s="211" t="str">
        <f>IF('Volume Input'!E468&lt;&gt;0,'Volume Input'!E468," ")</f>
        <v xml:space="preserve"> </v>
      </c>
      <c r="H466" s="210" t="str">
        <f>IFERROR(VLOOKUP(Table2472[[#This Row],[MS-DRG]],'TO HIDE DRG Sum Ref'!$B$2:$M$760,2,FALSE)," ")</f>
        <v xml:space="preserve"> </v>
      </c>
      <c r="I466" s="212" t="str">
        <f>_xlfn.IFNA(VLOOKUP(Table2472[[#This Row],[MS-DRG]],'TO HIDE DRG Sum Ref'!$B$2:$F$760,3,FALSE)," ")</f>
        <v xml:space="preserve"> </v>
      </c>
      <c r="J466" s="212" t="str">
        <f>_xlfn.IFNA(VLOOKUP(F466,'TO HIDE DRG Sum Ref'!$L$3:$N$85,3,FALSE)," ")</f>
        <v xml:space="preserve"> </v>
      </c>
      <c r="K466" s="213" t="str">
        <f>IF(J466="Low",0.05,IF(J466="Medium",0.1,IF(J466="High",0.2,IF(J466="No Risk",0,IF(Table2472[[#This Row],[Risk of Shift]]=" "," ")))))</f>
        <v xml:space="preserve"> </v>
      </c>
      <c r="L466" s="213" t="str">
        <f>IF(J466="Low",0.1,IF(J466="Medium",0.15,IF(J466="High",0.25,IF(J466="No Risk",0,IF(Table2472[[#This Row],[Risk of Shift]]=" "," ")))))</f>
        <v xml:space="preserve"> </v>
      </c>
      <c r="M466" s="213" t="str">
        <f>IF(J466="Low",0.15,IF(J466="Medium",0.2,IF(J466="High",0.3,IF(J466="No Risk",0,IF(Table2472[[#This Row],[Risk of Shift]]=" "," ")))))</f>
        <v xml:space="preserve"> </v>
      </c>
    </row>
    <row r="467" spans="3:13">
      <c r="C467" s="16"/>
      <c r="E467" s="209" t="str">
        <f>IFERROR(VLOOKUP(Table2472[[#This Row],[MS-DRG]],'TO HIDE DRG Sum Ref'!$B$2:$M$760,4,FALSE)," ")</f>
        <v xml:space="preserve"> </v>
      </c>
      <c r="F467" s="210" t="str">
        <f>IFERROR(VLOOKUP(Table2472[[#This Row],[MS-DRG]],'TO HIDE DRG Sum Ref'!$B$2:$M$760,5,FALSE)," ")</f>
        <v xml:space="preserve"> </v>
      </c>
      <c r="G467" s="211" t="str">
        <f>IF('Volume Input'!E469&lt;&gt;0,'Volume Input'!E469," ")</f>
        <v xml:space="preserve"> </v>
      </c>
      <c r="H467" s="210" t="str">
        <f>IFERROR(VLOOKUP(Table2472[[#This Row],[MS-DRG]],'TO HIDE DRG Sum Ref'!$B$2:$M$760,2,FALSE)," ")</f>
        <v xml:space="preserve"> </v>
      </c>
      <c r="I467" s="212" t="str">
        <f>_xlfn.IFNA(VLOOKUP(Table2472[[#This Row],[MS-DRG]],'TO HIDE DRG Sum Ref'!$B$2:$F$760,3,FALSE)," ")</f>
        <v xml:space="preserve"> </v>
      </c>
      <c r="J467" s="212" t="str">
        <f>_xlfn.IFNA(VLOOKUP(F467,'TO HIDE DRG Sum Ref'!$L$3:$N$85,3,FALSE)," ")</f>
        <v xml:space="preserve"> </v>
      </c>
      <c r="K467" s="213" t="str">
        <f>IF(J467="Low",0.05,IF(J467="Medium",0.1,IF(J467="High",0.2,IF(J467="No Risk",0,IF(Table2472[[#This Row],[Risk of Shift]]=" "," ")))))</f>
        <v xml:space="preserve"> </v>
      </c>
      <c r="L467" s="213" t="str">
        <f>IF(J467="Low",0.1,IF(J467="Medium",0.15,IF(J467="High",0.25,IF(J467="No Risk",0,IF(Table2472[[#This Row],[Risk of Shift]]=" "," ")))))</f>
        <v xml:space="preserve"> </v>
      </c>
      <c r="M467" s="213" t="str">
        <f>IF(J467="Low",0.15,IF(J467="Medium",0.2,IF(J467="High",0.3,IF(J467="No Risk",0,IF(Table2472[[#This Row],[Risk of Shift]]=" "," ")))))</f>
        <v xml:space="preserve"> </v>
      </c>
    </row>
    <row r="468" spans="3:13">
      <c r="C468" s="16"/>
      <c r="E468" s="209" t="str">
        <f>IFERROR(VLOOKUP(Table2472[[#This Row],[MS-DRG]],'TO HIDE DRG Sum Ref'!$B$2:$M$760,4,FALSE)," ")</f>
        <v xml:space="preserve"> </v>
      </c>
      <c r="F468" s="210" t="str">
        <f>IFERROR(VLOOKUP(Table2472[[#This Row],[MS-DRG]],'TO HIDE DRG Sum Ref'!$B$2:$M$760,5,FALSE)," ")</f>
        <v xml:space="preserve"> </v>
      </c>
      <c r="G468" s="211" t="str">
        <f>IF('Volume Input'!E470&lt;&gt;0,'Volume Input'!E470," ")</f>
        <v xml:space="preserve"> </v>
      </c>
      <c r="H468" s="210" t="str">
        <f>IFERROR(VLOOKUP(Table2472[[#This Row],[MS-DRG]],'TO HIDE DRG Sum Ref'!$B$2:$M$760,2,FALSE)," ")</f>
        <v xml:space="preserve"> </v>
      </c>
      <c r="I468" s="212" t="str">
        <f>_xlfn.IFNA(VLOOKUP(Table2472[[#This Row],[MS-DRG]],'TO HIDE DRG Sum Ref'!$B$2:$F$760,3,FALSE)," ")</f>
        <v xml:space="preserve"> </v>
      </c>
      <c r="J468" s="212" t="str">
        <f>_xlfn.IFNA(VLOOKUP(F468,'TO HIDE DRG Sum Ref'!$L$3:$N$85,3,FALSE)," ")</f>
        <v xml:space="preserve"> </v>
      </c>
      <c r="K468" s="213" t="str">
        <f>IF(J468="Low",0.05,IF(J468="Medium",0.1,IF(J468="High",0.2,IF(J468="No Risk",0,IF(Table2472[[#This Row],[Risk of Shift]]=" "," ")))))</f>
        <v xml:space="preserve"> </v>
      </c>
      <c r="L468" s="213" t="str">
        <f>IF(J468="Low",0.1,IF(J468="Medium",0.15,IF(J468="High",0.25,IF(J468="No Risk",0,IF(Table2472[[#This Row],[Risk of Shift]]=" "," ")))))</f>
        <v xml:space="preserve"> </v>
      </c>
      <c r="M468" s="213" t="str">
        <f>IF(J468="Low",0.15,IF(J468="Medium",0.2,IF(J468="High",0.3,IF(J468="No Risk",0,IF(Table2472[[#This Row],[Risk of Shift]]=" "," ")))))</f>
        <v xml:space="preserve"> </v>
      </c>
    </row>
    <row r="469" spans="3:13">
      <c r="C469" s="16"/>
      <c r="E469" s="209" t="str">
        <f>IFERROR(VLOOKUP(Table2472[[#This Row],[MS-DRG]],'TO HIDE DRG Sum Ref'!$B$2:$M$760,4,FALSE)," ")</f>
        <v xml:space="preserve"> </v>
      </c>
      <c r="F469" s="210" t="str">
        <f>IFERROR(VLOOKUP(Table2472[[#This Row],[MS-DRG]],'TO HIDE DRG Sum Ref'!$B$2:$M$760,5,FALSE)," ")</f>
        <v xml:space="preserve"> </v>
      </c>
      <c r="G469" s="211" t="str">
        <f>IF('Volume Input'!E471&lt;&gt;0,'Volume Input'!E471," ")</f>
        <v xml:space="preserve"> </v>
      </c>
      <c r="H469" s="210" t="str">
        <f>IFERROR(VLOOKUP(Table2472[[#This Row],[MS-DRG]],'TO HIDE DRG Sum Ref'!$B$2:$M$760,2,FALSE)," ")</f>
        <v xml:space="preserve"> </v>
      </c>
      <c r="I469" s="212" t="str">
        <f>_xlfn.IFNA(VLOOKUP(Table2472[[#This Row],[MS-DRG]],'TO HIDE DRG Sum Ref'!$B$2:$F$760,3,FALSE)," ")</f>
        <v xml:space="preserve"> </v>
      </c>
      <c r="J469" s="212" t="str">
        <f>_xlfn.IFNA(VLOOKUP(F469,'TO HIDE DRG Sum Ref'!$L$3:$N$85,3,FALSE)," ")</f>
        <v xml:space="preserve"> </v>
      </c>
      <c r="K469" s="213" t="str">
        <f>IF(J469="Low",0.05,IF(J469="Medium",0.1,IF(J469="High",0.2,IF(J469="No Risk",0,IF(Table2472[[#This Row],[Risk of Shift]]=" "," ")))))</f>
        <v xml:space="preserve"> </v>
      </c>
      <c r="L469" s="213" t="str">
        <f>IF(J469="Low",0.1,IF(J469="Medium",0.15,IF(J469="High",0.25,IF(J469="No Risk",0,IF(Table2472[[#This Row],[Risk of Shift]]=" "," ")))))</f>
        <v xml:space="preserve"> </v>
      </c>
      <c r="M469" s="213" t="str">
        <f>IF(J469="Low",0.15,IF(J469="Medium",0.2,IF(J469="High",0.3,IF(J469="No Risk",0,IF(Table2472[[#This Row],[Risk of Shift]]=" "," ")))))</f>
        <v xml:space="preserve"> </v>
      </c>
    </row>
    <row r="470" spans="3:13">
      <c r="C470" s="16"/>
      <c r="E470" s="209" t="str">
        <f>IFERROR(VLOOKUP(Table2472[[#This Row],[MS-DRG]],'TO HIDE DRG Sum Ref'!$B$2:$M$760,4,FALSE)," ")</f>
        <v xml:space="preserve"> </v>
      </c>
      <c r="F470" s="210" t="str">
        <f>IFERROR(VLOOKUP(Table2472[[#This Row],[MS-DRG]],'TO HIDE DRG Sum Ref'!$B$2:$M$760,5,FALSE)," ")</f>
        <v xml:space="preserve"> </v>
      </c>
      <c r="G470" s="211" t="str">
        <f>IF('Volume Input'!E472&lt;&gt;0,'Volume Input'!E472," ")</f>
        <v xml:space="preserve"> </v>
      </c>
      <c r="H470" s="210" t="str">
        <f>IFERROR(VLOOKUP(Table2472[[#This Row],[MS-DRG]],'TO HIDE DRG Sum Ref'!$B$2:$M$760,2,FALSE)," ")</f>
        <v xml:space="preserve"> </v>
      </c>
      <c r="I470" s="212" t="str">
        <f>_xlfn.IFNA(VLOOKUP(Table2472[[#This Row],[MS-DRG]],'TO HIDE DRG Sum Ref'!$B$2:$F$760,3,FALSE)," ")</f>
        <v xml:space="preserve"> </v>
      </c>
      <c r="J470" s="212" t="str">
        <f>_xlfn.IFNA(VLOOKUP(F470,'TO HIDE DRG Sum Ref'!$L$3:$N$85,3,FALSE)," ")</f>
        <v xml:space="preserve"> </v>
      </c>
      <c r="K470" s="213" t="str">
        <f>IF(J470="Low",0.05,IF(J470="Medium",0.1,IF(J470="High",0.2,IF(J470="No Risk",0,IF(Table2472[[#This Row],[Risk of Shift]]=" "," ")))))</f>
        <v xml:space="preserve"> </v>
      </c>
      <c r="L470" s="213" t="str">
        <f>IF(J470="Low",0.1,IF(J470="Medium",0.15,IF(J470="High",0.25,IF(J470="No Risk",0,IF(Table2472[[#This Row],[Risk of Shift]]=" "," ")))))</f>
        <v xml:space="preserve"> </v>
      </c>
      <c r="M470" s="213" t="str">
        <f>IF(J470="Low",0.15,IF(J470="Medium",0.2,IF(J470="High",0.3,IF(J470="No Risk",0,IF(Table2472[[#This Row],[Risk of Shift]]=" "," ")))))</f>
        <v xml:space="preserve"> </v>
      </c>
    </row>
    <row r="471" spans="3:13">
      <c r="C471" s="16"/>
      <c r="E471" s="209" t="str">
        <f>IFERROR(VLOOKUP(Table2472[[#This Row],[MS-DRG]],'TO HIDE DRG Sum Ref'!$B$2:$M$760,4,FALSE)," ")</f>
        <v xml:space="preserve"> </v>
      </c>
      <c r="F471" s="210" t="str">
        <f>IFERROR(VLOOKUP(Table2472[[#This Row],[MS-DRG]],'TO HIDE DRG Sum Ref'!$B$2:$M$760,5,FALSE)," ")</f>
        <v xml:space="preserve"> </v>
      </c>
      <c r="G471" s="211" t="str">
        <f>IF('Volume Input'!E473&lt;&gt;0,'Volume Input'!E473," ")</f>
        <v xml:space="preserve"> </v>
      </c>
      <c r="H471" s="210" t="str">
        <f>IFERROR(VLOOKUP(Table2472[[#This Row],[MS-DRG]],'TO HIDE DRG Sum Ref'!$B$2:$M$760,2,FALSE)," ")</f>
        <v xml:space="preserve"> </v>
      </c>
      <c r="I471" s="212" t="str">
        <f>_xlfn.IFNA(VLOOKUP(Table2472[[#This Row],[MS-DRG]],'TO HIDE DRG Sum Ref'!$B$2:$F$760,3,FALSE)," ")</f>
        <v xml:space="preserve"> </v>
      </c>
      <c r="J471" s="212" t="str">
        <f>_xlfn.IFNA(VLOOKUP(F471,'TO HIDE DRG Sum Ref'!$L$3:$N$85,3,FALSE)," ")</f>
        <v xml:space="preserve"> </v>
      </c>
      <c r="K471" s="213" t="str">
        <f>IF(J471="Low",0.05,IF(J471="Medium",0.1,IF(J471="High",0.2,IF(J471="No Risk",0,IF(Table2472[[#This Row],[Risk of Shift]]=" "," ")))))</f>
        <v xml:space="preserve"> </v>
      </c>
      <c r="L471" s="213" t="str">
        <f>IF(J471="Low",0.1,IF(J471="Medium",0.15,IF(J471="High",0.25,IF(J471="No Risk",0,IF(Table2472[[#This Row],[Risk of Shift]]=" "," ")))))</f>
        <v xml:space="preserve"> </v>
      </c>
      <c r="M471" s="213" t="str">
        <f>IF(J471="Low",0.15,IF(J471="Medium",0.2,IF(J471="High",0.3,IF(J471="No Risk",0,IF(Table2472[[#This Row],[Risk of Shift]]=" "," ")))))</f>
        <v xml:space="preserve"> </v>
      </c>
    </row>
    <row r="472" spans="3:13">
      <c r="C472" s="16"/>
      <c r="E472" s="209" t="str">
        <f>IFERROR(VLOOKUP(Table2472[[#This Row],[MS-DRG]],'TO HIDE DRG Sum Ref'!$B$2:$M$760,4,FALSE)," ")</f>
        <v xml:space="preserve"> </v>
      </c>
      <c r="F472" s="210" t="str">
        <f>IFERROR(VLOOKUP(Table2472[[#This Row],[MS-DRG]],'TO HIDE DRG Sum Ref'!$B$2:$M$760,5,FALSE)," ")</f>
        <v xml:space="preserve"> </v>
      </c>
      <c r="G472" s="211" t="str">
        <f>IF('Volume Input'!E474&lt;&gt;0,'Volume Input'!E474," ")</f>
        <v xml:space="preserve"> </v>
      </c>
      <c r="H472" s="210" t="str">
        <f>IFERROR(VLOOKUP(Table2472[[#This Row],[MS-DRG]],'TO HIDE DRG Sum Ref'!$B$2:$M$760,2,FALSE)," ")</f>
        <v xml:space="preserve"> </v>
      </c>
      <c r="I472" s="212" t="str">
        <f>_xlfn.IFNA(VLOOKUP(Table2472[[#This Row],[MS-DRG]],'TO HIDE DRG Sum Ref'!$B$2:$F$760,3,FALSE)," ")</f>
        <v xml:space="preserve"> </v>
      </c>
      <c r="J472" s="212" t="str">
        <f>_xlfn.IFNA(VLOOKUP(F472,'TO HIDE DRG Sum Ref'!$L$3:$N$85,3,FALSE)," ")</f>
        <v xml:space="preserve"> </v>
      </c>
      <c r="K472" s="213" t="str">
        <f>IF(J472="Low",0.05,IF(J472="Medium",0.1,IF(J472="High",0.2,IF(J472="No Risk",0,IF(Table2472[[#This Row],[Risk of Shift]]=" "," ")))))</f>
        <v xml:space="preserve"> </v>
      </c>
      <c r="L472" s="213" t="str">
        <f>IF(J472="Low",0.1,IF(J472="Medium",0.15,IF(J472="High",0.25,IF(J472="No Risk",0,IF(Table2472[[#This Row],[Risk of Shift]]=" "," ")))))</f>
        <v xml:space="preserve"> </v>
      </c>
      <c r="M472" s="213" t="str">
        <f>IF(J472="Low",0.15,IF(J472="Medium",0.2,IF(J472="High",0.3,IF(J472="No Risk",0,IF(Table2472[[#This Row],[Risk of Shift]]=" "," ")))))</f>
        <v xml:space="preserve"> </v>
      </c>
    </row>
    <row r="473" spans="3:13">
      <c r="C473" s="16"/>
      <c r="E473" s="209" t="str">
        <f>IFERROR(VLOOKUP(Table2472[[#This Row],[MS-DRG]],'TO HIDE DRG Sum Ref'!$B$2:$M$760,4,FALSE)," ")</f>
        <v xml:space="preserve"> </v>
      </c>
      <c r="F473" s="210" t="str">
        <f>IFERROR(VLOOKUP(Table2472[[#This Row],[MS-DRG]],'TO HIDE DRG Sum Ref'!$B$2:$M$760,5,FALSE)," ")</f>
        <v xml:space="preserve"> </v>
      </c>
      <c r="G473" s="211" t="str">
        <f>IF('Volume Input'!E475&lt;&gt;0,'Volume Input'!E475," ")</f>
        <v xml:space="preserve"> </v>
      </c>
      <c r="H473" s="210" t="str">
        <f>IFERROR(VLOOKUP(Table2472[[#This Row],[MS-DRG]],'TO HIDE DRG Sum Ref'!$B$2:$M$760,2,FALSE)," ")</f>
        <v xml:space="preserve"> </v>
      </c>
      <c r="I473" s="212" t="str">
        <f>_xlfn.IFNA(VLOOKUP(Table2472[[#This Row],[MS-DRG]],'TO HIDE DRG Sum Ref'!$B$2:$F$760,3,FALSE)," ")</f>
        <v xml:space="preserve"> </v>
      </c>
      <c r="J473" s="212" t="str">
        <f>_xlfn.IFNA(VLOOKUP(F473,'TO HIDE DRG Sum Ref'!$L$3:$N$85,3,FALSE)," ")</f>
        <v xml:space="preserve"> </v>
      </c>
      <c r="K473" s="213" t="str">
        <f>IF(J473="Low",0.05,IF(J473="Medium",0.1,IF(J473="High",0.2,IF(J473="No Risk",0,IF(Table2472[[#This Row],[Risk of Shift]]=" "," ")))))</f>
        <v xml:space="preserve"> </v>
      </c>
      <c r="L473" s="213" t="str">
        <f>IF(J473="Low",0.1,IF(J473="Medium",0.15,IF(J473="High",0.25,IF(J473="No Risk",0,IF(Table2472[[#This Row],[Risk of Shift]]=" "," ")))))</f>
        <v xml:space="preserve"> </v>
      </c>
      <c r="M473" s="213" t="str">
        <f>IF(J473="Low",0.15,IF(J473="Medium",0.2,IF(J473="High",0.3,IF(J473="No Risk",0,IF(Table2472[[#This Row],[Risk of Shift]]=" "," ")))))</f>
        <v xml:space="preserve"> </v>
      </c>
    </row>
    <row r="474" spans="3:13">
      <c r="C474" s="16"/>
      <c r="E474" s="209" t="str">
        <f>IFERROR(VLOOKUP(Table2472[[#This Row],[MS-DRG]],'TO HIDE DRG Sum Ref'!$B$2:$M$760,4,FALSE)," ")</f>
        <v xml:space="preserve"> </v>
      </c>
      <c r="F474" s="210" t="str">
        <f>IFERROR(VLOOKUP(Table2472[[#This Row],[MS-DRG]],'TO HIDE DRG Sum Ref'!$B$2:$M$760,5,FALSE)," ")</f>
        <v xml:space="preserve"> </v>
      </c>
      <c r="G474" s="211" t="str">
        <f>IF('Volume Input'!E476&lt;&gt;0,'Volume Input'!E476," ")</f>
        <v xml:space="preserve"> </v>
      </c>
      <c r="H474" s="210" t="str">
        <f>IFERROR(VLOOKUP(Table2472[[#This Row],[MS-DRG]],'TO HIDE DRG Sum Ref'!$B$2:$M$760,2,FALSE)," ")</f>
        <v xml:space="preserve"> </v>
      </c>
      <c r="I474" s="212" t="str">
        <f>_xlfn.IFNA(VLOOKUP(Table2472[[#This Row],[MS-DRG]],'TO HIDE DRG Sum Ref'!$B$2:$F$760,3,FALSE)," ")</f>
        <v xml:space="preserve"> </v>
      </c>
      <c r="J474" s="212" t="str">
        <f>_xlfn.IFNA(VLOOKUP(F474,'TO HIDE DRG Sum Ref'!$L$3:$N$85,3,FALSE)," ")</f>
        <v xml:space="preserve"> </v>
      </c>
      <c r="K474" s="213" t="str">
        <f>IF(J474="Low",0.05,IF(J474="Medium",0.1,IF(J474="High",0.2,IF(J474="No Risk",0,IF(Table2472[[#This Row],[Risk of Shift]]=" "," ")))))</f>
        <v xml:space="preserve"> </v>
      </c>
      <c r="L474" s="213" t="str">
        <f>IF(J474="Low",0.1,IF(J474="Medium",0.15,IF(J474="High",0.25,IF(J474="No Risk",0,IF(Table2472[[#This Row],[Risk of Shift]]=" "," ")))))</f>
        <v xml:space="preserve"> </v>
      </c>
      <c r="M474" s="213" t="str">
        <f>IF(J474="Low",0.15,IF(J474="Medium",0.2,IF(J474="High",0.3,IF(J474="No Risk",0,IF(Table2472[[#This Row],[Risk of Shift]]=" "," ")))))</f>
        <v xml:space="preserve"> </v>
      </c>
    </row>
    <row r="475" spans="3:13">
      <c r="C475" s="16"/>
      <c r="E475" s="209" t="str">
        <f>IFERROR(VLOOKUP(Table2472[[#This Row],[MS-DRG]],'TO HIDE DRG Sum Ref'!$B$2:$M$760,4,FALSE)," ")</f>
        <v xml:space="preserve"> </v>
      </c>
      <c r="F475" s="210" t="str">
        <f>IFERROR(VLOOKUP(Table2472[[#This Row],[MS-DRG]],'TO HIDE DRG Sum Ref'!$B$2:$M$760,5,FALSE)," ")</f>
        <v xml:space="preserve"> </v>
      </c>
      <c r="G475" s="211" t="str">
        <f>IF('Volume Input'!E477&lt;&gt;0,'Volume Input'!E477," ")</f>
        <v xml:space="preserve"> </v>
      </c>
      <c r="H475" s="210" t="str">
        <f>IFERROR(VLOOKUP(Table2472[[#This Row],[MS-DRG]],'TO HIDE DRG Sum Ref'!$B$2:$M$760,2,FALSE)," ")</f>
        <v xml:space="preserve"> </v>
      </c>
      <c r="I475" s="212" t="str">
        <f>_xlfn.IFNA(VLOOKUP(Table2472[[#This Row],[MS-DRG]],'TO HIDE DRG Sum Ref'!$B$2:$F$760,3,FALSE)," ")</f>
        <v xml:space="preserve"> </v>
      </c>
      <c r="J475" s="212" t="str">
        <f>_xlfn.IFNA(VLOOKUP(F475,'TO HIDE DRG Sum Ref'!$L$3:$N$85,3,FALSE)," ")</f>
        <v xml:space="preserve"> </v>
      </c>
      <c r="K475" s="213" t="str">
        <f>IF(J475="Low",0.05,IF(J475="Medium",0.1,IF(J475="High",0.2,IF(J475="No Risk",0,IF(Table2472[[#This Row],[Risk of Shift]]=" "," ")))))</f>
        <v xml:space="preserve"> </v>
      </c>
      <c r="L475" s="213" t="str">
        <f>IF(J475="Low",0.1,IF(J475="Medium",0.15,IF(J475="High",0.25,IF(J475="No Risk",0,IF(Table2472[[#This Row],[Risk of Shift]]=" "," ")))))</f>
        <v xml:space="preserve"> </v>
      </c>
      <c r="M475" s="213" t="str">
        <f>IF(J475="Low",0.15,IF(J475="Medium",0.2,IF(J475="High",0.3,IF(J475="No Risk",0,IF(Table2472[[#This Row],[Risk of Shift]]=" "," ")))))</f>
        <v xml:space="preserve"> </v>
      </c>
    </row>
    <row r="476" spans="3:13">
      <c r="C476" s="16"/>
      <c r="E476" s="209" t="str">
        <f>IFERROR(VLOOKUP(Table2472[[#This Row],[MS-DRG]],'TO HIDE DRG Sum Ref'!$B$2:$M$760,4,FALSE)," ")</f>
        <v xml:space="preserve"> </v>
      </c>
      <c r="F476" s="210" t="str">
        <f>IFERROR(VLOOKUP(Table2472[[#This Row],[MS-DRG]],'TO HIDE DRG Sum Ref'!$B$2:$M$760,5,FALSE)," ")</f>
        <v xml:space="preserve"> </v>
      </c>
      <c r="G476" s="211" t="str">
        <f>IF('Volume Input'!E478&lt;&gt;0,'Volume Input'!E478," ")</f>
        <v xml:space="preserve"> </v>
      </c>
      <c r="H476" s="210" t="str">
        <f>IFERROR(VLOOKUP(Table2472[[#This Row],[MS-DRG]],'TO HIDE DRG Sum Ref'!$B$2:$M$760,2,FALSE)," ")</f>
        <v xml:space="preserve"> </v>
      </c>
      <c r="I476" s="212" t="str">
        <f>_xlfn.IFNA(VLOOKUP(Table2472[[#This Row],[MS-DRG]],'TO HIDE DRG Sum Ref'!$B$2:$F$760,3,FALSE)," ")</f>
        <v xml:space="preserve"> </v>
      </c>
      <c r="J476" s="212" t="str">
        <f>_xlfn.IFNA(VLOOKUP(F476,'TO HIDE DRG Sum Ref'!$L$3:$N$85,3,FALSE)," ")</f>
        <v xml:space="preserve"> </v>
      </c>
      <c r="K476" s="213" t="str">
        <f>IF(J476="Low",0.05,IF(J476="Medium",0.1,IF(J476="High",0.2,IF(J476="No Risk",0,IF(Table2472[[#This Row],[Risk of Shift]]=" "," ")))))</f>
        <v xml:space="preserve"> </v>
      </c>
      <c r="L476" s="213" t="str">
        <f>IF(J476="Low",0.1,IF(J476="Medium",0.15,IF(J476="High",0.25,IF(J476="No Risk",0,IF(Table2472[[#This Row],[Risk of Shift]]=" "," ")))))</f>
        <v xml:space="preserve"> </v>
      </c>
      <c r="M476" s="213" t="str">
        <f>IF(J476="Low",0.15,IF(J476="Medium",0.2,IF(J476="High",0.3,IF(J476="No Risk",0,IF(Table2472[[#This Row],[Risk of Shift]]=" "," ")))))</f>
        <v xml:space="preserve"> </v>
      </c>
    </row>
    <row r="477" spans="3:13">
      <c r="C477" s="16"/>
      <c r="E477" s="209" t="str">
        <f>IFERROR(VLOOKUP(Table2472[[#This Row],[MS-DRG]],'TO HIDE DRG Sum Ref'!$B$2:$M$760,4,FALSE)," ")</f>
        <v xml:space="preserve"> </v>
      </c>
      <c r="F477" s="210" t="str">
        <f>IFERROR(VLOOKUP(Table2472[[#This Row],[MS-DRG]],'TO HIDE DRG Sum Ref'!$B$2:$M$760,5,FALSE)," ")</f>
        <v xml:space="preserve"> </v>
      </c>
      <c r="G477" s="211" t="str">
        <f>IF('Volume Input'!E479&lt;&gt;0,'Volume Input'!E479," ")</f>
        <v xml:space="preserve"> </v>
      </c>
      <c r="H477" s="210" t="str">
        <f>IFERROR(VLOOKUP(Table2472[[#This Row],[MS-DRG]],'TO HIDE DRG Sum Ref'!$B$2:$M$760,2,FALSE)," ")</f>
        <v xml:space="preserve"> </v>
      </c>
      <c r="I477" s="212" t="str">
        <f>_xlfn.IFNA(VLOOKUP(Table2472[[#This Row],[MS-DRG]],'TO HIDE DRG Sum Ref'!$B$2:$F$760,3,FALSE)," ")</f>
        <v xml:space="preserve"> </v>
      </c>
      <c r="J477" s="212" t="str">
        <f>_xlfn.IFNA(VLOOKUP(F477,'TO HIDE DRG Sum Ref'!$L$3:$N$85,3,FALSE)," ")</f>
        <v xml:space="preserve"> </v>
      </c>
      <c r="K477" s="213" t="str">
        <f>IF(J477="Low",0.05,IF(J477="Medium",0.1,IF(J477="High",0.2,IF(J477="No Risk",0,IF(Table2472[[#This Row],[Risk of Shift]]=" "," ")))))</f>
        <v xml:space="preserve"> </v>
      </c>
      <c r="L477" s="213" t="str">
        <f>IF(J477="Low",0.1,IF(J477="Medium",0.15,IF(J477="High",0.25,IF(J477="No Risk",0,IF(Table2472[[#This Row],[Risk of Shift]]=" "," ")))))</f>
        <v xml:space="preserve"> </v>
      </c>
      <c r="M477" s="213" t="str">
        <f>IF(J477="Low",0.15,IF(J477="Medium",0.2,IF(J477="High",0.3,IF(J477="No Risk",0,IF(Table2472[[#This Row],[Risk of Shift]]=" "," ")))))</f>
        <v xml:space="preserve"> </v>
      </c>
    </row>
    <row r="478" spans="3:13">
      <c r="C478" s="16"/>
      <c r="E478" s="209" t="str">
        <f>IFERROR(VLOOKUP(Table2472[[#This Row],[MS-DRG]],'TO HIDE DRG Sum Ref'!$B$2:$M$760,4,FALSE)," ")</f>
        <v xml:space="preserve"> </v>
      </c>
      <c r="F478" s="210" t="str">
        <f>IFERROR(VLOOKUP(Table2472[[#This Row],[MS-DRG]],'TO HIDE DRG Sum Ref'!$B$2:$M$760,5,FALSE)," ")</f>
        <v xml:space="preserve"> </v>
      </c>
      <c r="G478" s="211" t="str">
        <f>IF('Volume Input'!E480&lt;&gt;0,'Volume Input'!E480," ")</f>
        <v xml:space="preserve"> </v>
      </c>
      <c r="H478" s="210" t="str">
        <f>IFERROR(VLOOKUP(Table2472[[#This Row],[MS-DRG]],'TO HIDE DRG Sum Ref'!$B$2:$M$760,2,FALSE)," ")</f>
        <v xml:space="preserve"> </v>
      </c>
      <c r="I478" s="212" t="str">
        <f>_xlfn.IFNA(VLOOKUP(Table2472[[#This Row],[MS-DRG]],'TO HIDE DRG Sum Ref'!$B$2:$F$760,3,FALSE)," ")</f>
        <v xml:space="preserve"> </v>
      </c>
      <c r="J478" s="212" t="str">
        <f>_xlfn.IFNA(VLOOKUP(F478,'TO HIDE DRG Sum Ref'!$L$3:$N$85,3,FALSE)," ")</f>
        <v xml:space="preserve"> </v>
      </c>
      <c r="K478" s="213" t="str">
        <f>IF(J478="Low",0.05,IF(J478="Medium",0.1,IF(J478="High",0.2,IF(J478="No Risk",0,IF(Table2472[[#This Row],[Risk of Shift]]=" "," ")))))</f>
        <v xml:space="preserve"> </v>
      </c>
      <c r="L478" s="213" t="str">
        <f>IF(J478="Low",0.1,IF(J478="Medium",0.15,IF(J478="High",0.25,IF(J478="No Risk",0,IF(Table2472[[#This Row],[Risk of Shift]]=" "," ")))))</f>
        <v xml:space="preserve"> </v>
      </c>
      <c r="M478" s="213" t="str">
        <f>IF(J478="Low",0.15,IF(J478="Medium",0.2,IF(J478="High",0.3,IF(J478="No Risk",0,IF(Table2472[[#This Row],[Risk of Shift]]=" "," ")))))</f>
        <v xml:space="preserve"> </v>
      </c>
    </row>
    <row r="479" spans="3:13">
      <c r="C479" s="16"/>
      <c r="E479" s="209" t="str">
        <f>IFERROR(VLOOKUP(Table2472[[#This Row],[MS-DRG]],'TO HIDE DRG Sum Ref'!$B$2:$M$760,4,FALSE)," ")</f>
        <v xml:space="preserve"> </v>
      </c>
      <c r="F479" s="210" t="str">
        <f>IFERROR(VLOOKUP(Table2472[[#This Row],[MS-DRG]],'TO HIDE DRG Sum Ref'!$B$2:$M$760,5,FALSE)," ")</f>
        <v xml:space="preserve"> </v>
      </c>
      <c r="G479" s="211" t="str">
        <f>IF('Volume Input'!E481&lt;&gt;0,'Volume Input'!E481," ")</f>
        <v xml:space="preserve"> </v>
      </c>
      <c r="H479" s="210" t="str">
        <f>IFERROR(VLOOKUP(Table2472[[#This Row],[MS-DRG]],'TO HIDE DRG Sum Ref'!$B$2:$M$760,2,FALSE)," ")</f>
        <v xml:space="preserve"> </v>
      </c>
      <c r="I479" s="212" t="str">
        <f>_xlfn.IFNA(VLOOKUP(Table2472[[#This Row],[MS-DRG]],'TO HIDE DRG Sum Ref'!$B$2:$F$760,3,FALSE)," ")</f>
        <v xml:space="preserve"> </v>
      </c>
      <c r="J479" s="212" t="str">
        <f>_xlfn.IFNA(VLOOKUP(F479,'TO HIDE DRG Sum Ref'!$L$3:$N$85,3,FALSE)," ")</f>
        <v xml:space="preserve"> </v>
      </c>
      <c r="K479" s="213" t="str">
        <f>IF(J479="Low",0.05,IF(J479="Medium",0.1,IF(J479="High",0.2,IF(J479="No Risk",0,IF(Table2472[[#This Row],[Risk of Shift]]=" "," ")))))</f>
        <v xml:space="preserve"> </v>
      </c>
      <c r="L479" s="213" t="str">
        <f>IF(J479="Low",0.1,IF(J479="Medium",0.15,IF(J479="High",0.25,IF(J479="No Risk",0,IF(Table2472[[#This Row],[Risk of Shift]]=" "," ")))))</f>
        <v xml:space="preserve"> </v>
      </c>
      <c r="M479" s="213" t="str">
        <f>IF(J479="Low",0.15,IF(J479="Medium",0.2,IF(J479="High",0.3,IF(J479="No Risk",0,IF(Table2472[[#This Row],[Risk of Shift]]=" "," ")))))</f>
        <v xml:space="preserve"> </v>
      </c>
    </row>
    <row r="480" spans="3:13">
      <c r="C480" s="16"/>
      <c r="E480" s="209" t="str">
        <f>IFERROR(VLOOKUP(Table2472[[#This Row],[MS-DRG]],'TO HIDE DRG Sum Ref'!$B$2:$M$760,4,FALSE)," ")</f>
        <v xml:space="preserve"> </v>
      </c>
      <c r="F480" s="210" t="str">
        <f>IFERROR(VLOOKUP(Table2472[[#This Row],[MS-DRG]],'TO HIDE DRG Sum Ref'!$B$2:$M$760,5,FALSE)," ")</f>
        <v xml:space="preserve"> </v>
      </c>
      <c r="G480" s="211" t="str">
        <f>IF('Volume Input'!E482&lt;&gt;0,'Volume Input'!E482," ")</f>
        <v xml:space="preserve"> </v>
      </c>
      <c r="H480" s="210" t="str">
        <f>IFERROR(VLOOKUP(Table2472[[#This Row],[MS-DRG]],'TO HIDE DRG Sum Ref'!$B$2:$M$760,2,FALSE)," ")</f>
        <v xml:space="preserve"> </v>
      </c>
      <c r="I480" s="212" t="str">
        <f>_xlfn.IFNA(VLOOKUP(Table2472[[#This Row],[MS-DRG]],'TO HIDE DRG Sum Ref'!$B$2:$F$760,3,FALSE)," ")</f>
        <v xml:space="preserve"> </v>
      </c>
      <c r="J480" s="212" t="str">
        <f>_xlfn.IFNA(VLOOKUP(F480,'TO HIDE DRG Sum Ref'!$L$3:$N$85,3,FALSE)," ")</f>
        <v xml:space="preserve"> </v>
      </c>
      <c r="K480" s="213" t="str">
        <f>IF(J480="Low",0.05,IF(J480="Medium",0.1,IF(J480="High",0.2,IF(J480="No Risk",0,IF(Table2472[[#This Row],[Risk of Shift]]=" "," ")))))</f>
        <v xml:space="preserve"> </v>
      </c>
      <c r="L480" s="213" t="str">
        <f>IF(J480="Low",0.1,IF(J480="Medium",0.15,IF(J480="High",0.25,IF(J480="No Risk",0,IF(Table2472[[#This Row],[Risk of Shift]]=" "," ")))))</f>
        <v xml:space="preserve"> </v>
      </c>
      <c r="M480" s="213" t="str">
        <f>IF(J480="Low",0.15,IF(J480="Medium",0.2,IF(J480="High",0.3,IF(J480="No Risk",0,IF(Table2472[[#This Row],[Risk of Shift]]=" "," ")))))</f>
        <v xml:space="preserve"> </v>
      </c>
    </row>
    <row r="481" spans="3:13">
      <c r="C481" s="16"/>
      <c r="E481" s="209" t="str">
        <f>IFERROR(VLOOKUP(Table2472[[#This Row],[MS-DRG]],'TO HIDE DRG Sum Ref'!$B$2:$M$760,4,FALSE)," ")</f>
        <v xml:space="preserve"> </v>
      </c>
      <c r="F481" s="210" t="str">
        <f>IFERROR(VLOOKUP(Table2472[[#This Row],[MS-DRG]],'TO HIDE DRG Sum Ref'!$B$2:$M$760,5,FALSE)," ")</f>
        <v xml:space="preserve"> </v>
      </c>
      <c r="G481" s="211" t="str">
        <f>IF('Volume Input'!E483&lt;&gt;0,'Volume Input'!E483," ")</f>
        <v xml:space="preserve"> </v>
      </c>
      <c r="H481" s="210" t="str">
        <f>IFERROR(VLOOKUP(Table2472[[#This Row],[MS-DRG]],'TO HIDE DRG Sum Ref'!$B$2:$M$760,2,FALSE)," ")</f>
        <v xml:space="preserve"> </v>
      </c>
      <c r="I481" s="212" t="str">
        <f>_xlfn.IFNA(VLOOKUP(Table2472[[#This Row],[MS-DRG]],'TO HIDE DRG Sum Ref'!$B$2:$F$760,3,FALSE)," ")</f>
        <v xml:space="preserve"> </v>
      </c>
      <c r="J481" s="212" t="str">
        <f>_xlfn.IFNA(VLOOKUP(F481,'TO HIDE DRG Sum Ref'!$L$3:$N$85,3,FALSE)," ")</f>
        <v xml:space="preserve"> </v>
      </c>
      <c r="K481" s="213" t="str">
        <f>IF(J481="Low",0.05,IF(J481="Medium",0.1,IF(J481="High",0.2,IF(J481="No Risk",0,IF(Table2472[[#This Row],[Risk of Shift]]=" "," ")))))</f>
        <v xml:space="preserve"> </v>
      </c>
      <c r="L481" s="213" t="str">
        <f>IF(J481="Low",0.1,IF(J481="Medium",0.15,IF(J481="High",0.25,IF(J481="No Risk",0,IF(Table2472[[#This Row],[Risk of Shift]]=" "," ")))))</f>
        <v xml:space="preserve"> </v>
      </c>
      <c r="M481" s="213" t="str">
        <f>IF(J481="Low",0.15,IF(J481="Medium",0.2,IF(J481="High",0.3,IF(J481="No Risk",0,IF(Table2472[[#This Row],[Risk of Shift]]=" "," ")))))</f>
        <v xml:space="preserve"> </v>
      </c>
    </row>
    <row r="482" spans="3:13">
      <c r="C482" s="16"/>
      <c r="E482" s="209" t="str">
        <f>IFERROR(VLOOKUP(Table2472[[#This Row],[MS-DRG]],'TO HIDE DRG Sum Ref'!$B$2:$M$760,4,FALSE)," ")</f>
        <v xml:space="preserve"> </v>
      </c>
      <c r="F482" s="210" t="str">
        <f>IFERROR(VLOOKUP(Table2472[[#This Row],[MS-DRG]],'TO HIDE DRG Sum Ref'!$B$2:$M$760,5,FALSE)," ")</f>
        <v xml:space="preserve"> </v>
      </c>
      <c r="G482" s="211" t="str">
        <f>IF('Volume Input'!E484&lt;&gt;0,'Volume Input'!E484," ")</f>
        <v xml:space="preserve"> </v>
      </c>
      <c r="H482" s="210" t="str">
        <f>IFERROR(VLOOKUP(Table2472[[#This Row],[MS-DRG]],'TO HIDE DRG Sum Ref'!$B$2:$M$760,2,FALSE)," ")</f>
        <v xml:space="preserve"> </v>
      </c>
      <c r="I482" s="212" t="str">
        <f>_xlfn.IFNA(VLOOKUP(Table2472[[#This Row],[MS-DRG]],'TO HIDE DRG Sum Ref'!$B$2:$F$760,3,FALSE)," ")</f>
        <v xml:space="preserve"> </v>
      </c>
      <c r="J482" s="212" t="str">
        <f>_xlfn.IFNA(VLOOKUP(F482,'TO HIDE DRG Sum Ref'!$L$3:$N$85,3,FALSE)," ")</f>
        <v xml:space="preserve"> </v>
      </c>
      <c r="K482" s="213" t="str">
        <f>IF(J482="Low",0.05,IF(J482="Medium",0.1,IF(J482="High",0.2,IF(J482="No Risk",0,IF(Table2472[[#This Row],[Risk of Shift]]=" "," ")))))</f>
        <v xml:space="preserve"> </v>
      </c>
      <c r="L482" s="213" t="str">
        <f>IF(J482="Low",0.1,IF(J482="Medium",0.15,IF(J482="High",0.25,IF(J482="No Risk",0,IF(Table2472[[#This Row],[Risk of Shift]]=" "," ")))))</f>
        <v xml:space="preserve"> </v>
      </c>
      <c r="M482" s="213" t="str">
        <f>IF(J482="Low",0.15,IF(J482="Medium",0.2,IF(J482="High",0.3,IF(J482="No Risk",0,IF(Table2472[[#This Row],[Risk of Shift]]=" "," ")))))</f>
        <v xml:space="preserve"> </v>
      </c>
    </row>
    <row r="483" spans="3:13">
      <c r="C483" s="16"/>
      <c r="E483" s="209" t="str">
        <f>IFERROR(VLOOKUP(Table2472[[#This Row],[MS-DRG]],'TO HIDE DRG Sum Ref'!$B$2:$M$760,4,FALSE)," ")</f>
        <v xml:space="preserve"> </v>
      </c>
      <c r="F483" s="210" t="str">
        <f>IFERROR(VLOOKUP(Table2472[[#This Row],[MS-DRG]],'TO HIDE DRG Sum Ref'!$B$2:$M$760,5,FALSE)," ")</f>
        <v xml:space="preserve"> </v>
      </c>
      <c r="G483" s="211" t="str">
        <f>IF('Volume Input'!E485&lt;&gt;0,'Volume Input'!E485," ")</f>
        <v xml:space="preserve"> </v>
      </c>
      <c r="H483" s="210" t="str">
        <f>IFERROR(VLOOKUP(Table2472[[#This Row],[MS-DRG]],'TO HIDE DRG Sum Ref'!$B$2:$M$760,2,FALSE)," ")</f>
        <v xml:space="preserve"> </v>
      </c>
      <c r="I483" s="212" t="str">
        <f>_xlfn.IFNA(VLOOKUP(Table2472[[#This Row],[MS-DRG]],'TO HIDE DRG Sum Ref'!$B$2:$F$760,3,FALSE)," ")</f>
        <v xml:space="preserve"> </v>
      </c>
      <c r="J483" s="212" t="str">
        <f>_xlfn.IFNA(VLOOKUP(F483,'TO HIDE DRG Sum Ref'!$L$3:$N$85,3,FALSE)," ")</f>
        <v xml:space="preserve"> </v>
      </c>
      <c r="K483" s="213" t="str">
        <f>IF(J483="Low",0.05,IF(J483="Medium",0.1,IF(J483="High",0.2,IF(J483="No Risk",0,IF(Table2472[[#This Row],[Risk of Shift]]=" "," ")))))</f>
        <v xml:space="preserve"> </v>
      </c>
      <c r="L483" s="213" t="str">
        <f>IF(J483="Low",0.1,IF(J483="Medium",0.15,IF(J483="High",0.25,IF(J483="No Risk",0,IF(Table2472[[#This Row],[Risk of Shift]]=" "," ")))))</f>
        <v xml:space="preserve"> </v>
      </c>
      <c r="M483" s="213" t="str">
        <f>IF(J483="Low",0.15,IF(J483="Medium",0.2,IF(J483="High",0.3,IF(J483="No Risk",0,IF(Table2472[[#This Row],[Risk of Shift]]=" "," ")))))</f>
        <v xml:space="preserve"> </v>
      </c>
    </row>
    <row r="484" spans="3:13">
      <c r="C484" s="16"/>
      <c r="E484" s="209" t="str">
        <f>IFERROR(VLOOKUP(Table2472[[#This Row],[MS-DRG]],'TO HIDE DRG Sum Ref'!$B$2:$M$760,4,FALSE)," ")</f>
        <v xml:space="preserve"> </v>
      </c>
      <c r="F484" s="210" t="str">
        <f>IFERROR(VLOOKUP(Table2472[[#This Row],[MS-DRG]],'TO HIDE DRG Sum Ref'!$B$2:$M$760,5,FALSE)," ")</f>
        <v xml:space="preserve"> </v>
      </c>
      <c r="G484" s="211" t="str">
        <f>IF('Volume Input'!E486&lt;&gt;0,'Volume Input'!E486," ")</f>
        <v xml:space="preserve"> </v>
      </c>
      <c r="H484" s="210" t="str">
        <f>IFERROR(VLOOKUP(Table2472[[#This Row],[MS-DRG]],'TO HIDE DRG Sum Ref'!$B$2:$M$760,2,FALSE)," ")</f>
        <v xml:space="preserve"> </v>
      </c>
      <c r="I484" s="212" t="str">
        <f>_xlfn.IFNA(VLOOKUP(Table2472[[#This Row],[MS-DRG]],'TO HIDE DRG Sum Ref'!$B$2:$F$760,3,FALSE)," ")</f>
        <v xml:space="preserve"> </v>
      </c>
      <c r="J484" s="212" t="str">
        <f>_xlfn.IFNA(VLOOKUP(F484,'TO HIDE DRG Sum Ref'!$L$3:$N$85,3,FALSE)," ")</f>
        <v xml:space="preserve"> </v>
      </c>
      <c r="K484" s="213" t="str">
        <f>IF(J484="Low",0.05,IF(J484="Medium",0.1,IF(J484="High",0.2,IF(J484="No Risk",0,IF(Table2472[[#This Row],[Risk of Shift]]=" "," ")))))</f>
        <v xml:space="preserve"> </v>
      </c>
      <c r="L484" s="213" t="str">
        <f>IF(J484="Low",0.1,IF(J484="Medium",0.15,IF(J484="High",0.25,IF(J484="No Risk",0,IF(Table2472[[#This Row],[Risk of Shift]]=" "," ")))))</f>
        <v xml:space="preserve"> </v>
      </c>
      <c r="M484" s="213" t="str">
        <f>IF(J484="Low",0.15,IF(J484="Medium",0.2,IF(J484="High",0.3,IF(J484="No Risk",0,IF(Table2472[[#This Row],[Risk of Shift]]=" "," ")))))</f>
        <v xml:space="preserve"> </v>
      </c>
    </row>
    <row r="485" spans="3:13">
      <c r="C485" s="16"/>
      <c r="E485" s="209" t="str">
        <f>IFERROR(VLOOKUP(Table2472[[#This Row],[MS-DRG]],'TO HIDE DRG Sum Ref'!$B$2:$M$760,4,FALSE)," ")</f>
        <v xml:space="preserve"> </v>
      </c>
      <c r="F485" s="210" t="str">
        <f>IFERROR(VLOOKUP(Table2472[[#This Row],[MS-DRG]],'TO HIDE DRG Sum Ref'!$B$2:$M$760,5,FALSE)," ")</f>
        <v xml:space="preserve"> </v>
      </c>
      <c r="G485" s="211" t="str">
        <f>IF('Volume Input'!E487&lt;&gt;0,'Volume Input'!E487," ")</f>
        <v xml:space="preserve"> </v>
      </c>
      <c r="H485" s="210" t="str">
        <f>IFERROR(VLOOKUP(Table2472[[#This Row],[MS-DRG]],'TO HIDE DRG Sum Ref'!$B$2:$M$760,2,FALSE)," ")</f>
        <v xml:space="preserve"> </v>
      </c>
      <c r="I485" s="212" t="str">
        <f>_xlfn.IFNA(VLOOKUP(Table2472[[#This Row],[MS-DRG]],'TO HIDE DRG Sum Ref'!$B$2:$F$760,3,FALSE)," ")</f>
        <v xml:space="preserve"> </v>
      </c>
      <c r="J485" s="212" t="str">
        <f>_xlfn.IFNA(VLOOKUP(F485,'TO HIDE DRG Sum Ref'!$L$3:$N$85,3,FALSE)," ")</f>
        <v xml:space="preserve"> </v>
      </c>
      <c r="K485" s="213" t="str">
        <f>IF(J485="Low",0.05,IF(J485="Medium",0.1,IF(J485="High",0.2,IF(J485="No Risk",0,IF(Table2472[[#This Row],[Risk of Shift]]=" "," ")))))</f>
        <v xml:space="preserve"> </v>
      </c>
      <c r="L485" s="213" t="str">
        <f>IF(J485="Low",0.1,IF(J485="Medium",0.15,IF(J485="High",0.25,IF(J485="No Risk",0,IF(Table2472[[#This Row],[Risk of Shift]]=" "," ")))))</f>
        <v xml:space="preserve"> </v>
      </c>
      <c r="M485" s="213" t="str">
        <f>IF(J485="Low",0.15,IF(J485="Medium",0.2,IF(J485="High",0.3,IF(J485="No Risk",0,IF(Table2472[[#This Row],[Risk of Shift]]=" "," ")))))</f>
        <v xml:space="preserve"> </v>
      </c>
    </row>
    <row r="486" spans="3:13">
      <c r="C486" s="16"/>
      <c r="E486" s="209" t="str">
        <f>IFERROR(VLOOKUP(Table2472[[#This Row],[MS-DRG]],'TO HIDE DRG Sum Ref'!$B$2:$M$760,4,FALSE)," ")</f>
        <v xml:space="preserve"> </v>
      </c>
      <c r="F486" s="210" t="str">
        <f>IFERROR(VLOOKUP(Table2472[[#This Row],[MS-DRG]],'TO HIDE DRG Sum Ref'!$B$2:$M$760,5,FALSE)," ")</f>
        <v xml:space="preserve"> </v>
      </c>
      <c r="G486" s="211" t="str">
        <f>IF('Volume Input'!E488&lt;&gt;0,'Volume Input'!E488," ")</f>
        <v xml:space="preserve"> </v>
      </c>
      <c r="H486" s="210" t="str">
        <f>IFERROR(VLOOKUP(Table2472[[#This Row],[MS-DRG]],'TO HIDE DRG Sum Ref'!$B$2:$M$760,2,FALSE)," ")</f>
        <v xml:space="preserve"> </v>
      </c>
      <c r="I486" s="212" t="str">
        <f>_xlfn.IFNA(VLOOKUP(Table2472[[#This Row],[MS-DRG]],'TO HIDE DRG Sum Ref'!$B$2:$F$760,3,FALSE)," ")</f>
        <v xml:space="preserve"> </v>
      </c>
      <c r="J486" s="212" t="str">
        <f>_xlfn.IFNA(VLOOKUP(F486,'TO HIDE DRG Sum Ref'!$L$3:$N$85,3,FALSE)," ")</f>
        <v xml:space="preserve"> </v>
      </c>
      <c r="K486" s="213" t="str">
        <f>IF(J486="Low",0.05,IF(J486="Medium",0.1,IF(J486="High",0.2,IF(J486="No Risk",0,IF(Table2472[[#This Row],[Risk of Shift]]=" "," ")))))</f>
        <v xml:space="preserve"> </v>
      </c>
      <c r="L486" s="213" t="str">
        <f>IF(J486="Low",0.1,IF(J486="Medium",0.15,IF(J486="High",0.25,IF(J486="No Risk",0,IF(Table2472[[#This Row],[Risk of Shift]]=" "," ")))))</f>
        <v xml:space="preserve"> </v>
      </c>
      <c r="M486" s="213" t="str">
        <f>IF(J486="Low",0.15,IF(J486="Medium",0.2,IF(J486="High",0.3,IF(J486="No Risk",0,IF(Table2472[[#This Row],[Risk of Shift]]=" "," ")))))</f>
        <v xml:space="preserve"> </v>
      </c>
    </row>
    <row r="487" spans="3:13">
      <c r="C487" s="16"/>
      <c r="E487" s="209" t="str">
        <f>IFERROR(VLOOKUP(Table2472[[#This Row],[MS-DRG]],'TO HIDE DRG Sum Ref'!$B$2:$M$760,4,FALSE)," ")</f>
        <v xml:space="preserve"> </v>
      </c>
      <c r="F487" s="210" t="str">
        <f>IFERROR(VLOOKUP(Table2472[[#This Row],[MS-DRG]],'TO HIDE DRG Sum Ref'!$B$2:$M$760,5,FALSE)," ")</f>
        <v xml:space="preserve"> </v>
      </c>
      <c r="G487" s="211" t="str">
        <f>IF('Volume Input'!E489&lt;&gt;0,'Volume Input'!E489," ")</f>
        <v xml:space="preserve"> </v>
      </c>
      <c r="H487" s="210" t="str">
        <f>IFERROR(VLOOKUP(Table2472[[#This Row],[MS-DRG]],'TO HIDE DRG Sum Ref'!$B$2:$M$760,2,FALSE)," ")</f>
        <v xml:space="preserve"> </v>
      </c>
      <c r="I487" s="212" t="str">
        <f>_xlfn.IFNA(VLOOKUP(Table2472[[#This Row],[MS-DRG]],'TO HIDE DRG Sum Ref'!$B$2:$F$760,3,FALSE)," ")</f>
        <v xml:space="preserve"> </v>
      </c>
      <c r="J487" s="212" t="str">
        <f>_xlfn.IFNA(VLOOKUP(F487,'TO HIDE DRG Sum Ref'!$L$3:$N$85,3,FALSE)," ")</f>
        <v xml:space="preserve"> </v>
      </c>
      <c r="K487" s="213" t="str">
        <f>IF(J487="Low",0.05,IF(J487="Medium",0.1,IF(J487="High",0.2,IF(J487="No Risk",0,IF(Table2472[[#This Row],[Risk of Shift]]=" "," ")))))</f>
        <v xml:space="preserve"> </v>
      </c>
      <c r="L487" s="213" t="str">
        <f>IF(J487="Low",0.1,IF(J487="Medium",0.15,IF(J487="High",0.25,IF(J487="No Risk",0,IF(Table2472[[#This Row],[Risk of Shift]]=" "," ")))))</f>
        <v xml:space="preserve"> </v>
      </c>
      <c r="M487" s="213" t="str">
        <f>IF(J487="Low",0.15,IF(J487="Medium",0.2,IF(J487="High",0.3,IF(J487="No Risk",0,IF(Table2472[[#This Row],[Risk of Shift]]=" "," ")))))</f>
        <v xml:space="preserve"> </v>
      </c>
    </row>
    <row r="488" spans="3:13">
      <c r="C488" s="16"/>
      <c r="E488" s="209" t="str">
        <f>IFERROR(VLOOKUP(Table2472[[#This Row],[MS-DRG]],'TO HIDE DRG Sum Ref'!$B$2:$M$760,4,FALSE)," ")</f>
        <v xml:space="preserve"> </v>
      </c>
      <c r="F488" s="210" t="str">
        <f>IFERROR(VLOOKUP(Table2472[[#This Row],[MS-DRG]],'TO HIDE DRG Sum Ref'!$B$2:$M$760,5,FALSE)," ")</f>
        <v xml:space="preserve"> </v>
      </c>
      <c r="G488" s="211" t="str">
        <f>IF('Volume Input'!E490&lt;&gt;0,'Volume Input'!E490," ")</f>
        <v xml:space="preserve"> </v>
      </c>
      <c r="H488" s="210" t="str">
        <f>IFERROR(VLOOKUP(Table2472[[#This Row],[MS-DRG]],'TO HIDE DRG Sum Ref'!$B$2:$M$760,2,FALSE)," ")</f>
        <v xml:space="preserve"> </v>
      </c>
      <c r="I488" s="212" t="str">
        <f>_xlfn.IFNA(VLOOKUP(Table2472[[#This Row],[MS-DRG]],'TO HIDE DRG Sum Ref'!$B$2:$F$760,3,FALSE)," ")</f>
        <v xml:space="preserve"> </v>
      </c>
      <c r="J488" s="212" t="str">
        <f>_xlfn.IFNA(VLOOKUP(F488,'TO HIDE DRG Sum Ref'!$L$3:$N$85,3,FALSE)," ")</f>
        <v xml:space="preserve"> </v>
      </c>
      <c r="K488" s="213" t="str">
        <f>IF(J488="Low",0.05,IF(J488="Medium",0.1,IF(J488="High",0.2,IF(J488="No Risk",0,IF(Table2472[[#This Row],[Risk of Shift]]=" "," ")))))</f>
        <v xml:space="preserve"> </v>
      </c>
      <c r="L488" s="213" t="str">
        <f>IF(J488="Low",0.1,IF(J488="Medium",0.15,IF(J488="High",0.25,IF(J488="No Risk",0,IF(Table2472[[#This Row],[Risk of Shift]]=" "," ")))))</f>
        <v xml:space="preserve"> </v>
      </c>
      <c r="M488" s="213" t="str">
        <f>IF(J488="Low",0.15,IF(J488="Medium",0.2,IF(J488="High",0.3,IF(J488="No Risk",0,IF(Table2472[[#This Row],[Risk of Shift]]=" "," ")))))</f>
        <v xml:space="preserve"> </v>
      </c>
    </row>
    <row r="489" spans="3:13">
      <c r="C489" s="16"/>
      <c r="E489" s="209" t="str">
        <f>IFERROR(VLOOKUP(Table2472[[#This Row],[MS-DRG]],'TO HIDE DRG Sum Ref'!$B$2:$M$760,4,FALSE)," ")</f>
        <v xml:space="preserve"> </v>
      </c>
      <c r="F489" s="210" t="str">
        <f>IFERROR(VLOOKUP(Table2472[[#This Row],[MS-DRG]],'TO HIDE DRG Sum Ref'!$B$2:$M$760,5,FALSE)," ")</f>
        <v xml:space="preserve"> </v>
      </c>
      <c r="G489" s="211" t="str">
        <f>IF('Volume Input'!E491&lt;&gt;0,'Volume Input'!E491," ")</f>
        <v xml:space="preserve"> </v>
      </c>
      <c r="H489" s="210" t="str">
        <f>IFERROR(VLOOKUP(Table2472[[#This Row],[MS-DRG]],'TO HIDE DRG Sum Ref'!$B$2:$M$760,2,FALSE)," ")</f>
        <v xml:space="preserve"> </v>
      </c>
      <c r="I489" s="212" t="str">
        <f>_xlfn.IFNA(VLOOKUP(Table2472[[#This Row],[MS-DRG]],'TO HIDE DRG Sum Ref'!$B$2:$F$760,3,FALSE)," ")</f>
        <v xml:space="preserve"> </v>
      </c>
      <c r="J489" s="212" t="str">
        <f>_xlfn.IFNA(VLOOKUP(F489,'TO HIDE DRG Sum Ref'!$L$3:$N$85,3,FALSE)," ")</f>
        <v xml:space="preserve"> </v>
      </c>
      <c r="K489" s="213" t="str">
        <f>IF(J489="Low",0.05,IF(J489="Medium",0.1,IF(J489="High",0.2,IF(J489="No Risk",0,IF(Table2472[[#This Row],[Risk of Shift]]=" "," ")))))</f>
        <v xml:space="preserve"> </v>
      </c>
      <c r="L489" s="213" t="str">
        <f>IF(J489="Low",0.1,IF(J489="Medium",0.15,IF(J489="High",0.25,IF(J489="No Risk",0,IF(Table2472[[#This Row],[Risk of Shift]]=" "," ")))))</f>
        <v xml:space="preserve"> </v>
      </c>
      <c r="M489" s="213" t="str">
        <f>IF(J489="Low",0.15,IF(J489="Medium",0.2,IF(J489="High",0.3,IF(J489="No Risk",0,IF(Table2472[[#This Row],[Risk of Shift]]=" "," ")))))</f>
        <v xml:space="preserve"> </v>
      </c>
    </row>
    <row r="490" spans="3:13">
      <c r="C490" s="16"/>
      <c r="E490" s="209" t="str">
        <f>IFERROR(VLOOKUP(Table2472[[#This Row],[MS-DRG]],'TO HIDE DRG Sum Ref'!$B$2:$M$760,4,FALSE)," ")</f>
        <v xml:space="preserve"> </v>
      </c>
      <c r="F490" s="210" t="str">
        <f>IFERROR(VLOOKUP(Table2472[[#This Row],[MS-DRG]],'TO HIDE DRG Sum Ref'!$B$2:$M$760,5,FALSE)," ")</f>
        <v xml:space="preserve"> </v>
      </c>
      <c r="G490" s="211" t="str">
        <f>IF('Volume Input'!E492&lt;&gt;0,'Volume Input'!E492," ")</f>
        <v xml:space="preserve"> </v>
      </c>
      <c r="H490" s="210" t="str">
        <f>IFERROR(VLOOKUP(Table2472[[#This Row],[MS-DRG]],'TO HIDE DRG Sum Ref'!$B$2:$M$760,2,FALSE)," ")</f>
        <v xml:space="preserve"> </v>
      </c>
      <c r="I490" s="212" t="str">
        <f>_xlfn.IFNA(VLOOKUP(Table2472[[#This Row],[MS-DRG]],'TO HIDE DRG Sum Ref'!$B$2:$F$760,3,FALSE)," ")</f>
        <v xml:space="preserve"> </v>
      </c>
      <c r="J490" s="212" t="str">
        <f>_xlfn.IFNA(VLOOKUP(F490,'TO HIDE DRG Sum Ref'!$L$3:$N$85,3,FALSE)," ")</f>
        <v xml:space="preserve"> </v>
      </c>
      <c r="K490" s="213" t="str">
        <f>IF(J490="Low",0.05,IF(J490="Medium",0.1,IF(J490="High",0.2,IF(J490="No Risk",0,IF(Table2472[[#This Row],[Risk of Shift]]=" "," ")))))</f>
        <v xml:space="preserve"> </v>
      </c>
      <c r="L490" s="213" t="str">
        <f>IF(J490="Low",0.1,IF(J490="Medium",0.15,IF(J490="High",0.25,IF(J490="No Risk",0,IF(Table2472[[#This Row],[Risk of Shift]]=" "," ")))))</f>
        <v xml:space="preserve"> </v>
      </c>
      <c r="M490" s="213" t="str">
        <f>IF(J490="Low",0.15,IF(J490="Medium",0.2,IF(J490="High",0.3,IF(J490="No Risk",0,IF(Table2472[[#This Row],[Risk of Shift]]=" "," ")))))</f>
        <v xml:space="preserve"> </v>
      </c>
    </row>
    <row r="491" spans="3:13">
      <c r="C491" s="16"/>
      <c r="E491" s="209" t="str">
        <f>IFERROR(VLOOKUP(Table2472[[#This Row],[MS-DRG]],'TO HIDE DRG Sum Ref'!$B$2:$M$760,4,FALSE)," ")</f>
        <v xml:space="preserve"> </v>
      </c>
      <c r="F491" s="210" t="str">
        <f>IFERROR(VLOOKUP(Table2472[[#This Row],[MS-DRG]],'TO HIDE DRG Sum Ref'!$B$2:$M$760,5,FALSE)," ")</f>
        <v xml:space="preserve"> </v>
      </c>
      <c r="G491" s="211" t="str">
        <f>IF('Volume Input'!E493&lt;&gt;0,'Volume Input'!E493," ")</f>
        <v xml:space="preserve"> </v>
      </c>
      <c r="H491" s="210" t="str">
        <f>IFERROR(VLOOKUP(Table2472[[#This Row],[MS-DRG]],'TO HIDE DRG Sum Ref'!$B$2:$M$760,2,FALSE)," ")</f>
        <v xml:space="preserve"> </v>
      </c>
      <c r="I491" s="212" t="str">
        <f>_xlfn.IFNA(VLOOKUP(Table2472[[#This Row],[MS-DRG]],'TO HIDE DRG Sum Ref'!$B$2:$F$760,3,FALSE)," ")</f>
        <v xml:space="preserve"> </v>
      </c>
      <c r="J491" s="212" t="str">
        <f>_xlfn.IFNA(VLOOKUP(F491,'TO HIDE DRG Sum Ref'!$L$3:$N$85,3,FALSE)," ")</f>
        <v xml:space="preserve"> </v>
      </c>
      <c r="K491" s="213" t="str">
        <f>IF(J491="Low",0.05,IF(J491="Medium",0.1,IF(J491="High",0.2,IF(J491="No Risk",0,IF(Table2472[[#This Row],[Risk of Shift]]=" "," ")))))</f>
        <v xml:space="preserve"> </v>
      </c>
      <c r="L491" s="213" t="str">
        <f>IF(J491="Low",0.1,IF(J491="Medium",0.15,IF(J491="High",0.25,IF(J491="No Risk",0,IF(Table2472[[#This Row],[Risk of Shift]]=" "," ")))))</f>
        <v xml:space="preserve"> </v>
      </c>
      <c r="M491" s="213" t="str">
        <f>IF(J491="Low",0.15,IF(J491="Medium",0.2,IF(J491="High",0.3,IF(J491="No Risk",0,IF(Table2472[[#This Row],[Risk of Shift]]=" "," ")))))</f>
        <v xml:space="preserve"> </v>
      </c>
    </row>
    <row r="492" spans="3:13">
      <c r="C492" s="16"/>
      <c r="E492" s="209" t="str">
        <f>IFERROR(VLOOKUP(Table2472[[#This Row],[MS-DRG]],'TO HIDE DRG Sum Ref'!$B$2:$M$760,4,FALSE)," ")</f>
        <v xml:space="preserve"> </v>
      </c>
      <c r="F492" s="210" t="str">
        <f>IFERROR(VLOOKUP(Table2472[[#This Row],[MS-DRG]],'TO HIDE DRG Sum Ref'!$B$2:$M$760,5,FALSE)," ")</f>
        <v xml:space="preserve"> </v>
      </c>
      <c r="G492" s="211" t="str">
        <f>IF('Volume Input'!E494&lt;&gt;0,'Volume Input'!E494," ")</f>
        <v xml:space="preserve"> </v>
      </c>
      <c r="H492" s="210" t="str">
        <f>IFERROR(VLOOKUP(Table2472[[#This Row],[MS-DRG]],'TO HIDE DRG Sum Ref'!$B$2:$M$760,2,FALSE)," ")</f>
        <v xml:space="preserve"> </v>
      </c>
      <c r="I492" s="212" t="str">
        <f>_xlfn.IFNA(VLOOKUP(Table2472[[#This Row],[MS-DRG]],'TO HIDE DRG Sum Ref'!$B$2:$F$760,3,FALSE)," ")</f>
        <v xml:space="preserve"> </v>
      </c>
      <c r="J492" s="212" t="str">
        <f>_xlfn.IFNA(VLOOKUP(F492,'TO HIDE DRG Sum Ref'!$L$3:$N$85,3,FALSE)," ")</f>
        <v xml:space="preserve"> </v>
      </c>
      <c r="K492" s="213" t="str">
        <f>IF(J492="Low",0.05,IF(J492="Medium",0.1,IF(J492="High",0.2,IF(J492="No Risk",0,IF(Table2472[[#This Row],[Risk of Shift]]=" "," ")))))</f>
        <v xml:space="preserve"> </v>
      </c>
      <c r="L492" s="213" t="str">
        <f>IF(J492="Low",0.1,IF(J492="Medium",0.15,IF(J492="High",0.25,IF(J492="No Risk",0,IF(Table2472[[#This Row],[Risk of Shift]]=" "," ")))))</f>
        <v xml:space="preserve"> </v>
      </c>
      <c r="M492" s="213" t="str">
        <f>IF(J492="Low",0.15,IF(J492="Medium",0.2,IF(J492="High",0.3,IF(J492="No Risk",0,IF(Table2472[[#This Row],[Risk of Shift]]=" "," ")))))</f>
        <v xml:space="preserve"> </v>
      </c>
    </row>
    <row r="493" spans="3:13">
      <c r="C493" s="16"/>
      <c r="E493" s="209" t="str">
        <f>IFERROR(VLOOKUP(Table2472[[#This Row],[MS-DRG]],'TO HIDE DRG Sum Ref'!$B$2:$M$760,4,FALSE)," ")</f>
        <v xml:space="preserve"> </v>
      </c>
      <c r="F493" s="210" t="str">
        <f>IFERROR(VLOOKUP(Table2472[[#This Row],[MS-DRG]],'TO HIDE DRG Sum Ref'!$B$2:$M$760,5,FALSE)," ")</f>
        <v xml:space="preserve"> </v>
      </c>
      <c r="G493" s="211" t="str">
        <f>IF('Volume Input'!E495&lt;&gt;0,'Volume Input'!E495," ")</f>
        <v xml:space="preserve"> </v>
      </c>
      <c r="H493" s="210" t="str">
        <f>IFERROR(VLOOKUP(Table2472[[#This Row],[MS-DRG]],'TO HIDE DRG Sum Ref'!$B$2:$M$760,2,FALSE)," ")</f>
        <v xml:space="preserve"> </v>
      </c>
      <c r="I493" s="212" t="str">
        <f>_xlfn.IFNA(VLOOKUP(Table2472[[#This Row],[MS-DRG]],'TO HIDE DRG Sum Ref'!$B$2:$F$760,3,FALSE)," ")</f>
        <v xml:space="preserve"> </v>
      </c>
      <c r="J493" s="212" t="str">
        <f>_xlfn.IFNA(VLOOKUP(F493,'TO HIDE DRG Sum Ref'!$L$3:$N$85,3,FALSE)," ")</f>
        <v xml:space="preserve"> </v>
      </c>
      <c r="K493" s="213" t="str">
        <f>IF(J493="Low",0.05,IF(J493="Medium",0.1,IF(J493="High",0.2,IF(J493="No Risk",0,IF(Table2472[[#This Row],[Risk of Shift]]=" "," ")))))</f>
        <v xml:space="preserve"> </v>
      </c>
      <c r="L493" s="213" t="str">
        <f>IF(J493="Low",0.1,IF(J493="Medium",0.15,IF(J493="High",0.25,IF(J493="No Risk",0,IF(Table2472[[#This Row],[Risk of Shift]]=" "," ")))))</f>
        <v xml:space="preserve"> </v>
      </c>
      <c r="M493" s="213" t="str">
        <f>IF(J493="Low",0.15,IF(J493="Medium",0.2,IF(J493="High",0.3,IF(J493="No Risk",0,IF(Table2472[[#This Row],[Risk of Shift]]=" "," ")))))</f>
        <v xml:space="preserve"> </v>
      </c>
    </row>
    <row r="494" spans="3:13">
      <c r="C494" s="16"/>
      <c r="E494" s="209" t="str">
        <f>IFERROR(VLOOKUP(Table2472[[#This Row],[MS-DRG]],'TO HIDE DRG Sum Ref'!$B$2:$M$760,4,FALSE)," ")</f>
        <v xml:space="preserve"> </v>
      </c>
      <c r="F494" s="210" t="str">
        <f>IFERROR(VLOOKUP(Table2472[[#This Row],[MS-DRG]],'TO HIDE DRG Sum Ref'!$B$2:$M$760,5,FALSE)," ")</f>
        <v xml:space="preserve"> </v>
      </c>
      <c r="G494" s="211" t="str">
        <f>IF('Volume Input'!E496&lt;&gt;0,'Volume Input'!E496," ")</f>
        <v xml:space="preserve"> </v>
      </c>
      <c r="H494" s="210" t="str">
        <f>IFERROR(VLOOKUP(Table2472[[#This Row],[MS-DRG]],'TO HIDE DRG Sum Ref'!$B$2:$M$760,2,FALSE)," ")</f>
        <v xml:space="preserve"> </v>
      </c>
      <c r="I494" s="212" t="str">
        <f>_xlfn.IFNA(VLOOKUP(Table2472[[#This Row],[MS-DRG]],'TO HIDE DRG Sum Ref'!$B$2:$F$760,3,FALSE)," ")</f>
        <v xml:space="preserve"> </v>
      </c>
      <c r="J494" s="212" t="str">
        <f>_xlfn.IFNA(VLOOKUP(F494,'TO HIDE DRG Sum Ref'!$L$3:$N$85,3,FALSE)," ")</f>
        <v xml:space="preserve"> </v>
      </c>
      <c r="K494" s="213" t="str">
        <f>IF(J494="Low",0.05,IF(J494="Medium",0.1,IF(J494="High",0.2,IF(J494="No Risk",0,IF(Table2472[[#This Row],[Risk of Shift]]=" "," ")))))</f>
        <v xml:space="preserve"> </v>
      </c>
      <c r="L494" s="213" t="str">
        <f>IF(J494="Low",0.1,IF(J494="Medium",0.15,IF(J494="High",0.25,IF(J494="No Risk",0,IF(Table2472[[#This Row],[Risk of Shift]]=" "," ")))))</f>
        <v xml:space="preserve"> </v>
      </c>
      <c r="M494" s="213" t="str">
        <f>IF(J494="Low",0.15,IF(J494="Medium",0.2,IF(J494="High",0.3,IF(J494="No Risk",0,IF(Table2472[[#This Row],[Risk of Shift]]=" "," ")))))</f>
        <v xml:space="preserve"> </v>
      </c>
    </row>
    <row r="495" spans="3:13">
      <c r="C495" s="16"/>
      <c r="E495" s="209" t="str">
        <f>IFERROR(VLOOKUP(Table2472[[#This Row],[MS-DRG]],'TO HIDE DRG Sum Ref'!$B$2:$M$760,4,FALSE)," ")</f>
        <v xml:space="preserve"> </v>
      </c>
      <c r="F495" s="210" t="str">
        <f>IFERROR(VLOOKUP(Table2472[[#This Row],[MS-DRG]],'TO HIDE DRG Sum Ref'!$B$2:$M$760,5,FALSE)," ")</f>
        <v xml:space="preserve"> </v>
      </c>
      <c r="G495" s="211" t="str">
        <f>IF('Volume Input'!E497&lt;&gt;0,'Volume Input'!E497," ")</f>
        <v xml:space="preserve"> </v>
      </c>
      <c r="H495" s="210" t="str">
        <f>IFERROR(VLOOKUP(Table2472[[#This Row],[MS-DRG]],'TO HIDE DRG Sum Ref'!$B$2:$M$760,2,FALSE)," ")</f>
        <v xml:space="preserve"> </v>
      </c>
      <c r="I495" s="212" t="str">
        <f>_xlfn.IFNA(VLOOKUP(Table2472[[#This Row],[MS-DRG]],'TO HIDE DRG Sum Ref'!$B$2:$F$760,3,FALSE)," ")</f>
        <v xml:space="preserve"> </v>
      </c>
      <c r="J495" s="212" t="str">
        <f>_xlfn.IFNA(VLOOKUP(F495,'TO HIDE DRG Sum Ref'!$L$3:$N$85,3,FALSE)," ")</f>
        <v xml:space="preserve"> </v>
      </c>
      <c r="K495" s="213" t="str">
        <f>IF(J495="Low",0.05,IF(J495="Medium",0.1,IF(J495="High",0.2,IF(J495="No Risk",0,IF(Table2472[[#This Row],[Risk of Shift]]=" "," ")))))</f>
        <v xml:space="preserve"> </v>
      </c>
      <c r="L495" s="213" t="str">
        <f>IF(J495="Low",0.1,IF(J495="Medium",0.15,IF(J495="High",0.25,IF(J495="No Risk",0,IF(Table2472[[#This Row],[Risk of Shift]]=" "," ")))))</f>
        <v xml:space="preserve"> </v>
      </c>
      <c r="M495" s="213" t="str">
        <f>IF(J495="Low",0.15,IF(J495="Medium",0.2,IF(J495="High",0.3,IF(J495="No Risk",0,IF(Table2472[[#This Row],[Risk of Shift]]=" "," ")))))</f>
        <v xml:space="preserve"> </v>
      </c>
    </row>
    <row r="496" spans="3:13">
      <c r="C496" s="16"/>
      <c r="E496" s="209" t="str">
        <f>IFERROR(VLOOKUP(Table2472[[#This Row],[MS-DRG]],'TO HIDE DRG Sum Ref'!$B$2:$M$760,4,FALSE)," ")</f>
        <v xml:space="preserve"> </v>
      </c>
      <c r="F496" s="210" t="str">
        <f>IFERROR(VLOOKUP(Table2472[[#This Row],[MS-DRG]],'TO HIDE DRG Sum Ref'!$B$2:$M$760,5,FALSE)," ")</f>
        <v xml:space="preserve"> </v>
      </c>
      <c r="G496" s="211" t="str">
        <f>IF('Volume Input'!E498&lt;&gt;0,'Volume Input'!E498," ")</f>
        <v xml:space="preserve"> </v>
      </c>
      <c r="H496" s="210" t="str">
        <f>IFERROR(VLOOKUP(Table2472[[#This Row],[MS-DRG]],'TO HIDE DRG Sum Ref'!$B$2:$M$760,2,FALSE)," ")</f>
        <v xml:space="preserve"> </v>
      </c>
      <c r="I496" s="212" t="str">
        <f>_xlfn.IFNA(VLOOKUP(Table2472[[#This Row],[MS-DRG]],'TO HIDE DRG Sum Ref'!$B$2:$F$760,3,FALSE)," ")</f>
        <v xml:space="preserve"> </v>
      </c>
      <c r="J496" s="212" t="str">
        <f>_xlfn.IFNA(VLOOKUP(F496,'TO HIDE DRG Sum Ref'!$L$3:$N$85,3,FALSE)," ")</f>
        <v xml:space="preserve"> </v>
      </c>
      <c r="K496" s="213" t="str">
        <f>IF(J496="Low",0.05,IF(J496="Medium",0.1,IF(J496="High",0.2,IF(J496="No Risk",0,IF(Table2472[[#This Row],[Risk of Shift]]=" "," ")))))</f>
        <v xml:space="preserve"> </v>
      </c>
      <c r="L496" s="213" t="str">
        <f>IF(J496="Low",0.1,IF(J496="Medium",0.15,IF(J496="High",0.25,IF(J496="No Risk",0,IF(Table2472[[#This Row],[Risk of Shift]]=" "," ")))))</f>
        <v xml:space="preserve"> </v>
      </c>
      <c r="M496" s="213" t="str">
        <f>IF(J496="Low",0.15,IF(J496="Medium",0.2,IF(J496="High",0.3,IF(J496="No Risk",0,IF(Table2472[[#This Row],[Risk of Shift]]=" "," ")))))</f>
        <v xml:space="preserve"> </v>
      </c>
    </row>
    <row r="497" spans="3:13">
      <c r="C497" s="16"/>
      <c r="E497" s="209" t="str">
        <f>IFERROR(VLOOKUP(Table2472[[#This Row],[MS-DRG]],'TO HIDE DRG Sum Ref'!$B$2:$M$760,4,FALSE)," ")</f>
        <v xml:space="preserve"> </v>
      </c>
      <c r="F497" s="210" t="str">
        <f>IFERROR(VLOOKUP(Table2472[[#This Row],[MS-DRG]],'TO HIDE DRG Sum Ref'!$B$2:$M$760,5,FALSE)," ")</f>
        <v xml:space="preserve"> </v>
      </c>
      <c r="G497" s="211" t="str">
        <f>IF('Volume Input'!E499&lt;&gt;0,'Volume Input'!E499," ")</f>
        <v xml:space="preserve"> </v>
      </c>
      <c r="H497" s="210" t="str">
        <f>IFERROR(VLOOKUP(Table2472[[#This Row],[MS-DRG]],'TO HIDE DRG Sum Ref'!$B$2:$M$760,2,FALSE)," ")</f>
        <v xml:space="preserve"> </v>
      </c>
      <c r="I497" s="212" t="str">
        <f>_xlfn.IFNA(VLOOKUP(Table2472[[#This Row],[MS-DRG]],'TO HIDE DRG Sum Ref'!$B$2:$F$760,3,FALSE)," ")</f>
        <v xml:space="preserve"> </v>
      </c>
      <c r="J497" s="212" t="str">
        <f>_xlfn.IFNA(VLOOKUP(F497,'TO HIDE DRG Sum Ref'!$L$3:$N$85,3,FALSE)," ")</f>
        <v xml:space="preserve"> </v>
      </c>
      <c r="K497" s="213" t="str">
        <f>IF(J497="Low",0.05,IF(J497="Medium",0.1,IF(J497="High",0.2,IF(J497="No Risk",0,IF(Table2472[[#This Row],[Risk of Shift]]=" "," ")))))</f>
        <v xml:space="preserve"> </v>
      </c>
      <c r="L497" s="213" t="str">
        <f>IF(J497="Low",0.1,IF(J497="Medium",0.15,IF(J497="High",0.25,IF(J497="No Risk",0,IF(Table2472[[#This Row],[Risk of Shift]]=" "," ")))))</f>
        <v xml:space="preserve"> </v>
      </c>
      <c r="M497" s="213" t="str">
        <f>IF(J497="Low",0.15,IF(J497="Medium",0.2,IF(J497="High",0.3,IF(J497="No Risk",0,IF(Table2472[[#This Row],[Risk of Shift]]=" "," ")))))</f>
        <v xml:space="preserve"> </v>
      </c>
    </row>
    <row r="498" spans="3:13">
      <c r="C498" s="16"/>
      <c r="E498" s="209" t="str">
        <f>IFERROR(VLOOKUP(Table2472[[#This Row],[MS-DRG]],'TO HIDE DRG Sum Ref'!$B$2:$M$760,4,FALSE)," ")</f>
        <v xml:space="preserve"> </v>
      </c>
      <c r="F498" s="210" t="str">
        <f>IFERROR(VLOOKUP(Table2472[[#This Row],[MS-DRG]],'TO HIDE DRG Sum Ref'!$B$2:$M$760,5,FALSE)," ")</f>
        <v xml:space="preserve"> </v>
      </c>
      <c r="G498" s="211" t="str">
        <f>IF('Volume Input'!E500&lt;&gt;0,'Volume Input'!E500," ")</f>
        <v xml:space="preserve"> </v>
      </c>
      <c r="H498" s="210" t="str">
        <f>IFERROR(VLOOKUP(Table2472[[#This Row],[MS-DRG]],'TO HIDE DRG Sum Ref'!$B$2:$M$760,2,FALSE)," ")</f>
        <v xml:space="preserve"> </v>
      </c>
      <c r="I498" s="212" t="str">
        <f>_xlfn.IFNA(VLOOKUP(Table2472[[#This Row],[MS-DRG]],'TO HIDE DRG Sum Ref'!$B$2:$F$760,3,FALSE)," ")</f>
        <v xml:space="preserve"> </v>
      </c>
      <c r="J498" s="212" t="str">
        <f>_xlfn.IFNA(VLOOKUP(F498,'TO HIDE DRG Sum Ref'!$L$3:$N$85,3,FALSE)," ")</f>
        <v xml:space="preserve"> </v>
      </c>
      <c r="K498" s="213" t="str">
        <f>IF(J498="Low",0.05,IF(J498="Medium",0.1,IF(J498="High",0.2,IF(J498="No Risk",0,IF(Table2472[[#This Row],[Risk of Shift]]=" "," ")))))</f>
        <v xml:space="preserve"> </v>
      </c>
      <c r="L498" s="213" t="str">
        <f>IF(J498="Low",0.1,IF(J498="Medium",0.15,IF(J498="High",0.25,IF(J498="No Risk",0,IF(Table2472[[#This Row],[Risk of Shift]]=" "," ")))))</f>
        <v xml:space="preserve"> </v>
      </c>
      <c r="M498" s="213" t="str">
        <f>IF(J498="Low",0.15,IF(J498="Medium",0.2,IF(J498="High",0.3,IF(J498="No Risk",0,IF(Table2472[[#This Row],[Risk of Shift]]=" "," ")))))</f>
        <v xml:space="preserve"> </v>
      </c>
    </row>
    <row r="499" spans="3:13">
      <c r="C499" s="16"/>
      <c r="E499" s="209" t="str">
        <f>IFERROR(VLOOKUP(Table2472[[#This Row],[MS-DRG]],'TO HIDE DRG Sum Ref'!$B$2:$M$760,4,FALSE)," ")</f>
        <v xml:space="preserve"> </v>
      </c>
      <c r="F499" s="210" t="str">
        <f>IFERROR(VLOOKUP(Table2472[[#This Row],[MS-DRG]],'TO HIDE DRG Sum Ref'!$B$2:$M$760,5,FALSE)," ")</f>
        <v xml:space="preserve"> </v>
      </c>
      <c r="G499" s="211" t="str">
        <f>IF('Volume Input'!E501&lt;&gt;0,'Volume Input'!E501," ")</f>
        <v xml:space="preserve"> </v>
      </c>
      <c r="H499" s="210" t="str">
        <f>IFERROR(VLOOKUP(Table2472[[#This Row],[MS-DRG]],'TO HIDE DRG Sum Ref'!$B$2:$M$760,2,FALSE)," ")</f>
        <v xml:space="preserve"> </v>
      </c>
      <c r="I499" s="212" t="str">
        <f>_xlfn.IFNA(VLOOKUP(Table2472[[#This Row],[MS-DRG]],'TO HIDE DRG Sum Ref'!$B$2:$F$760,3,FALSE)," ")</f>
        <v xml:space="preserve"> </v>
      </c>
      <c r="J499" s="212" t="str">
        <f>_xlfn.IFNA(VLOOKUP(F499,'TO HIDE DRG Sum Ref'!$L$3:$N$85,3,FALSE)," ")</f>
        <v xml:space="preserve"> </v>
      </c>
      <c r="K499" s="213" t="str">
        <f>IF(J499="Low",0.05,IF(J499="Medium",0.1,IF(J499="High",0.2,IF(J499="No Risk",0,IF(Table2472[[#This Row],[Risk of Shift]]=" "," ")))))</f>
        <v xml:space="preserve"> </v>
      </c>
      <c r="L499" s="213" t="str">
        <f>IF(J499="Low",0.1,IF(J499="Medium",0.15,IF(J499="High",0.25,IF(J499="No Risk",0,IF(Table2472[[#This Row],[Risk of Shift]]=" "," ")))))</f>
        <v xml:space="preserve"> </v>
      </c>
      <c r="M499" s="213" t="str">
        <f>IF(J499="Low",0.15,IF(J499="Medium",0.2,IF(J499="High",0.3,IF(J499="No Risk",0,IF(Table2472[[#This Row],[Risk of Shift]]=" "," ")))))</f>
        <v xml:space="preserve"> </v>
      </c>
    </row>
    <row r="500" spans="3:13">
      <c r="C500" s="16"/>
      <c r="E500" s="209" t="str">
        <f>IFERROR(VLOOKUP(Table2472[[#This Row],[MS-DRG]],'TO HIDE DRG Sum Ref'!$B$2:$M$760,4,FALSE)," ")</f>
        <v xml:space="preserve"> </v>
      </c>
      <c r="F500" s="210" t="str">
        <f>IFERROR(VLOOKUP(Table2472[[#This Row],[MS-DRG]],'TO HIDE DRG Sum Ref'!$B$2:$M$760,5,FALSE)," ")</f>
        <v xml:space="preserve"> </v>
      </c>
      <c r="G500" s="211" t="str">
        <f>IF('Volume Input'!E502&lt;&gt;0,'Volume Input'!E502," ")</f>
        <v xml:space="preserve"> </v>
      </c>
      <c r="H500" s="210" t="str">
        <f>IFERROR(VLOOKUP(Table2472[[#This Row],[MS-DRG]],'TO HIDE DRG Sum Ref'!$B$2:$M$760,2,FALSE)," ")</f>
        <v xml:space="preserve"> </v>
      </c>
      <c r="I500" s="212" t="str">
        <f>_xlfn.IFNA(VLOOKUP(Table2472[[#This Row],[MS-DRG]],'TO HIDE DRG Sum Ref'!$B$2:$F$760,3,FALSE)," ")</f>
        <v xml:space="preserve"> </v>
      </c>
      <c r="J500" s="212" t="str">
        <f>_xlfn.IFNA(VLOOKUP(F500,'TO HIDE DRG Sum Ref'!$L$3:$N$85,3,FALSE)," ")</f>
        <v xml:space="preserve"> </v>
      </c>
      <c r="K500" s="213" t="str">
        <f>IF(J500="Low",0.05,IF(J500="Medium",0.1,IF(J500="High",0.2,IF(J500="No Risk",0,IF(Table2472[[#This Row],[Risk of Shift]]=" "," ")))))</f>
        <v xml:space="preserve"> </v>
      </c>
      <c r="L500" s="213" t="str">
        <f>IF(J500="Low",0.1,IF(J500="Medium",0.15,IF(J500="High",0.25,IF(J500="No Risk",0,IF(Table2472[[#This Row],[Risk of Shift]]=" "," ")))))</f>
        <v xml:space="preserve"> </v>
      </c>
      <c r="M500" s="213" t="str">
        <f>IF(J500="Low",0.15,IF(J500="Medium",0.2,IF(J500="High",0.3,IF(J500="No Risk",0,IF(Table2472[[#This Row],[Risk of Shift]]=" "," ")))))</f>
        <v xml:space="preserve"> </v>
      </c>
    </row>
    <row r="501" spans="3:13">
      <c r="C501" s="16"/>
      <c r="E501" s="209" t="str">
        <f>IFERROR(VLOOKUP(Table2472[[#This Row],[MS-DRG]],'TO HIDE DRG Sum Ref'!$B$2:$M$760,4,FALSE)," ")</f>
        <v xml:space="preserve"> </v>
      </c>
      <c r="F501" s="210" t="str">
        <f>IFERROR(VLOOKUP(Table2472[[#This Row],[MS-DRG]],'TO HIDE DRG Sum Ref'!$B$2:$M$760,5,FALSE)," ")</f>
        <v xml:space="preserve"> </v>
      </c>
      <c r="G501" s="211" t="str">
        <f>IF('Volume Input'!E503&lt;&gt;0,'Volume Input'!E503," ")</f>
        <v xml:space="preserve"> </v>
      </c>
      <c r="H501" s="210" t="str">
        <f>IFERROR(VLOOKUP(Table2472[[#This Row],[MS-DRG]],'TO HIDE DRG Sum Ref'!$B$2:$M$760,2,FALSE)," ")</f>
        <v xml:space="preserve"> </v>
      </c>
      <c r="I501" s="212" t="str">
        <f>_xlfn.IFNA(VLOOKUP(Table2472[[#This Row],[MS-DRG]],'TO HIDE DRG Sum Ref'!$B$2:$F$760,3,FALSE)," ")</f>
        <v xml:space="preserve"> </v>
      </c>
      <c r="J501" s="212" t="str">
        <f>_xlfn.IFNA(VLOOKUP(F501,'TO HIDE DRG Sum Ref'!$L$3:$N$85,3,FALSE)," ")</f>
        <v xml:space="preserve"> </v>
      </c>
      <c r="K501" s="213" t="str">
        <f>IF(J501="Low",0.05,IF(J501="Medium",0.1,IF(J501="High",0.2,IF(J501="No Risk",0,IF(Table2472[[#This Row],[Risk of Shift]]=" "," ")))))</f>
        <v xml:space="preserve"> </v>
      </c>
      <c r="L501" s="213" t="str">
        <f>IF(J501="Low",0.1,IF(J501="Medium",0.15,IF(J501="High",0.25,IF(J501="No Risk",0,IF(Table2472[[#This Row],[Risk of Shift]]=" "," ")))))</f>
        <v xml:space="preserve"> </v>
      </c>
      <c r="M501" s="213" t="str">
        <f>IF(J501="Low",0.15,IF(J501="Medium",0.2,IF(J501="High",0.3,IF(J501="No Risk",0,IF(Table2472[[#This Row],[Risk of Shift]]=" "," ")))))</f>
        <v xml:space="preserve"> </v>
      </c>
    </row>
    <row r="502" spans="3:13">
      <c r="C502" s="16"/>
      <c r="E502" s="209" t="str">
        <f>IFERROR(VLOOKUP(Table2472[[#This Row],[MS-DRG]],'TO HIDE DRG Sum Ref'!$B$2:$M$760,4,FALSE)," ")</f>
        <v xml:space="preserve"> </v>
      </c>
      <c r="F502" s="210" t="str">
        <f>IFERROR(VLOOKUP(Table2472[[#This Row],[MS-DRG]],'TO HIDE DRG Sum Ref'!$B$2:$M$760,5,FALSE)," ")</f>
        <v xml:space="preserve"> </v>
      </c>
      <c r="G502" s="211" t="str">
        <f>IF('Volume Input'!E504&lt;&gt;0,'Volume Input'!E504," ")</f>
        <v xml:space="preserve"> </v>
      </c>
      <c r="H502" s="210" t="str">
        <f>IFERROR(VLOOKUP(Table2472[[#This Row],[MS-DRG]],'TO HIDE DRG Sum Ref'!$B$2:$M$760,2,FALSE)," ")</f>
        <v xml:space="preserve"> </v>
      </c>
      <c r="I502" s="212" t="str">
        <f>_xlfn.IFNA(VLOOKUP(Table2472[[#This Row],[MS-DRG]],'TO HIDE DRG Sum Ref'!$B$2:$F$760,3,FALSE)," ")</f>
        <v xml:space="preserve"> </v>
      </c>
      <c r="J502" s="212" t="str">
        <f>_xlfn.IFNA(VLOOKUP(F502,'TO HIDE DRG Sum Ref'!$L$3:$N$85,3,FALSE)," ")</f>
        <v xml:space="preserve"> </v>
      </c>
      <c r="K502" s="213" t="str">
        <f>IF(J502="Low",0.05,IF(J502="Medium",0.1,IF(J502="High",0.2,IF(J502="No Risk",0,IF(Table2472[[#This Row],[Risk of Shift]]=" "," ")))))</f>
        <v xml:space="preserve"> </v>
      </c>
      <c r="L502" s="213" t="str">
        <f>IF(J502="Low",0.1,IF(J502="Medium",0.15,IF(J502="High",0.25,IF(J502="No Risk",0,IF(Table2472[[#This Row],[Risk of Shift]]=" "," ")))))</f>
        <v xml:space="preserve"> </v>
      </c>
      <c r="M502" s="213" t="str">
        <f>IF(J502="Low",0.15,IF(J502="Medium",0.2,IF(J502="High",0.3,IF(J502="No Risk",0,IF(Table2472[[#This Row],[Risk of Shift]]=" "," ")))))</f>
        <v xml:space="preserve"> </v>
      </c>
    </row>
    <row r="503" spans="3:13">
      <c r="C503" s="16"/>
      <c r="E503" s="209" t="str">
        <f>IFERROR(VLOOKUP(Table2472[[#This Row],[MS-DRG]],'TO HIDE DRG Sum Ref'!$B$2:$M$760,4,FALSE)," ")</f>
        <v xml:space="preserve"> </v>
      </c>
      <c r="F503" s="210" t="str">
        <f>IFERROR(VLOOKUP(Table2472[[#This Row],[MS-DRG]],'TO HIDE DRG Sum Ref'!$B$2:$M$760,5,FALSE)," ")</f>
        <v xml:space="preserve"> </v>
      </c>
      <c r="G503" s="211" t="str">
        <f>IF('Volume Input'!E505&lt;&gt;0,'Volume Input'!E505," ")</f>
        <v xml:space="preserve"> </v>
      </c>
      <c r="H503" s="210" t="str">
        <f>IFERROR(VLOOKUP(Table2472[[#This Row],[MS-DRG]],'TO HIDE DRG Sum Ref'!$B$2:$M$760,2,FALSE)," ")</f>
        <v xml:space="preserve"> </v>
      </c>
      <c r="I503" s="212" t="str">
        <f>_xlfn.IFNA(VLOOKUP(Table2472[[#This Row],[MS-DRG]],'TO HIDE DRG Sum Ref'!$B$2:$F$760,3,FALSE)," ")</f>
        <v xml:space="preserve"> </v>
      </c>
      <c r="J503" s="212" t="str">
        <f>_xlfn.IFNA(VLOOKUP(F503,'TO HIDE DRG Sum Ref'!$L$3:$N$85,3,FALSE)," ")</f>
        <v xml:space="preserve"> </v>
      </c>
      <c r="K503" s="213" t="str">
        <f>IF(J503="Low",0.05,IF(J503="Medium",0.1,IF(J503="High",0.2,IF(J503="No Risk",0,IF(Table2472[[#This Row],[Risk of Shift]]=" "," ")))))</f>
        <v xml:space="preserve"> </v>
      </c>
      <c r="L503" s="213" t="str">
        <f>IF(J503="Low",0.1,IF(J503="Medium",0.15,IF(J503="High",0.25,IF(J503="No Risk",0,IF(Table2472[[#This Row],[Risk of Shift]]=" "," ")))))</f>
        <v xml:space="preserve"> </v>
      </c>
      <c r="M503" s="213" t="str">
        <f>IF(J503="Low",0.15,IF(J503="Medium",0.2,IF(J503="High",0.3,IF(J503="No Risk",0,IF(Table2472[[#This Row],[Risk of Shift]]=" "," ")))))</f>
        <v xml:space="preserve"> </v>
      </c>
    </row>
    <row r="504" spans="3:13">
      <c r="C504" s="16"/>
      <c r="E504" s="209" t="str">
        <f>IFERROR(VLOOKUP(Table2472[[#This Row],[MS-DRG]],'TO HIDE DRG Sum Ref'!$B$2:$M$760,4,FALSE)," ")</f>
        <v xml:space="preserve"> </v>
      </c>
      <c r="F504" s="210" t="str">
        <f>IFERROR(VLOOKUP(Table2472[[#This Row],[MS-DRG]],'TO HIDE DRG Sum Ref'!$B$2:$M$760,5,FALSE)," ")</f>
        <v xml:space="preserve"> </v>
      </c>
      <c r="G504" s="211" t="str">
        <f>IF('Volume Input'!E506&lt;&gt;0,'Volume Input'!E506," ")</f>
        <v xml:space="preserve"> </v>
      </c>
      <c r="H504" s="210" t="str">
        <f>IFERROR(VLOOKUP(Table2472[[#This Row],[MS-DRG]],'TO HIDE DRG Sum Ref'!$B$2:$M$760,2,FALSE)," ")</f>
        <v xml:space="preserve"> </v>
      </c>
      <c r="I504" s="212" t="str">
        <f>_xlfn.IFNA(VLOOKUP(Table2472[[#This Row],[MS-DRG]],'TO HIDE DRG Sum Ref'!$B$2:$F$760,3,FALSE)," ")</f>
        <v xml:space="preserve"> </v>
      </c>
      <c r="J504" s="212" t="str">
        <f>_xlfn.IFNA(VLOOKUP(F504,'TO HIDE DRG Sum Ref'!$L$3:$N$85,3,FALSE)," ")</f>
        <v xml:space="preserve"> </v>
      </c>
      <c r="K504" s="213" t="str">
        <f>IF(J504="Low",0.05,IF(J504="Medium",0.1,IF(J504="High",0.2,IF(J504="No Risk",0,IF(Table2472[[#This Row],[Risk of Shift]]=" "," ")))))</f>
        <v xml:space="preserve"> </v>
      </c>
      <c r="L504" s="213" t="str">
        <f>IF(J504="Low",0.1,IF(J504="Medium",0.15,IF(J504="High",0.25,IF(J504="No Risk",0,IF(Table2472[[#This Row],[Risk of Shift]]=" "," ")))))</f>
        <v xml:space="preserve"> </v>
      </c>
      <c r="M504" s="213" t="str">
        <f>IF(J504="Low",0.15,IF(J504="Medium",0.2,IF(J504="High",0.3,IF(J504="No Risk",0,IF(Table2472[[#This Row],[Risk of Shift]]=" "," ")))))</f>
        <v xml:space="preserve"> </v>
      </c>
    </row>
    <row r="505" spans="3:13">
      <c r="C505" s="16"/>
      <c r="E505" s="209" t="str">
        <f>IFERROR(VLOOKUP(Table2472[[#This Row],[MS-DRG]],'TO HIDE DRG Sum Ref'!$B$2:$M$760,4,FALSE)," ")</f>
        <v xml:space="preserve"> </v>
      </c>
      <c r="F505" s="210" t="str">
        <f>IFERROR(VLOOKUP(Table2472[[#This Row],[MS-DRG]],'TO HIDE DRG Sum Ref'!$B$2:$M$760,5,FALSE)," ")</f>
        <v xml:space="preserve"> </v>
      </c>
      <c r="G505" s="211" t="str">
        <f>IF('Volume Input'!E507&lt;&gt;0,'Volume Input'!E507," ")</f>
        <v xml:space="preserve"> </v>
      </c>
      <c r="H505" s="210" t="str">
        <f>IFERROR(VLOOKUP(Table2472[[#This Row],[MS-DRG]],'TO HIDE DRG Sum Ref'!$B$2:$M$760,2,FALSE)," ")</f>
        <v xml:space="preserve"> </v>
      </c>
      <c r="I505" s="212" t="str">
        <f>_xlfn.IFNA(VLOOKUP(Table2472[[#This Row],[MS-DRG]],'TO HIDE DRG Sum Ref'!$B$2:$F$760,3,FALSE)," ")</f>
        <v xml:space="preserve"> </v>
      </c>
      <c r="J505" s="212" t="str">
        <f>_xlfn.IFNA(VLOOKUP(F505,'TO HIDE DRG Sum Ref'!$L$3:$N$85,3,FALSE)," ")</f>
        <v xml:space="preserve"> </v>
      </c>
      <c r="K505" s="213" t="str">
        <f>IF(J505="Low",0.05,IF(J505="Medium",0.1,IF(J505="High",0.2,IF(J505="No Risk",0,IF(Table2472[[#This Row],[Risk of Shift]]=" "," ")))))</f>
        <v xml:space="preserve"> </v>
      </c>
      <c r="L505" s="213" t="str">
        <f>IF(J505="Low",0.1,IF(J505="Medium",0.15,IF(J505="High",0.25,IF(J505="No Risk",0,IF(Table2472[[#This Row],[Risk of Shift]]=" "," ")))))</f>
        <v xml:space="preserve"> </v>
      </c>
      <c r="M505" s="213" t="str">
        <f>IF(J505="Low",0.15,IF(J505="Medium",0.2,IF(J505="High",0.3,IF(J505="No Risk",0,IF(Table2472[[#This Row],[Risk of Shift]]=" "," ")))))</f>
        <v xml:space="preserve"> </v>
      </c>
    </row>
    <row r="506" spans="3:13">
      <c r="C506" s="16"/>
      <c r="E506" s="209" t="str">
        <f>IFERROR(VLOOKUP(Table2472[[#This Row],[MS-DRG]],'TO HIDE DRG Sum Ref'!$B$2:$M$760,4,FALSE)," ")</f>
        <v xml:space="preserve"> </v>
      </c>
      <c r="F506" s="210" t="str">
        <f>IFERROR(VLOOKUP(Table2472[[#This Row],[MS-DRG]],'TO HIDE DRG Sum Ref'!$B$2:$M$760,5,FALSE)," ")</f>
        <v xml:space="preserve"> </v>
      </c>
      <c r="G506" s="211" t="str">
        <f>IF('Volume Input'!E508&lt;&gt;0,'Volume Input'!E508," ")</f>
        <v xml:space="preserve"> </v>
      </c>
      <c r="H506" s="210" t="str">
        <f>IFERROR(VLOOKUP(Table2472[[#This Row],[MS-DRG]],'TO HIDE DRG Sum Ref'!$B$2:$M$760,2,FALSE)," ")</f>
        <v xml:space="preserve"> </v>
      </c>
      <c r="I506" s="212" t="str">
        <f>_xlfn.IFNA(VLOOKUP(Table2472[[#This Row],[MS-DRG]],'TO HIDE DRG Sum Ref'!$B$2:$F$760,3,FALSE)," ")</f>
        <v xml:space="preserve"> </v>
      </c>
      <c r="J506" s="212" t="str">
        <f>_xlfn.IFNA(VLOOKUP(F506,'TO HIDE DRG Sum Ref'!$L$3:$N$85,3,FALSE)," ")</f>
        <v xml:space="preserve"> </v>
      </c>
      <c r="K506" s="213" t="str">
        <f>IF(J506="Low",0.05,IF(J506="Medium",0.1,IF(J506="High",0.2,IF(J506="No Risk",0,IF(Table2472[[#This Row],[Risk of Shift]]=" "," ")))))</f>
        <v xml:space="preserve"> </v>
      </c>
      <c r="L506" s="213" t="str">
        <f>IF(J506="Low",0.1,IF(J506="Medium",0.15,IF(J506="High",0.25,IF(J506="No Risk",0,IF(Table2472[[#This Row],[Risk of Shift]]=" "," ")))))</f>
        <v xml:space="preserve"> </v>
      </c>
      <c r="M506" s="213" t="str">
        <f>IF(J506="Low",0.15,IF(J506="Medium",0.2,IF(J506="High",0.3,IF(J506="No Risk",0,IF(Table2472[[#This Row],[Risk of Shift]]=" "," ")))))</f>
        <v xml:space="preserve"> </v>
      </c>
    </row>
    <row r="507" spans="3:13">
      <c r="C507" s="16"/>
      <c r="E507" s="209" t="str">
        <f>IFERROR(VLOOKUP(Table2472[[#This Row],[MS-DRG]],'TO HIDE DRG Sum Ref'!$B$2:$M$760,4,FALSE)," ")</f>
        <v xml:space="preserve"> </v>
      </c>
      <c r="F507" s="210" t="str">
        <f>IFERROR(VLOOKUP(Table2472[[#This Row],[MS-DRG]],'TO HIDE DRG Sum Ref'!$B$2:$M$760,5,FALSE)," ")</f>
        <v xml:space="preserve"> </v>
      </c>
      <c r="G507" s="211" t="str">
        <f>IF('Volume Input'!E509&lt;&gt;0,'Volume Input'!E509," ")</f>
        <v xml:space="preserve"> </v>
      </c>
      <c r="H507" s="210" t="str">
        <f>IFERROR(VLOOKUP(Table2472[[#This Row],[MS-DRG]],'TO HIDE DRG Sum Ref'!$B$2:$M$760,2,FALSE)," ")</f>
        <v xml:space="preserve"> </v>
      </c>
      <c r="I507" s="212" t="str">
        <f>_xlfn.IFNA(VLOOKUP(Table2472[[#This Row],[MS-DRG]],'TO HIDE DRG Sum Ref'!$B$2:$F$760,3,FALSE)," ")</f>
        <v xml:space="preserve"> </v>
      </c>
      <c r="J507" s="212" t="str">
        <f>_xlfn.IFNA(VLOOKUP(F507,'TO HIDE DRG Sum Ref'!$L$3:$N$85,3,FALSE)," ")</f>
        <v xml:space="preserve"> </v>
      </c>
      <c r="K507" s="213" t="str">
        <f>IF(J507="Low",0.05,IF(J507="Medium",0.1,IF(J507="High",0.2,IF(J507="No Risk",0,IF(Table2472[[#This Row],[Risk of Shift]]=" "," ")))))</f>
        <v xml:space="preserve"> </v>
      </c>
      <c r="L507" s="213" t="str">
        <f>IF(J507="Low",0.1,IF(J507="Medium",0.15,IF(J507="High",0.25,IF(J507="No Risk",0,IF(Table2472[[#This Row],[Risk of Shift]]=" "," ")))))</f>
        <v xml:space="preserve"> </v>
      </c>
      <c r="M507" s="213" t="str">
        <f>IF(J507="Low",0.15,IF(J507="Medium",0.2,IF(J507="High",0.3,IF(J507="No Risk",0,IF(Table2472[[#This Row],[Risk of Shift]]=" "," ")))))</f>
        <v xml:space="preserve"> </v>
      </c>
    </row>
    <row r="508" spans="3:13">
      <c r="C508" s="16"/>
      <c r="E508" s="209" t="str">
        <f>IFERROR(VLOOKUP(Table2472[[#This Row],[MS-DRG]],'TO HIDE DRG Sum Ref'!$B$2:$M$760,4,FALSE)," ")</f>
        <v xml:space="preserve"> </v>
      </c>
      <c r="F508" s="210" t="str">
        <f>IFERROR(VLOOKUP(Table2472[[#This Row],[MS-DRG]],'TO HIDE DRG Sum Ref'!$B$2:$M$760,5,FALSE)," ")</f>
        <v xml:space="preserve"> </v>
      </c>
      <c r="G508" s="211" t="str">
        <f>IF('Volume Input'!E510&lt;&gt;0,'Volume Input'!E510," ")</f>
        <v xml:space="preserve"> </v>
      </c>
      <c r="H508" s="210" t="str">
        <f>IFERROR(VLOOKUP(Table2472[[#This Row],[MS-DRG]],'TO HIDE DRG Sum Ref'!$B$2:$M$760,2,FALSE)," ")</f>
        <v xml:space="preserve"> </v>
      </c>
      <c r="I508" s="212" t="str">
        <f>_xlfn.IFNA(VLOOKUP(Table2472[[#This Row],[MS-DRG]],'TO HIDE DRG Sum Ref'!$B$2:$F$760,3,FALSE)," ")</f>
        <v xml:space="preserve"> </v>
      </c>
      <c r="J508" s="212" t="str">
        <f>_xlfn.IFNA(VLOOKUP(F508,'TO HIDE DRG Sum Ref'!$L$3:$N$85,3,FALSE)," ")</f>
        <v xml:space="preserve"> </v>
      </c>
      <c r="K508" s="213" t="str">
        <f>IF(J508="Low",0.05,IF(J508="Medium",0.1,IF(J508="High",0.2,IF(J508="No Risk",0,IF(Table2472[[#This Row],[Risk of Shift]]=" "," ")))))</f>
        <v xml:space="preserve"> </v>
      </c>
      <c r="L508" s="213" t="str">
        <f>IF(J508="Low",0.1,IF(J508="Medium",0.15,IF(J508="High",0.25,IF(J508="No Risk",0,IF(Table2472[[#This Row],[Risk of Shift]]=" "," ")))))</f>
        <v xml:space="preserve"> </v>
      </c>
      <c r="M508" s="213" t="str">
        <f>IF(J508="Low",0.15,IF(J508="Medium",0.2,IF(J508="High",0.3,IF(J508="No Risk",0,IF(Table2472[[#This Row],[Risk of Shift]]=" "," ")))))</f>
        <v xml:space="preserve"> </v>
      </c>
    </row>
    <row r="509" spans="3:13">
      <c r="C509" s="16"/>
      <c r="E509" s="209" t="str">
        <f>IFERROR(VLOOKUP(Table2472[[#This Row],[MS-DRG]],'TO HIDE DRG Sum Ref'!$B$2:$M$760,4,FALSE)," ")</f>
        <v xml:space="preserve"> </v>
      </c>
      <c r="F509" s="210" t="str">
        <f>IFERROR(VLOOKUP(Table2472[[#This Row],[MS-DRG]],'TO HIDE DRG Sum Ref'!$B$2:$M$760,5,FALSE)," ")</f>
        <v xml:space="preserve"> </v>
      </c>
      <c r="G509" s="211" t="str">
        <f>IF('Volume Input'!E511&lt;&gt;0,'Volume Input'!E511," ")</f>
        <v xml:space="preserve"> </v>
      </c>
      <c r="H509" s="210" t="str">
        <f>IFERROR(VLOOKUP(Table2472[[#This Row],[MS-DRG]],'TO HIDE DRG Sum Ref'!$B$2:$M$760,2,FALSE)," ")</f>
        <v xml:space="preserve"> </v>
      </c>
      <c r="I509" s="212" t="str">
        <f>_xlfn.IFNA(VLOOKUP(Table2472[[#This Row],[MS-DRG]],'TO HIDE DRG Sum Ref'!$B$2:$F$760,3,FALSE)," ")</f>
        <v xml:space="preserve"> </v>
      </c>
      <c r="J509" s="212" t="str">
        <f>_xlfn.IFNA(VLOOKUP(F509,'TO HIDE DRG Sum Ref'!$L$3:$N$85,3,FALSE)," ")</f>
        <v xml:space="preserve"> </v>
      </c>
      <c r="K509" s="213" t="str">
        <f>IF(J509="Low",0.05,IF(J509="Medium",0.1,IF(J509="High",0.2,IF(J509="No Risk",0,IF(Table2472[[#This Row],[Risk of Shift]]=" "," ")))))</f>
        <v xml:space="preserve"> </v>
      </c>
      <c r="L509" s="213" t="str">
        <f>IF(J509="Low",0.1,IF(J509="Medium",0.15,IF(J509="High",0.25,IF(J509="No Risk",0,IF(Table2472[[#This Row],[Risk of Shift]]=" "," ")))))</f>
        <v xml:space="preserve"> </v>
      </c>
      <c r="M509" s="213" t="str">
        <f>IF(J509="Low",0.15,IF(J509="Medium",0.2,IF(J509="High",0.3,IF(J509="No Risk",0,IF(Table2472[[#This Row],[Risk of Shift]]=" "," ")))))</f>
        <v xml:space="preserve"> </v>
      </c>
    </row>
    <row r="510" spans="3:13">
      <c r="C510" s="16"/>
      <c r="E510" s="209" t="str">
        <f>IFERROR(VLOOKUP(Table2472[[#This Row],[MS-DRG]],'TO HIDE DRG Sum Ref'!$B$2:$M$760,4,FALSE)," ")</f>
        <v xml:space="preserve"> </v>
      </c>
      <c r="F510" s="210" t="str">
        <f>IFERROR(VLOOKUP(Table2472[[#This Row],[MS-DRG]],'TO HIDE DRG Sum Ref'!$B$2:$M$760,5,FALSE)," ")</f>
        <v xml:space="preserve"> </v>
      </c>
      <c r="G510" s="211" t="str">
        <f>IF('Volume Input'!E512&lt;&gt;0,'Volume Input'!E512," ")</f>
        <v xml:space="preserve"> </v>
      </c>
      <c r="H510" s="210" t="str">
        <f>IFERROR(VLOOKUP(Table2472[[#This Row],[MS-DRG]],'TO HIDE DRG Sum Ref'!$B$2:$M$760,2,FALSE)," ")</f>
        <v xml:space="preserve"> </v>
      </c>
      <c r="I510" s="212" t="str">
        <f>_xlfn.IFNA(VLOOKUP(Table2472[[#This Row],[MS-DRG]],'TO HIDE DRG Sum Ref'!$B$2:$F$760,3,FALSE)," ")</f>
        <v xml:space="preserve"> </v>
      </c>
      <c r="J510" s="212" t="str">
        <f>_xlfn.IFNA(VLOOKUP(F510,'TO HIDE DRG Sum Ref'!$L$3:$N$85,3,FALSE)," ")</f>
        <v xml:space="preserve"> </v>
      </c>
      <c r="K510" s="213" t="str">
        <f>IF(J510="Low",0.05,IF(J510="Medium",0.1,IF(J510="High",0.2,IF(J510="No Risk",0,IF(Table2472[[#This Row],[Risk of Shift]]=" "," ")))))</f>
        <v xml:space="preserve"> </v>
      </c>
      <c r="L510" s="213" t="str">
        <f>IF(J510="Low",0.1,IF(J510="Medium",0.15,IF(J510="High",0.25,IF(J510="No Risk",0,IF(Table2472[[#This Row],[Risk of Shift]]=" "," ")))))</f>
        <v xml:space="preserve"> </v>
      </c>
      <c r="M510" s="213" t="str">
        <f>IF(J510="Low",0.15,IF(J510="Medium",0.2,IF(J510="High",0.3,IF(J510="No Risk",0,IF(Table2472[[#This Row],[Risk of Shift]]=" "," ")))))</f>
        <v xml:space="preserve"> </v>
      </c>
    </row>
    <row r="511" spans="3:13">
      <c r="C511" s="16"/>
      <c r="E511" s="209" t="str">
        <f>IFERROR(VLOOKUP(Table2472[[#This Row],[MS-DRG]],'TO HIDE DRG Sum Ref'!$B$2:$M$760,4,FALSE)," ")</f>
        <v xml:space="preserve"> </v>
      </c>
      <c r="F511" s="210" t="str">
        <f>IFERROR(VLOOKUP(Table2472[[#This Row],[MS-DRG]],'TO HIDE DRG Sum Ref'!$B$2:$M$760,5,FALSE)," ")</f>
        <v xml:space="preserve"> </v>
      </c>
      <c r="G511" s="211" t="str">
        <f>IF('Volume Input'!E513&lt;&gt;0,'Volume Input'!E513," ")</f>
        <v xml:space="preserve"> </v>
      </c>
      <c r="H511" s="210" t="str">
        <f>IFERROR(VLOOKUP(Table2472[[#This Row],[MS-DRG]],'TO HIDE DRG Sum Ref'!$B$2:$M$760,2,FALSE)," ")</f>
        <v xml:space="preserve"> </v>
      </c>
      <c r="I511" s="212" t="str">
        <f>_xlfn.IFNA(VLOOKUP(Table2472[[#This Row],[MS-DRG]],'TO HIDE DRG Sum Ref'!$B$2:$F$760,3,FALSE)," ")</f>
        <v xml:space="preserve"> </v>
      </c>
      <c r="J511" s="212" t="str">
        <f>_xlfn.IFNA(VLOOKUP(F511,'TO HIDE DRG Sum Ref'!$L$3:$N$85,3,FALSE)," ")</f>
        <v xml:space="preserve"> </v>
      </c>
      <c r="K511" s="213" t="str">
        <f>IF(J511="Low",0.05,IF(J511="Medium",0.1,IF(J511="High",0.2,IF(J511="No Risk",0,IF(Table2472[[#This Row],[Risk of Shift]]=" "," ")))))</f>
        <v xml:space="preserve"> </v>
      </c>
      <c r="L511" s="213" t="str">
        <f>IF(J511="Low",0.1,IF(J511="Medium",0.15,IF(J511="High",0.25,IF(J511="No Risk",0,IF(Table2472[[#This Row],[Risk of Shift]]=" "," ")))))</f>
        <v xml:space="preserve"> </v>
      </c>
      <c r="M511" s="213" t="str">
        <f>IF(J511="Low",0.15,IF(J511="Medium",0.2,IF(J511="High",0.3,IF(J511="No Risk",0,IF(Table2472[[#This Row],[Risk of Shift]]=" "," ")))))</f>
        <v xml:space="preserve"> </v>
      </c>
    </row>
    <row r="512" spans="3:13">
      <c r="C512" s="16"/>
      <c r="E512" s="209" t="str">
        <f>IFERROR(VLOOKUP(Table2472[[#This Row],[MS-DRG]],'TO HIDE DRG Sum Ref'!$B$2:$M$760,4,FALSE)," ")</f>
        <v xml:space="preserve"> </v>
      </c>
      <c r="F512" s="210" t="str">
        <f>IFERROR(VLOOKUP(Table2472[[#This Row],[MS-DRG]],'TO HIDE DRG Sum Ref'!$B$2:$M$760,5,FALSE)," ")</f>
        <v xml:space="preserve"> </v>
      </c>
      <c r="G512" s="211" t="str">
        <f>IF('Volume Input'!E514&lt;&gt;0,'Volume Input'!E514," ")</f>
        <v xml:space="preserve"> </v>
      </c>
      <c r="H512" s="210" t="str">
        <f>IFERROR(VLOOKUP(Table2472[[#This Row],[MS-DRG]],'TO HIDE DRG Sum Ref'!$B$2:$M$760,2,FALSE)," ")</f>
        <v xml:space="preserve"> </v>
      </c>
      <c r="I512" s="212" t="str">
        <f>_xlfn.IFNA(VLOOKUP(Table2472[[#This Row],[MS-DRG]],'TO HIDE DRG Sum Ref'!$B$2:$F$760,3,FALSE)," ")</f>
        <v xml:space="preserve"> </v>
      </c>
      <c r="J512" s="212" t="str">
        <f>_xlfn.IFNA(VLOOKUP(F512,'TO HIDE DRG Sum Ref'!$L$3:$N$85,3,FALSE)," ")</f>
        <v xml:space="preserve"> </v>
      </c>
      <c r="K512" s="213" t="str">
        <f>IF(J512="Low",0.05,IF(J512="Medium",0.1,IF(J512="High",0.2,IF(J512="No Risk",0,IF(Table2472[[#This Row],[Risk of Shift]]=" "," ")))))</f>
        <v xml:space="preserve"> </v>
      </c>
      <c r="L512" s="213" t="str">
        <f>IF(J512="Low",0.1,IF(J512="Medium",0.15,IF(J512="High",0.25,IF(J512="No Risk",0,IF(Table2472[[#This Row],[Risk of Shift]]=" "," ")))))</f>
        <v xml:space="preserve"> </v>
      </c>
      <c r="M512" s="213" t="str">
        <f>IF(J512="Low",0.15,IF(J512="Medium",0.2,IF(J512="High",0.3,IF(J512="No Risk",0,IF(Table2472[[#This Row],[Risk of Shift]]=" "," ")))))</f>
        <v xml:space="preserve"> </v>
      </c>
    </row>
    <row r="513" spans="3:13">
      <c r="C513" s="16"/>
      <c r="E513" s="209" t="str">
        <f>IFERROR(VLOOKUP(Table2472[[#This Row],[MS-DRG]],'TO HIDE DRG Sum Ref'!$B$2:$M$760,4,FALSE)," ")</f>
        <v xml:space="preserve"> </v>
      </c>
      <c r="F513" s="210" t="str">
        <f>IFERROR(VLOOKUP(Table2472[[#This Row],[MS-DRG]],'TO HIDE DRG Sum Ref'!$B$2:$M$760,5,FALSE)," ")</f>
        <v xml:space="preserve"> </v>
      </c>
      <c r="G513" s="211" t="str">
        <f>IF('Volume Input'!E515&lt;&gt;0,'Volume Input'!E515," ")</f>
        <v xml:space="preserve"> </v>
      </c>
      <c r="H513" s="210" t="str">
        <f>IFERROR(VLOOKUP(Table2472[[#This Row],[MS-DRG]],'TO HIDE DRG Sum Ref'!$B$2:$M$760,2,FALSE)," ")</f>
        <v xml:space="preserve"> </v>
      </c>
      <c r="I513" s="212" t="str">
        <f>_xlfn.IFNA(VLOOKUP(Table2472[[#This Row],[MS-DRG]],'TO HIDE DRG Sum Ref'!$B$2:$F$760,3,FALSE)," ")</f>
        <v xml:space="preserve"> </v>
      </c>
      <c r="J513" s="212" t="str">
        <f>_xlfn.IFNA(VLOOKUP(F513,'TO HIDE DRG Sum Ref'!$L$3:$N$85,3,FALSE)," ")</f>
        <v xml:space="preserve"> </v>
      </c>
      <c r="K513" s="213" t="str">
        <f>IF(J513="Low",0.05,IF(J513="Medium",0.1,IF(J513="High",0.2,IF(J513="No Risk",0,IF(Table2472[[#This Row],[Risk of Shift]]=" "," ")))))</f>
        <v xml:space="preserve"> </v>
      </c>
      <c r="L513" s="213" t="str">
        <f>IF(J513="Low",0.1,IF(J513="Medium",0.15,IF(J513="High",0.25,IF(J513="No Risk",0,IF(Table2472[[#This Row],[Risk of Shift]]=" "," ")))))</f>
        <v xml:space="preserve"> </v>
      </c>
      <c r="M513" s="213" t="str">
        <f>IF(J513="Low",0.15,IF(J513="Medium",0.2,IF(J513="High",0.3,IF(J513="No Risk",0,IF(Table2472[[#This Row],[Risk of Shift]]=" "," ")))))</f>
        <v xml:space="preserve"> </v>
      </c>
    </row>
    <row r="514" spans="3:13">
      <c r="C514" s="16"/>
      <c r="E514" s="209" t="str">
        <f>IFERROR(VLOOKUP(Table2472[[#This Row],[MS-DRG]],'TO HIDE DRG Sum Ref'!$B$2:$M$760,4,FALSE)," ")</f>
        <v xml:space="preserve"> </v>
      </c>
      <c r="F514" s="210" t="str">
        <f>IFERROR(VLOOKUP(Table2472[[#This Row],[MS-DRG]],'TO HIDE DRG Sum Ref'!$B$2:$M$760,5,FALSE)," ")</f>
        <v xml:space="preserve"> </v>
      </c>
      <c r="G514" s="211" t="str">
        <f>IF('Volume Input'!E516&lt;&gt;0,'Volume Input'!E516," ")</f>
        <v xml:space="preserve"> </v>
      </c>
      <c r="H514" s="210" t="str">
        <f>IFERROR(VLOOKUP(Table2472[[#This Row],[MS-DRG]],'TO HIDE DRG Sum Ref'!$B$2:$M$760,2,FALSE)," ")</f>
        <v xml:space="preserve"> </v>
      </c>
      <c r="I514" s="212" t="str">
        <f>_xlfn.IFNA(VLOOKUP(Table2472[[#This Row],[MS-DRG]],'TO HIDE DRG Sum Ref'!$B$2:$F$760,3,FALSE)," ")</f>
        <v xml:space="preserve"> </v>
      </c>
      <c r="J514" s="212" t="str">
        <f>_xlfn.IFNA(VLOOKUP(F514,'TO HIDE DRG Sum Ref'!$L$3:$N$85,3,FALSE)," ")</f>
        <v xml:space="preserve"> </v>
      </c>
      <c r="K514" s="213" t="str">
        <f>IF(J514="Low",0.05,IF(J514="Medium",0.1,IF(J514="High",0.2,IF(J514="No Risk",0,IF(Table2472[[#This Row],[Risk of Shift]]=" "," ")))))</f>
        <v xml:space="preserve"> </v>
      </c>
      <c r="L514" s="213" t="str">
        <f>IF(J514="Low",0.1,IF(J514="Medium",0.15,IF(J514="High",0.25,IF(J514="No Risk",0,IF(Table2472[[#This Row],[Risk of Shift]]=" "," ")))))</f>
        <v xml:space="preserve"> </v>
      </c>
      <c r="M514" s="213" t="str">
        <f>IF(J514="Low",0.15,IF(J514="Medium",0.2,IF(J514="High",0.3,IF(J514="No Risk",0,IF(Table2472[[#This Row],[Risk of Shift]]=" "," ")))))</f>
        <v xml:space="preserve"> </v>
      </c>
    </row>
    <row r="515" spans="3:13">
      <c r="C515" s="16"/>
      <c r="E515" s="209" t="str">
        <f>IFERROR(VLOOKUP(Table2472[[#This Row],[MS-DRG]],'TO HIDE DRG Sum Ref'!$B$2:$M$760,4,FALSE)," ")</f>
        <v xml:space="preserve"> </v>
      </c>
      <c r="F515" s="210" t="str">
        <f>IFERROR(VLOOKUP(Table2472[[#This Row],[MS-DRG]],'TO HIDE DRG Sum Ref'!$B$2:$M$760,5,FALSE)," ")</f>
        <v xml:space="preserve"> </v>
      </c>
      <c r="G515" s="211" t="str">
        <f>IF('Volume Input'!E517&lt;&gt;0,'Volume Input'!E517," ")</f>
        <v xml:space="preserve"> </v>
      </c>
      <c r="H515" s="210" t="str">
        <f>IFERROR(VLOOKUP(Table2472[[#This Row],[MS-DRG]],'TO HIDE DRG Sum Ref'!$B$2:$M$760,2,FALSE)," ")</f>
        <v xml:space="preserve"> </v>
      </c>
      <c r="I515" s="212" t="str">
        <f>_xlfn.IFNA(VLOOKUP(Table2472[[#This Row],[MS-DRG]],'TO HIDE DRG Sum Ref'!$B$2:$F$760,3,FALSE)," ")</f>
        <v xml:space="preserve"> </v>
      </c>
      <c r="J515" s="212" t="str">
        <f>_xlfn.IFNA(VLOOKUP(F515,'TO HIDE DRG Sum Ref'!$L$3:$N$85,3,FALSE)," ")</f>
        <v xml:space="preserve"> </v>
      </c>
      <c r="K515" s="213" t="str">
        <f>IF(J515="Low",0.05,IF(J515="Medium",0.1,IF(J515="High",0.2,IF(J515="No Risk",0,IF(Table2472[[#This Row],[Risk of Shift]]=" "," ")))))</f>
        <v xml:space="preserve"> </v>
      </c>
      <c r="L515" s="213" t="str">
        <f>IF(J515="Low",0.1,IF(J515="Medium",0.15,IF(J515="High",0.25,IF(J515="No Risk",0,IF(Table2472[[#This Row],[Risk of Shift]]=" "," ")))))</f>
        <v xml:space="preserve"> </v>
      </c>
      <c r="M515" s="213" t="str">
        <f>IF(J515="Low",0.15,IF(J515="Medium",0.2,IF(J515="High",0.3,IF(J515="No Risk",0,IF(Table2472[[#This Row],[Risk of Shift]]=" "," ")))))</f>
        <v xml:space="preserve"> </v>
      </c>
    </row>
    <row r="516" spans="3:13">
      <c r="C516" s="16"/>
      <c r="E516" s="209" t="str">
        <f>IFERROR(VLOOKUP(Table2472[[#This Row],[MS-DRG]],'TO HIDE DRG Sum Ref'!$B$2:$M$760,4,FALSE)," ")</f>
        <v xml:space="preserve"> </v>
      </c>
      <c r="F516" s="210" t="str">
        <f>IFERROR(VLOOKUP(Table2472[[#This Row],[MS-DRG]],'TO HIDE DRG Sum Ref'!$B$2:$M$760,5,FALSE)," ")</f>
        <v xml:space="preserve"> </v>
      </c>
      <c r="G516" s="211" t="str">
        <f>IF('Volume Input'!E518&lt;&gt;0,'Volume Input'!E518," ")</f>
        <v xml:space="preserve"> </v>
      </c>
      <c r="H516" s="210" t="str">
        <f>IFERROR(VLOOKUP(Table2472[[#This Row],[MS-DRG]],'TO HIDE DRG Sum Ref'!$B$2:$M$760,2,FALSE)," ")</f>
        <v xml:space="preserve"> </v>
      </c>
      <c r="I516" s="212" t="str">
        <f>_xlfn.IFNA(VLOOKUP(Table2472[[#This Row],[MS-DRG]],'TO HIDE DRG Sum Ref'!$B$2:$F$760,3,FALSE)," ")</f>
        <v xml:space="preserve"> </v>
      </c>
      <c r="J516" s="212" t="str">
        <f>_xlfn.IFNA(VLOOKUP(F516,'TO HIDE DRG Sum Ref'!$L$3:$N$85,3,FALSE)," ")</f>
        <v xml:space="preserve"> </v>
      </c>
      <c r="K516" s="213" t="str">
        <f>IF(J516="Low",0.05,IF(J516="Medium",0.1,IF(J516="High",0.2,IF(J516="No Risk",0,IF(Table2472[[#This Row],[Risk of Shift]]=" "," ")))))</f>
        <v xml:space="preserve"> </v>
      </c>
      <c r="L516" s="213" t="str">
        <f>IF(J516="Low",0.1,IF(J516="Medium",0.15,IF(J516="High",0.25,IF(J516="No Risk",0,IF(Table2472[[#This Row],[Risk of Shift]]=" "," ")))))</f>
        <v xml:space="preserve"> </v>
      </c>
      <c r="M516" s="213" t="str">
        <f>IF(J516="Low",0.15,IF(J516="Medium",0.2,IF(J516="High",0.3,IF(J516="No Risk",0,IF(Table2472[[#This Row],[Risk of Shift]]=" "," ")))))</f>
        <v xml:space="preserve"> </v>
      </c>
    </row>
    <row r="517" spans="3:13">
      <c r="C517" s="16"/>
      <c r="E517" s="209" t="str">
        <f>IFERROR(VLOOKUP(Table2472[[#This Row],[MS-DRG]],'TO HIDE DRG Sum Ref'!$B$2:$M$760,4,FALSE)," ")</f>
        <v xml:space="preserve"> </v>
      </c>
      <c r="F517" s="210" t="str">
        <f>IFERROR(VLOOKUP(Table2472[[#This Row],[MS-DRG]],'TO HIDE DRG Sum Ref'!$B$2:$M$760,5,FALSE)," ")</f>
        <v xml:space="preserve"> </v>
      </c>
      <c r="G517" s="211" t="str">
        <f>IF('Volume Input'!E519&lt;&gt;0,'Volume Input'!E519," ")</f>
        <v xml:space="preserve"> </v>
      </c>
      <c r="H517" s="210" t="str">
        <f>IFERROR(VLOOKUP(Table2472[[#This Row],[MS-DRG]],'TO HIDE DRG Sum Ref'!$B$2:$M$760,2,FALSE)," ")</f>
        <v xml:space="preserve"> </v>
      </c>
      <c r="I517" s="212" t="str">
        <f>_xlfn.IFNA(VLOOKUP(Table2472[[#This Row],[MS-DRG]],'TO HIDE DRG Sum Ref'!$B$2:$F$760,3,FALSE)," ")</f>
        <v xml:space="preserve"> </v>
      </c>
      <c r="J517" s="212" t="str">
        <f>_xlfn.IFNA(VLOOKUP(F517,'TO HIDE DRG Sum Ref'!$L$3:$N$85,3,FALSE)," ")</f>
        <v xml:space="preserve"> </v>
      </c>
      <c r="K517" s="213" t="str">
        <f>IF(J517="Low",0.05,IF(J517="Medium",0.1,IF(J517="High",0.2,IF(J517="No Risk",0,IF(Table2472[[#This Row],[Risk of Shift]]=" "," ")))))</f>
        <v xml:space="preserve"> </v>
      </c>
      <c r="L517" s="213" t="str">
        <f>IF(J517="Low",0.1,IF(J517="Medium",0.15,IF(J517="High",0.25,IF(J517="No Risk",0,IF(Table2472[[#This Row],[Risk of Shift]]=" "," ")))))</f>
        <v xml:space="preserve"> </v>
      </c>
      <c r="M517" s="213" t="str">
        <f>IF(J517="Low",0.15,IF(J517="Medium",0.2,IF(J517="High",0.3,IF(J517="No Risk",0,IF(Table2472[[#This Row],[Risk of Shift]]=" "," ")))))</f>
        <v xml:space="preserve"> </v>
      </c>
    </row>
    <row r="518" spans="3:13">
      <c r="C518" s="16"/>
      <c r="E518" s="209" t="str">
        <f>IFERROR(VLOOKUP(Table2472[[#This Row],[MS-DRG]],'TO HIDE DRG Sum Ref'!$B$2:$M$760,4,FALSE)," ")</f>
        <v xml:space="preserve"> </v>
      </c>
      <c r="F518" s="210" t="str">
        <f>IFERROR(VLOOKUP(Table2472[[#This Row],[MS-DRG]],'TO HIDE DRG Sum Ref'!$B$2:$M$760,5,FALSE)," ")</f>
        <v xml:space="preserve"> </v>
      </c>
      <c r="G518" s="211" t="str">
        <f>IF('Volume Input'!E520&lt;&gt;0,'Volume Input'!E520," ")</f>
        <v xml:space="preserve"> </v>
      </c>
      <c r="H518" s="210" t="str">
        <f>IFERROR(VLOOKUP(Table2472[[#This Row],[MS-DRG]],'TO HIDE DRG Sum Ref'!$B$2:$M$760,2,FALSE)," ")</f>
        <v xml:space="preserve"> </v>
      </c>
      <c r="I518" s="212" t="str">
        <f>_xlfn.IFNA(VLOOKUP(Table2472[[#This Row],[MS-DRG]],'TO HIDE DRG Sum Ref'!$B$2:$F$760,3,FALSE)," ")</f>
        <v xml:space="preserve"> </v>
      </c>
      <c r="J518" s="212" t="str">
        <f>_xlfn.IFNA(VLOOKUP(F518,'TO HIDE DRG Sum Ref'!$L$3:$N$85,3,FALSE)," ")</f>
        <v xml:space="preserve"> </v>
      </c>
      <c r="K518" s="213" t="str">
        <f>IF(J518="Low",0.05,IF(J518="Medium",0.1,IF(J518="High",0.2,IF(J518="No Risk",0,IF(Table2472[[#This Row],[Risk of Shift]]=" "," ")))))</f>
        <v xml:space="preserve"> </v>
      </c>
      <c r="L518" s="213" t="str">
        <f>IF(J518="Low",0.1,IF(J518="Medium",0.15,IF(J518="High",0.25,IF(J518="No Risk",0,IF(Table2472[[#This Row],[Risk of Shift]]=" "," ")))))</f>
        <v xml:space="preserve"> </v>
      </c>
      <c r="M518" s="213" t="str">
        <f>IF(J518="Low",0.15,IF(J518="Medium",0.2,IF(J518="High",0.3,IF(J518="No Risk",0,IF(Table2472[[#This Row],[Risk of Shift]]=" "," ")))))</f>
        <v xml:space="preserve"> </v>
      </c>
    </row>
    <row r="519" spans="3:13">
      <c r="C519" s="16"/>
      <c r="E519" s="209" t="str">
        <f>IFERROR(VLOOKUP(Table2472[[#This Row],[MS-DRG]],'TO HIDE DRG Sum Ref'!$B$2:$M$760,4,FALSE)," ")</f>
        <v xml:space="preserve"> </v>
      </c>
      <c r="F519" s="210" t="str">
        <f>IFERROR(VLOOKUP(Table2472[[#This Row],[MS-DRG]],'TO HIDE DRG Sum Ref'!$B$2:$M$760,5,FALSE)," ")</f>
        <v xml:space="preserve"> </v>
      </c>
      <c r="G519" s="211" t="str">
        <f>IF('Volume Input'!E521&lt;&gt;0,'Volume Input'!E521," ")</f>
        <v xml:space="preserve"> </v>
      </c>
      <c r="H519" s="210" t="str">
        <f>IFERROR(VLOOKUP(Table2472[[#This Row],[MS-DRG]],'TO HIDE DRG Sum Ref'!$B$2:$M$760,2,FALSE)," ")</f>
        <v xml:space="preserve"> </v>
      </c>
      <c r="I519" s="212" t="str">
        <f>_xlfn.IFNA(VLOOKUP(Table2472[[#This Row],[MS-DRG]],'TO HIDE DRG Sum Ref'!$B$2:$F$760,3,FALSE)," ")</f>
        <v xml:space="preserve"> </v>
      </c>
      <c r="J519" s="212" t="str">
        <f>_xlfn.IFNA(VLOOKUP(F519,'TO HIDE DRG Sum Ref'!$L$3:$N$85,3,FALSE)," ")</f>
        <v xml:space="preserve"> </v>
      </c>
      <c r="K519" s="213" t="str">
        <f>IF(J519="Low",0.05,IF(J519="Medium",0.1,IF(J519="High",0.2,IF(J519="No Risk",0,IF(Table2472[[#This Row],[Risk of Shift]]=" "," ")))))</f>
        <v xml:space="preserve"> </v>
      </c>
      <c r="L519" s="213" t="str">
        <f>IF(J519="Low",0.1,IF(J519="Medium",0.15,IF(J519="High",0.25,IF(J519="No Risk",0,IF(Table2472[[#This Row],[Risk of Shift]]=" "," ")))))</f>
        <v xml:space="preserve"> </v>
      </c>
      <c r="M519" s="213" t="str">
        <f>IF(J519="Low",0.15,IF(J519="Medium",0.2,IF(J519="High",0.3,IF(J519="No Risk",0,IF(Table2472[[#This Row],[Risk of Shift]]=" "," ")))))</f>
        <v xml:space="preserve"> </v>
      </c>
    </row>
    <row r="520" spans="3:13">
      <c r="C520" s="16"/>
      <c r="E520" s="209" t="str">
        <f>IFERROR(VLOOKUP(Table2472[[#This Row],[MS-DRG]],'TO HIDE DRG Sum Ref'!$B$2:$M$760,4,FALSE)," ")</f>
        <v xml:space="preserve"> </v>
      </c>
      <c r="F520" s="210" t="str">
        <f>IFERROR(VLOOKUP(Table2472[[#This Row],[MS-DRG]],'TO HIDE DRG Sum Ref'!$B$2:$M$760,5,FALSE)," ")</f>
        <v xml:space="preserve"> </v>
      </c>
      <c r="G520" s="211" t="str">
        <f>IF('Volume Input'!E522&lt;&gt;0,'Volume Input'!E522," ")</f>
        <v xml:space="preserve"> </v>
      </c>
      <c r="H520" s="210" t="str">
        <f>IFERROR(VLOOKUP(Table2472[[#This Row],[MS-DRG]],'TO HIDE DRG Sum Ref'!$B$2:$M$760,2,FALSE)," ")</f>
        <v xml:space="preserve"> </v>
      </c>
      <c r="I520" s="212" t="str">
        <f>_xlfn.IFNA(VLOOKUP(Table2472[[#This Row],[MS-DRG]],'TO HIDE DRG Sum Ref'!$B$2:$F$760,3,FALSE)," ")</f>
        <v xml:space="preserve"> </v>
      </c>
      <c r="J520" s="212" t="str">
        <f>_xlfn.IFNA(VLOOKUP(F520,'TO HIDE DRG Sum Ref'!$L$3:$N$85,3,FALSE)," ")</f>
        <v xml:space="preserve"> </v>
      </c>
      <c r="K520" s="213" t="str">
        <f>IF(J520="Low",0.05,IF(J520="Medium",0.1,IF(J520="High",0.2,IF(J520="No Risk",0,IF(Table2472[[#This Row],[Risk of Shift]]=" "," ")))))</f>
        <v xml:space="preserve"> </v>
      </c>
      <c r="L520" s="213" t="str">
        <f>IF(J520="Low",0.1,IF(J520="Medium",0.15,IF(J520="High",0.25,IF(J520="No Risk",0,IF(Table2472[[#This Row],[Risk of Shift]]=" "," ")))))</f>
        <v xml:space="preserve"> </v>
      </c>
      <c r="M520" s="213" t="str">
        <f>IF(J520="Low",0.15,IF(J520="Medium",0.2,IF(J520="High",0.3,IF(J520="No Risk",0,IF(Table2472[[#This Row],[Risk of Shift]]=" "," ")))))</f>
        <v xml:space="preserve"> </v>
      </c>
    </row>
    <row r="521" spans="3:13">
      <c r="C521" s="16"/>
      <c r="E521" s="209" t="str">
        <f>IFERROR(VLOOKUP(Table2472[[#This Row],[MS-DRG]],'TO HIDE DRG Sum Ref'!$B$2:$M$760,4,FALSE)," ")</f>
        <v xml:space="preserve"> </v>
      </c>
      <c r="F521" s="210" t="str">
        <f>IFERROR(VLOOKUP(Table2472[[#This Row],[MS-DRG]],'TO HIDE DRG Sum Ref'!$B$2:$M$760,5,FALSE)," ")</f>
        <v xml:space="preserve"> </v>
      </c>
      <c r="G521" s="211" t="str">
        <f>IF('Volume Input'!E523&lt;&gt;0,'Volume Input'!E523," ")</f>
        <v xml:space="preserve"> </v>
      </c>
      <c r="H521" s="210" t="str">
        <f>IFERROR(VLOOKUP(Table2472[[#This Row],[MS-DRG]],'TO HIDE DRG Sum Ref'!$B$2:$M$760,2,FALSE)," ")</f>
        <v xml:space="preserve"> </v>
      </c>
      <c r="I521" s="212" t="str">
        <f>_xlfn.IFNA(VLOOKUP(Table2472[[#This Row],[MS-DRG]],'TO HIDE DRG Sum Ref'!$B$2:$F$760,3,FALSE)," ")</f>
        <v xml:space="preserve"> </v>
      </c>
      <c r="J521" s="212" t="str">
        <f>_xlfn.IFNA(VLOOKUP(F521,'TO HIDE DRG Sum Ref'!$L$3:$N$85,3,FALSE)," ")</f>
        <v xml:space="preserve"> </v>
      </c>
      <c r="K521" s="213" t="str">
        <f>IF(J521="Low",0.05,IF(J521="Medium",0.1,IF(J521="High",0.2,IF(J521="No Risk",0,IF(Table2472[[#This Row],[Risk of Shift]]=" "," ")))))</f>
        <v xml:space="preserve"> </v>
      </c>
      <c r="L521" s="213" t="str">
        <f>IF(J521="Low",0.1,IF(J521="Medium",0.15,IF(J521="High",0.25,IF(J521="No Risk",0,IF(Table2472[[#This Row],[Risk of Shift]]=" "," ")))))</f>
        <v xml:space="preserve"> </v>
      </c>
      <c r="M521" s="213" t="str">
        <f>IF(J521="Low",0.15,IF(J521="Medium",0.2,IF(J521="High",0.3,IF(J521="No Risk",0,IF(Table2472[[#This Row],[Risk of Shift]]=" "," ")))))</f>
        <v xml:space="preserve"> </v>
      </c>
    </row>
    <row r="522" spans="3:13">
      <c r="C522" s="16"/>
      <c r="E522" s="209" t="str">
        <f>IFERROR(VLOOKUP(Table2472[[#This Row],[MS-DRG]],'TO HIDE DRG Sum Ref'!$B$2:$M$760,4,FALSE)," ")</f>
        <v xml:space="preserve"> </v>
      </c>
      <c r="F522" s="210" t="str">
        <f>IFERROR(VLOOKUP(Table2472[[#This Row],[MS-DRG]],'TO HIDE DRG Sum Ref'!$B$2:$M$760,5,FALSE)," ")</f>
        <v xml:space="preserve"> </v>
      </c>
      <c r="G522" s="211" t="str">
        <f>IF('Volume Input'!E524&lt;&gt;0,'Volume Input'!E524," ")</f>
        <v xml:space="preserve"> </v>
      </c>
      <c r="H522" s="210" t="str">
        <f>IFERROR(VLOOKUP(Table2472[[#This Row],[MS-DRG]],'TO HIDE DRG Sum Ref'!$B$2:$M$760,2,FALSE)," ")</f>
        <v xml:space="preserve"> </v>
      </c>
      <c r="I522" s="212" t="str">
        <f>_xlfn.IFNA(VLOOKUP(Table2472[[#This Row],[MS-DRG]],'TO HIDE DRG Sum Ref'!$B$2:$F$760,3,FALSE)," ")</f>
        <v xml:space="preserve"> </v>
      </c>
      <c r="J522" s="212" t="str">
        <f>_xlfn.IFNA(VLOOKUP(F522,'TO HIDE DRG Sum Ref'!$L$3:$N$85,3,FALSE)," ")</f>
        <v xml:space="preserve"> </v>
      </c>
      <c r="K522" s="213" t="str">
        <f>IF(J522="Low",0.05,IF(J522="Medium",0.1,IF(J522="High",0.2,IF(J522="No Risk",0,IF(Table2472[[#This Row],[Risk of Shift]]=" "," ")))))</f>
        <v xml:space="preserve"> </v>
      </c>
      <c r="L522" s="213" t="str">
        <f>IF(J522="Low",0.1,IF(J522="Medium",0.15,IF(J522="High",0.25,IF(J522="No Risk",0,IF(Table2472[[#This Row],[Risk of Shift]]=" "," ")))))</f>
        <v xml:space="preserve"> </v>
      </c>
      <c r="M522" s="213" t="str">
        <f>IF(J522="Low",0.15,IF(J522="Medium",0.2,IF(J522="High",0.3,IF(J522="No Risk",0,IF(Table2472[[#This Row],[Risk of Shift]]=" "," ")))))</f>
        <v xml:space="preserve"> </v>
      </c>
    </row>
    <row r="523" spans="3:13">
      <c r="C523" s="16"/>
      <c r="E523" s="209" t="str">
        <f>IFERROR(VLOOKUP(Table2472[[#This Row],[MS-DRG]],'TO HIDE DRG Sum Ref'!$B$2:$M$760,4,FALSE)," ")</f>
        <v xml:space="preserve"> </v>
      </c>
      <c r="F523" s="210" t="str">
        <f>IFERROR(VLOOKUP(Table2472[[#This Row],[MS-DRG]],'TO HIDE DRG Sum Ref'!$B$2:$M$760,5,FALSE)," ")</f>
        <v xml:space="preserve"> </v>
      </c>
      <c r="G523" s="211" t="str">
        <f>IF('Volume Input'!E525&lt;&gt;0,'Volume Input'!E525," ")</f>
        <v xml:space="preserve"> </v>
      </c>
      <c r="H523" s="210" t="str">
        <f>IFERROR(VLOOKUP(Table2472[[#This Row],[MS-DRG]],'TO HIDE DRG Sum Ref'!$B$2:$M$760,2,FALSE)," ")</f>
        <v xml:space="preserve"> </v>
      </c>
      <c r="I523" s="212" t="str">
        <f>_xlfn.IFNA(VLOOKUP(Table2472[[#This Row],[MS-DRG]],'TO HIDE DRG Sum Ref'!$B$2:$F$760,3,FALSE)," ")</f>
        <v xml:space="preserve"> </v>
      </c>
      <c r="J523" s="212" t="str">
        <f>_xlfn.IFNA(VLOOKUP(F523,'TO HIDE DRG Sum Ref'!$L$3:$N$85,3,FALSE)," ")</f>
        <v xml:space="preserve"> </v>
      </c>
      <c r="K523" s="213" t="str">
        <f>IF(J523="Low",0.05,IF(J523="Medium",0.1,IF(J523="High",0.2,IF(J523="No Risk",0,IF(Table2472[[#This Row],[Risk of Shift]]=" "," ")))))</f>
        <v xml:space="preserve"> </v>
      </c>
      <c r="L523" s="213" t="str">
        <f>IF(J523="Low",0.1,IF(J523="Medium",0.15,IF(J523="High",0.25,IF(J523="No Risk",0,IF(Table2472[[#This Row],[Risk of Shift]]=" "," ")))))</f>
        <v xml:space="preserve"> </v>
      </c>
      <c r="M523" s="213" t="str">
        <f>IF(J523="Low",0.15,IF(J523="Medium",0.2,IF(J523="High",0.3,IF(J523="No Risk",0,IF(Table2472[[#This Row],[Risk of Shift]]=" "," ")))))</f>
        <v xml:space="preserve"> </v>
      </c>
    </row>
    <row r="524" spans="3:13">
      <c r="C524" s="16"/>
      <c r="E524" s="209" t="str">
        <f>IFERROR(VLOOKUP(Table2472[[#This Row],[MS-DRG]],'TO HIDE DRG Sum Ref'!$B$2:$M$760,4,FALSE)," ")</f>
        <v xml:space="preserve"> </v>
      </c>
      <c r="F524" s="210" t="str">
        <f>IFERROR(VLOOKUP(Table2472[[#This Row],[MS-DRG]],'TO HIDE DRG Sum Ref'!$B$2:$M$760,5,FALSE)," ")</f>
        <v xml:space="preserve"> </v>
      </c>
      <c r="G524" s="211" t="str">
        <f>IF('Volume Input'!E526&lt;&gt;0,'Volume Input'!E526," ")</f>
        <v xml:space="preserve"> </v>
      </c>
      <c r="H524" s="210" t="str">
        <f>IFERROR(VLOOKUP(Table2472[[#This Row],[MS-DRG]],'TO HIDE DRG Sum Ref'!$B$2:$M$760,2,FALSE)," ")</f>
        <v xml:space="preserve"> </v>
      </c>
      <c r="I524" s="212" t="str">
        <f>_xlfn.IFNA(VLOOKUP(Table2472[[#This Row],[MS-DRG]],'TO HIDE DRG Sum Ref'!$B$2:$F$760,3,FALSE)," ")</f>
        <v xml:space="preserve"> </v>
      </c>
      <c r="J524" s="212" t="str">
        <f>_xlfn.IFNA(VLOOKUP(F524,'TO HIDE DRG Sum Ref'!$L$3:$N$85,3,FALSE)," ")</f>
        <v xml:space="preserve"> </v>
      </c>
      <c r="K524" s="213" t="str">
        <f>IF(J524="Low",0.05,IF(J524="Medium",0.1,IF(J524="High",0.2,IF(J524="No Risk",0,IF(Table2472[[#This Row],[Risk of Shift]]=" "," ")))))</f>
        <v xml:space="preserve"> </v>
      </c>
      <c r="L524" s="213" t="str">
        <f>IF(J524="Low",0.1,IF(J524="Medium",0.15,IF(J524="High",0.25,IF(J524="No Risk",0,IF(Table2472[[#This Row],[Risk of Shift]]=" "," ")))))</f>
        <v xml:space="preserve"> </v>
      </c>
      <c r="M524" s="213" t="str">
        <f>IF(J524="Low",0.15,IF(J524="Medium",0.2,IF(J524="High",0.3,IF(J524="No Risk",0,IF(Table2472[[#This Row],[Risk of Shift]]=" "," ")))))</f>
        <v xml:space="preserve"> </v>
      </c>
    </row>
    <row r="525" spans="3:13">
      <c r="C525" s="16"/>
      <c r="E525" s="209" t="str">
        <f>IFERROR(VLOOKUP(Table2472[[#This Row],[MS-DRG]],'TO HIDE DRG Sum Ref'!$B$2:$M$760,4,FALSE)," ")</f>
        <v xml:space="preserve"> </v>
      </c>
      <c r="F525" s="210" t="str">
        <f>IFERROR(VLOOKUP(Table2472[[#This Row],[MS-DRG]],'TO HIDE DRG Sum Ref'!$B$2:$M$760,5,FALSE)," ")</f>
        <v xml:space="preserve"> </v>
      </c>
      <c r="G525" s="211" t="str">
        <f>IF('Volume Input'!E527&lt;&gt;0,'Volume Input'!E527," ")</f>
        <v xml:space="preserve"> </v>
      </c>
      <c r="H525" s="210" t="str">
        <f>IFERROR(VLOOKUP(Table2472[[#This Row],[MS-DRG]],'TO HIDE DRG Sum Ref'!$B$2:$M$760,2,FALSE)," ")</f>
        <v xml:space="preserve"> </v>
      </c>
      <c r="I525" s="212" t="str">
        <f>_xlfn.IFNA(VLOOKUP(Table2472[[#This Row],[MS-DRG]],'TO HIDE DRG Sum Ref'!$B$2:$F$760,3,FALSE)," ")</f>
        <v xml:space="preserve"> </v>
      </c>
      <c r="J525" s="212" t="str">
        <f>_xlfn.IFNA(VLOOKUP(F525,'TO HIDE DRG Sum Ref'!$L$3:$N$85,3,FALSE)," ")</f>
        <v xml:space="preserve"> </v>
      </c>
      <c r="K525" s="213" t="str">
        <f>IF(J525="Low",0.05,IF(J525="Medium",0.1,IF(J525="High",0.2,IF(J525="No Risk",0,IF(Table2472[[#This Row],[Risk of Shift]]=" "," ")))))</f>
        <v xml:space="preserve"> </v>
      </c>
      <c r="L525" s="213" t="str">
        <f>IF(J525="Low",0.1,IF(J525="Medium",0.15,IF(J525="High",0.25,IF(J525="No Risk",0,IF(Table2472[[#This Row],[Risk of Shift]]=" "," ")))))</f>
        <v xml:space="preserve"> </v>
      </c>
      <c r="M525" s="213" t="str">
        <f>IF(J525="Low",0.15,IF(J525="Medium",0.2,IF(J525="High",0.3,IF(J525="No Risk",0,IF(Table2472[[#This Row],[Risk of Shift]]=" "," ")))))</f>
        <v xml:space="preserve"> </v>
      </c>
    </row>
    <row r="526" spans="3:13">
      <c r="C526" s="16"/>
      <c r="E526" s="209" t="str">
        <f>IFERROR(VLOOKUP(Table2472[[#This Row],[MS-DRG]],'TO HIDE DRG Sum Ref'!$B$2:$M$760,4,FALSE)," ")</f>
        <v xml:space="preserve"> </v>
      </c>
      <c r="F526" s="210" t="str">
        <f>IFERROR(VLOOKUP(Table2472[[#This Row],[MS-DRG]],'TO HIDE DRG Sum Ref'!$B$2:$M$760,5,FALSE)," ")</f>
        <v xml:space="preserve"> </v>
      </c>
      <c r="G526" s="211" t="str">
        <f>IF('Volume Input'!E528&lt;&gt;0,'Volume Input'!E528," ")</f>
        <v xml:space="preserve"> </v>
      </c>
      <c r="H526" s="210" t="str">
        <f>IFERROR(VLOOKUP(Table2472[[#This Row],[MS-DRG]],'TO HIDE DRG Sum Ref'!$B$2:$M$760,2,FALSE)," ")</f>
        <v xml:space="preserve"> </v>
      </c>
      <c r="I526" s="212" t="str">
        <f>_xlfn.IFNA(VLOOKUP(Table2472[[#This Row],[MS-DRG]],'TO HIDE DRG Sum Ref'!$B$2:$F$760,3,FALSE)," ")</f>
        <v xml:space="preserve"> </v>
      </c>
      <c r="J526" s="212" t="str">
        <f>_xlfn.IFNA(VLOOKUP(F526,'TO HIDE DRG Sum Ref'!$L$3:$N$85,3,FALSE)," ")</f>
        <v xml:space="preserve"> </v>
      </c>
      <c r="K526" s="213" t="str">
        <f>IF(J526="Low",0.05,IF(J526="Medium",0.1,IF(J526="High",0.2,IF(J526="No Risk",0,IF(Table2472[[#This Row],[Risk of Shift]]=" "," ")))))</f>
        <v xml:space="preserve"> </v>
      </c>
      <c r="L526" s="213" t="str">
        <f>IF(J526="Low",0.1,IF(J526="Medium",0.15,IF(J526="High",0.25,IF(J526="No Risk",0,IF(Table2472[[#This Row],[Risk of Shift]]=" "," ")))))</f>
        <v xml:space="preserve"> </v>
      </c>
      <c r="M526" s="213" t="str">
        <f>IF(J526="Low",0.15,IF(J526="Medium",0.2,IF(J526="High",0.3,IF(J526="No Risk",0,IF(Table2472[[#This Row],[Risk of Shift]]=" "," ")))))</f>
        <v xml:space="preserve"> </v>
      </c>
    </row>
    <row r="527" spans="3:13">
      <c r="C527" s="16"/>
      <c r="E527" s="209" t="str">
        <f>IFERROR(VLOOKUP(Table2472[[#This Row],[MS-DRG]],'TO HIDE DRG Sum Ref'!$B$2:$M$760,4,FALSE)," ")</f>
        <v xml:space="preserve"> </v>
      </c>
      <c r="F527" s="210" t="str">
        <f>IFERROR(VLOOKUP(Table2472[[#This Row],[MS-DRG]],'TO HIDE DRG Sum Ref'!$B$2:$M$760,5,FALSE)," ")</f>
        <v xml:space="preserve"> </v>
      </c>
      <c r="G527" s="211" t="str">
        <f>IF('Volume Input'!E529&lt;&gt;0,'Volume Input'!E529," ")</f>
        <v xml:space="preserve"> </v>
      </c>
      <c r="H527" s="210" t="str">
        <f>IFERROR(VLOOKUP(Table2472[[#This Row],[MS-DRG]],'TO HIDE DRG Sum Ref'!$B$2:$M$760,2,FALSE)," ")</f>
        <v xml:space="preserve"> </v>
      </c>
      <c r="I527" s="212" t="str">
        <f>_xlfn.IFNA(VLOOKUP(Table2472[[#This Row],[MS-DRG]],'TO HIDE DRG Sum Ref'!$B$2:$F$760,3,FALSE)," ")</f>
        <v xml:space="preserve"> </v>
      </c>
      <c r="J527" s="212" t="str">
        <f>_xlfn.IFNA(VLOOKUP(F527,'TO HIDE DRG Sum Ref'!$L$3:$N$85,3,FALSE)," ")</f>
        <v xml:space="preserve"> </v>
      </c>
      <c r="K527" s="213" t="str">
        <f>IF(J527="Low",0.05,IF(J527="Medium",0.1,IF(J527="High",0.2,IF(J527="No Risk",0,IF(Table2472[[#This Row],[Risk of Shift]]=" "," ")))))</f>
        <v xml:space="preserve"> </v>
      </c>
      <c r="L527" s="213" t="str">
        <f>IF(J527="Low",0.1,IF(J527="Medium",0.15,IF(J527="High",0.25,IF(J527="No Risk",0,IF(Table2472[[#This Row],[Risk of Shift]]=" "," ")))))</f>
        <v xml:space="preserve"> </v>
      </c>
      <c r="M527" s="213" t="str">
        <f>IF(J527="Low",0.15,IF(J527="Medium",0.2,IF(J527="High",0.3,IF(J527="No Risk",0,IF(Table2472[[#This Row],[Risk of Shift]]=" "," ")))))</f>
        <v xml:space="preserve"> </v>
      </c>
    </row>
    <row r="528" spans="3:13">
      <c r="C528" s="16"/>
      <c r="E528" s="209" t="str">
        <f>IFERROR(VLOOKUP(Table2472[[#This Row],[MS-DRG]],'TO HIDE DRG Sum Ref'!$B$2:$M$760,4,FALSE)," ")</f>
        <v xml:space="preserve"> </v>
      </c>
      <c r="F528" s="210" t="str">
        <f>IFERROR(VLOOKUP(Table2472[[#This Row],[MS-DRG]],'TO HIDE DRG Sum Ref'!$B$2:$M$760,5,FALSE)," ")</f>
        <v xml:space="preserve"> </v>
      </c>
      <c r="G528" s="211" t="str">
        <f>IF('Volume Input'!E530&lt;&gt;0,'Volume Input'!E530," ")</f>
        <v xml:space="preserve"> </v>
      </c>
      <c r="H528" s="210" t="str">
        <f>IFERROR(VLOOKUP(Table2472[[#This Row],[MS-DRG]],'TO HIDE DRG Sum Ref'!$B$2:$M$760,2,FALSE)," ")</f>
        <v xml:space="preserve"> </v>
      </c>
      <c r="I528" s="212" t="str">
        <f>_xlfn.IFNA(VLOOKUP(Table2472[[#This Row],[MS-DRG]],'TO HIDE DRG Sum Ref'!$B$2:$F$760,3,FALSE)," ")</f>
        <v xml:space="preserve"> </v>
      </c>
      <c r="J528" s="212" t="str">
        <f>_xlfn.IFNA(VLOOKUP(F528,'TO HIDE DRG Sum Ref'!$L$3:$N$85,3,FALSE)," ")</f>
        <v xml:space="preserve"> </v>
      </c>
      <c r="K528" s="213" t="str">
        <f>IF(J528="Low",0.05,IF(J528="Medium",0.1,IF(J528="High",0.2,IF(J528="No Risk",0,IF(Table2472[[#This Row],[Risk of Shift]]=" "," ")))))</f>
        <v xml:space="preserve"> </v>
      </c>
      <c r="L528" s="213" t="str">
        <f>IF(J528="Low",0.1,IF(J528="Medium",0.15,IF(J528="High",0.25,IF(J528="No Risk",0,IF(Table2472[[#This Row],[Risk of Shift]]=" "," ")))))</f>
        <v xml:space="preserve"> </v>
      </c>
      <c r="M528" s="213" t="str">
        <f>IF(J528="Low",0.15,IF(J528="Medium",0.2,IF(J528="High",0.3,IF(J528="No Risk",0,IF(Table2472[[#This Row],[Risk of Shift]]=" "," ")))))</f>
        <v xml:space="preserve"> </v>
      </c>
    </row>
    <row r="529" spans="3:13">
      <c r="C529" s="16"/>
      <c r="E529" s="209" t="str">
        <f>IFERROR(VLOOKUP(Table2472[[#This Row],[MS-DRG]],'TO HIDE DRG Sum Ref'!$B$2:$M$760,4,FALSE)," ")</f>
        <v xml:space="preserve"> </v>
      </c>
      <c r="F529" s="210" t="str">
        <f>IFERROR(VLOOKUP(Table2472[[#This Row],[MS-DRG]],'TO HIDE DRG Sum Ref'!$B$2:$M$760,5,FALSE)," ")</f>
        <v xml:space="preserve"> </v>
      </c>
      <c r="G529" s="211" t="str">
        <f>IF('Volume Input'!E531&lt;&gt;0,'Volume Input'!E531," ")</f>
        <v xml:space="preserve"> </v>
      </c>
      <c r="H529" s="210" t="str">
        <f>IFERROR(VLOOKUP(Table2472[[#This Row],[MS-DRG]],'TO HIDE DRG Sum Ref'!$B$2:$M$760,2,FALSE)," ")</f>
        <v xml:space="preserve"> </v>
      </c>
      <c r="I529" s="212" t="str">
        <f>_xlfn.IFNA(VLOOKUP(Table2472[[#This Row],[MS-DRG]],'TO HIDE DRG Sum Ref'!$B$2:$F$760,3,FALSE)," ")</f>
        <v xml:space="preserve"> </v>
      </c>
      <c r="J529" s="212" t="str">
        <f>_xlfn.IFNA(VLOOKUP(F529,'TO HIDE DRG Sum Ref'!$L$3:$N$85,3,FALSE)," ")</f>
        <v xml:space="preserve"> </v>
      </c>
      <c r="K529" s="213" t="str">
        <f>IF(J529="Low",0.05,IF(J529="Medium",0.1,IF(J529="High",0.2,IF(J529="No Risk",0,IF(Table2472[[#This Row],[Risk of Shift]]=" "," ")))))</f>
        <v xml:space="preserve"> </v>
      </c>
      <c r="L529" s="213" t="str">
        <f>IF(J529="Low",0.1,IF(J529="Medium",0.15,IF(J529="High",0.25,IF(J529="No Risk",0,IF(Table2472[[#This Row],[Risk of Shift]]=" "," ")))))</f>
        <v xml:space="preserve"> </v>
      </c>
      <c r="M529" s="213" t="str">
        <f>IF(J529="Low",0.15,IF(J529="Medium",0.2,IF(J529="High",0.3,IF(J529="No Risk",0,IF(Table2472[[#This Row],[Risk of Shift]]=" "," ")))))</f>
        <v xml:space="preserve"> </v>
      </c>
    </row>
    <row r="530" spans="3:13">
      <c r="C530" s="16"/>
      <c r="E530" s="209" t="str">
        <f>IFERROR(VLOOKUP(Table2472[[#This Row],[MS-DRG]],'TO HIDE DRG Sum Ref'!$B$2:$M$760,4,FALSE)," ")</f>
        <v xml:space="preserve"> </v>
      </c>
      <c r="F530" s="210" t="str">
        <f>IFERROR(VLOOKUP(Table2472[[#This Row],[MS-DRG]],'TO HIDE DRG Sum Ref'!$B$2:$M$760,5,FALSE)," ")</f>
        <v xml:space="preserve"> </v>
      </c>
      <c r="G530" s="211" t="str">
        <f>IF('Volume Input'!E532&lt;&gt;0,'Volume Input'!E532," ")</f>
        <v xml:space="preserve"> </v>
      </c>
      <c r="H530" s="210" t="str">
        <f>IFERROR(VLOOKUP(Table2472[[#This Row],[MS-DRG]],'TO HIDE DRG Sum Ref'!$B$2:$M$760,2,FALSE)," ")</f>
        <v xml:space="preserve"> </v>
      </c>
      <c r="I530" s="212" t="str">
        <f>_xlfn.IFNA(VLOOKUP(Table2472[[#This Row],[MS-DRG]],'TO HIDE DRG Sum Ref'!$B$2:$F$760,3,FALSE)," ")</f>
        <v xml:space="preserve"> </v>
      </c>
      <c r="J530" s="212" t="str">
        <f>_xlfn.IFNA(VLOOKUP(F530,'TO HIDE DRG Sum Ref'!$L$3:$N$85,3,FALSE)," ")</f>
        <v xml:space="preserve"> </v>
      </c>
      <c r="K530" s="213" t="str">
        <f>IF(J530="Low",0.05,IF(J530="Medium",0.1,IF(J530="High",0.2,IF(J530="No Risk",0,IF(Table2472[[#This Row],[Risk of Shift]]=" "," ")))))</f>
        <v xml:space="preserve"> </v>
      </c>
      <c r="L530" s="213" t="str">
        <f>IF(J530="Low",0.1,IF(J530="Medium",0.15,IF(J530="High",0.25,IF(J530="No Risk",0,IF(Table2472[[#This Row],[Risk of Shift]]=" "," ")))))</f>
        <v xml:space="preserve"> </v>
      </c>
      <c r="M530" s="213" t="str">
        <f>IF(J530="Low",0.15,IF(J530="Medium",0.2,IF(J530="High",0.3,IF(J530="No Risk",0,IF(Table2472[[#This Row],[Risk of Shift]]=" "," ")))))</f>
        <v xml:space="preserve"> </v>
      </c>
    </row>
    <row r="531" spans="3:13">
      <c r="C531" s="16"/>
      <c r="E531" s="209" t="str">
        <f>IFERROR(VLOOKUP(Table2472[[#This Row],[MS-DRG]],'TO HIDE DRG Sum Ref'!$B$2:$M$760,4,FALSE)," ")</f>
        <v xml:space="preserve"> </v>
      </c>
      <c r="F531" s="210" t="str">
        <f>IFERROR(VLOOKUP(Table2472[[#This Row],[MS-DRG]],'TO HIDE DRG Sum Ref'!$B$2:$M$760,5,FALSE)," ")</f>
        <v xml:space="preserve"> </v>
      </c>
      <c r="G531" s="211" t="str">
        <f>IF('Volume Input'!E533&lt;&gt;0,'Volume Input'!E533," ")</f>
        <v xml:space="preserve"> </v>
      </c>
      <c r="H531" s="210" t="str">
        <f>IFERROR(VLOOKUP(Table2472[[#This Row],[MS-DRG]],'TO HIDE DRG Sum Ref'!$B$2:$M$760,2,FALSE)," ")</f>
        <v xml:space="preserve"> </v>
      </c>
      <c r="I531" s="212" t="str">
        <f>_xlfn.IFNA(VLOOKUP(Table2472[[#This Row],[MS-DRG]],'TO HIDE DRG Sum Ref'!$B$2:$F$760,3,FALSE)," ")</f>
        <v xml:space="preserve"> </v>
      </c>
      <c r="J531" s="212" t="str">
        <f>_xlfn.IFNA(VLOOKUP(F531,'TO HIDE DRG Sum Ref'!$L$3:$N$85,3,FALSE)," ")</f>
        <v xml:space="preserve"> </v>
      </c>
      <c r="K531" s="213" t="str">
        <f>IF(J531="Low",0.05,IF(J531="Medium",0.1,IF(J531="High",0.2,IF(J531="No Risk",0,IF(Table2472[[#This Row],[Risk of Shift]]=" "," ")))))</f>
        <v xml:space="preserve"> </v>
      </c>
      <c r="L531" s="213" t="str">
        <f>IF(J531="Low",0.1,IF(J531="Medium",0.15,IF(J531="High",0.25,IF(J531="No Risk",0,IF(Table2472[[#This Row],[Risk of Shift]]=" "," ")))))</f>
        <v xml:space="preserve"> </v>
      </c>
      <c r="M531" s="213" t="str">
        <f>IF(J531="Low",0.15,IF(J531="Medium",0.2,IF(J531="High",0.3,IF(J531="No Risk",0,IF(Table2472[[#This Row],[Risk of Shift]]=" "," ")))))</f>
        <v xml:space="preserve"> </v>
      </c>
    </row>
    <row r="532" spans="3:13">
      <c r="C532" s="16"/>
      <c r="E532" s="209" t="str">
        <f>IFERROR(VLOOKUP(Table2472[[#This Row],[MS-DRG]],'TO HIDE DRG Sum Ref'!$B$2:$M$760,4,FALSE)," ")</f>
        <v xml:space="preserve"> </v>
      </c>
      <c r="F532" s="210" t="str">
        <f>IFERROR(VLOOKUP(Table2472[[#This Row],[MS-DRG]],'TO HIDE DRG Sum Ref'!$B$2:$M$760,5,FALSE)," ")</f>
        <v xml:space="preserve"> </v>
      </c>
      <c r="G532" s="211" t="str">
        <f>IF('Volume Input'!E534&lt;&gt;0,'Volume Input'!E534," ")</f>
        <v xml:space="preserve"> </v>
      </c>
      <c r="H532" s="210" t="str">
        <f>IFERROR(VLOOKUP(Table2472[[#This Row],[MS-DRG]],'TO HIDE DRG Sum Ref'!$B$2:$M$760,2,FALSE)," ")</f>
        <v xml:space="preserve"> </v>
      </c>
      <c r="I532" s="212" t="str">
        <f>_xlfn.IFNA(VLOOKUP(Table2472[[#This Row],[MS-DRG]],'TO HIDE DRG Sum Ref'!$B$2:$F$760,3,FALSE)," ")</f>
        <v xml:space="preserve"> </v>
      </c>
      <c r="J532" s="212" t="str">
        <f>_xlfn.IFNA(VLOOKUP(F532,'TO HIDE DRG Sum Ref'!$L$3:$N$85,3,FALSE)," ")</f>
        <v xml:space="preserve"> </v>
      </c>
      <c r="K532" s="213" t="str">
        <f>IF(J532="Low",0.05,IF(J532="Medium",0.1,IF(J532="High",0.2,IF(J532="No Risk",0,IF(Table2472[[#This Row],[Risk of Shift]]=" "," ")))))</f>
        <v xml:space="preserve"> </v>
      </c>
      <c r="L532" s="213" t="str">
        <f>IF(J532="Low",0.1,IF(J532="Medium",0.15,IF(J532="High",0.25,IF(J532="No Risk",0,IF(Table2472[[#This Row],[Risk of Shift]]=" "," ")))))</f>
        <v xml:space="preserve"> </v>
      </c>
      <c r="M532" s="213" t="str">
        <f>IF(J532="Low",0.15,IF(J532="Medium",0.2,IF(J532="High",0.3,IF(J532="No Risk",0,IF(Table2472[[#This Row],[Risk of Shift]]=" "," ")))))</f>
        <v xml:space="preserve"> </v>
      </c>
    </row>
    <row r="533" spans="3:13">
      <c r="C533" s="16"/>
      <c r="E533" s="209" t="str">
        <f>IFERROR(VLOOKUP(Table2472[[#This Row],[MS-DRG]],'TO HIDE DRG Sum Ref'!$B$2:$M$760,4,FALSE)," ")</f>
        <v xml:space="preserve"> </v>
      </c>
      <c r="F533" s="210" t="str">
        <f>IFERROR(VLOOKUP(Table2472[[#This Row],[MS-DRG]],'TO HIDE DRG Sum Ref'!$B$2:$M$760,5,FALSE)," ")</f>
        <v xml:space="preserve"> </v>
      </c>
      <c r="G533" s="211" t="str">
        <f>IF('Volume Input'!E535&lt;&gt;0,'Volume Input'!E535," ")</f>
        <v xml:space="preserve"> </v>
      </c>
      <c r="H533" s="210" t="str">
        <f>IFERROR(VLOOKUP(Table2472[[#This Row],[MS-DRG]],'TO HIDE DRG Sum Ref'!$B$2:$M$760,2,FALSE)," ")</f>
        <v xml:space="preserve"> </v>
      </c>
      <c r="I533" s="212" t="str">
        <f>_xlfn.IFNA(VLOOKUP(Table2472[[#This Row],[MS-DRG]],'TO HIDE DRG Sum Ref'!$B$2:$F$760,3,FALSE)," ")</f>
        <v xml:space="preserve"> </v>
      </c>
      <c r="J533" s="212" t="str">
        <f>_xlfn.IFNA(VLOOKUP(F533,'TO HIDE DRG Sum Ref'!$L$3:$N$85,3,FALSE)," ")</f>
        <v xml:space="preserve"> </v>
      </c>
      <c r="K533" s="213" t="str">
        <f>IF(J533="Low",0.05,IF(J533="Medium",0.1,IF(J533="High",0.2,IF(J533="No Risk",0,IF(Table2472[[#This Row],[Risk of Shift]]=" "," ")))))</f>
        <v xml:space="preserve"> </v>
      </c>
      <c r="L533" s="213" t="str">
        <f>IF(J533="Low",0.1,IF(J533="Medium",0.15,IF(J533="High",0.25,IF(J533="No Risk",0,IF(Table2472[[#This Row],[Risk of Shift]]=" "," ")))))</f>
        <v xml:space="preserve"> </v>
      </c>
      <c r="M533" s="213" t="str">
        <f>IF(J533="Low",0.15,IF(J533="Medium",0.2,IF(J533="High",0.3,IF(J533="No Risk",0,IF(Table2472[[#This Row],[Risk of Shift]]=" "," ")))))</f>
        <v xml:space="preserve"> </v>
      </c>
    </row>
    <row r="534" spans="3:13">
      <c r="C534" s="16"/>
      <c r="E534" s="209" t="str">
        <f>IFERROR(VLOOKUP(Table2472[[#This Row],[MS-DRG]],'TO HIDE DRG Sum Ref'!$B$2:$M$760,4,FALSE)," ")</f>
        <v xml:space="preserve"> </v>
      </c>
      <c r="F534" s="210" t="str">
        <f>IFERROR(VLOOKUP(Table2472[[#This Row],[MS-DRG]],'TO HIDE DRG Sum Ref'!$B$2:$M$760,5,FALSE)," ")</f>
        <v xml:space="preserve"> </v>
      </c>
      <c r="G534" s="211" t="str">
        <f>IF('Volume Input'!E536&lt;&gt;0,'Volume Input'!E536," ")</f>
        <v xml:space="preserve"> </v>
      </c>
      <c r="H534" s="210" t="str">
        <f>IFERROR(VLOOKUP(Table2472[[#This Row],[MS-DRG]],'TO HIDE DRG Sum Ref'!$B$2:$M$760,2,FALSE)," ")</f>
        <v xml:space="preserve"> </v>
      </c>
      <c r="I534" s="212" t="str">
        <f>_xlfn.IFNA(VLOOKUP(Table2472[[#This Row],[MS-DRG]],'TO HIDE DRG Sum Ref'!$B$2:$F$760,3,FALSE)," ")</f>
        <v xml:space="preserve"> </v>
      </c>
      <c r="J534" s="212" t="str">
        <f>_xlfn.IFNA(VLOOKUP(F534,'TO HIDE DRG Sum Ref'!$L$3:$N$85,3,FALSE)," ")</f>
        <v xml:space="preserve"> </v>
      </c>
      <c r="K534" s="213" t="str">
        <f>IF(J534="Low",0.05,IF(J534="Medium",0.1,IF(J534="High",0.2,IF(J534="No Risk",0,IF(Table2472[[#This Row],[Risk of Shift]]=" "," ")))))</f>
        <v xml:space="preserve"> </v>
      </c>
      <c r="L534" s="213" t="str">
        <f>IF(J534="Low",0.1,IF(J534="Medium",0.15,IF(J534="High",0.25,IF(J534="No Risk",0,IF(Table2472[[#This Row],[Risk of Shift]]=" "," ")))))</f>
        <v xml:space="preserve"> </v>
      </c>
      <c r="M534" s="213" t="str">
        <f>IF(J534="Low",0.15,IF(J534="Medium",0.2,IF(J534="High",0.3,IF(J534="No Risk",0,IF(Table2472[[#This Row],[Risk of Shift]]=" "," ")))))</f>
        <v xml:space="preserve"> </v>
      </c>
    </row>
    <row r="535" spans="3:13">
      <c r="C535" s="16"/>
      <c r="E535" s="209" t="str">
        <f>IFERROR(VLOOKUP(Table2472[[#This Row],[MS-DRG]],'TO HIDE DRG Sum Ref'!$B$2:$M$760,4,FALSE)," ")</f>
        <v xml:space="preserve"> </v>
      </c>
      <c r="F535" s="210" t="str">
        <f>IFERROR(VLOOKUP(Table2472[[#This Row],[MS-DRG]],'TO HIDE DRG Sum Ref'!$B$2:$M$760,5,FALSE)," ")</f>
        <v xml:space="preserve"> </v>
      </c>
      <c r="G535" s="211" t="str">
        <f>IF('Volume Input'!E537&lt;&gt;0,'Volume Input'!E537," ")</f>
        <v xml:space="preserve"> </v>
      </c>
      <c r="H535" s="210" t="str">
        <f>IFERROR(VLOOKUP(Table2472[[#This Row],[MS-DRG]],'TO HIDE DRG Sum Ref'!$B$2:$M$760,2,FALSE)," ")</f>
        <v xml:space="preserve"> </v>
      </c>
      <c r="I535" s="212" t="str">
        <f>_xlfn.IFNA(VLOOKUP(Table2472[[#This Row],[MS-DRG]],'TO HIDE DRG Sum Ref'!$B$2:$F$760,3,FALSE)," ")</f>
        <v xml:space="preserve"> </v>
      </c>
      <c r="J535" s="212" t="str">
        <f>_xlfn.IFNA(VLOOKUP(F535,'TO HIDE DRG Sum Ref'!$L$3:$N$85,3,FALSE)," ")</f>
        <v xml:space="preserve"> </v>
      </c>
      <c r="K535" s="213" t="str">
        <f>IF(J535="Low",0.05,IF(J535="Medium",0.1,IF(J535="High",0.2,IF(J535="No Risk",0,IF(Table2472[[#This Row],[Risk of Shift]]=" "," ")))))</f>
        <v xml:space="preserve"> </v>
      </c>
      <c r="L535" s="213" t="str">
        <f>IF(J535="Low",0.1,IF(J535="Medium",0.15,IF(J535="High",0.25,IF(J535="No Risk",0,IF(Table2472[[#This Row],[Risk of Shift]]=" "," ")))))</f>
        <v xml:space="preserve"> </v>
      </c>
      <c r="M535" s="213" t="str">
        <f>IF(J535="Low",0.15,IF(J535="Medium",0.2,IF(J535="High",0.3,IF(J535="No Risk",0,IF(Table2472[[#This Row],[Risk of Shift]]=" "," ")))))</f>
        <v xml:space="preserve"> </v>
      </c>
    </row>
    <row r="536" spans="3:13">
      <c r="C536" s="16"/>
      <c r="E536" s="209" t="str">
        <f>IFERROR(VLOOKUP(Table2472[[#This Row],[MS-DRG]],'TO HIDE DRG Sum Ref'!$B$2:$M$760,4,FALSE)," ")</f>
        <v xml:space="preserve"> </v>
      </c>
      <c r="F536" s="210" t="str">
        <f>IFERROR(VLOOKUP(Table2472[[#This Row],[MS-DRG]],'TO HIDE DRG Sum Ref'!$B$2:$M$760,5,FALSE)," ")</f>
        <v xml:space="preserve"> </v>
      </c>
      <c r="G536" s="211" t="str">
        <f>IF('Volume Input'!E538&lt;&gt;0,'Volume Input'!E538," ")</f>
        <v xml:space="preserve"> </v>
      </c>
      <c r="H536" s="210" t="str">
        <f>IFERROR(VLOOKUP(Table2472[[#This Row],[MS-DRG]],'TO HIDE DRG Sum Ref'!$B$2:$M$760,2,FALSE)," ")</f>
        <v xml:space="preserve"> </v>
      </c>
      <c r="I536" s="212" t="str">
        <f>_xlfn.IFNA(VLOOKUP(Table2472[[#This Row],[MS-DRG]],'TO HIDE DRG Sum Ref'!$B$2:$F$760,3,FALSE)," ")</f>
        <v xml:space="preserve"> </v>
      </c>
      <c r="J536" s="212" t="str">
        <f>_xlfn.IFNA(VLOOKUP(F536,'TO HIDE DRG Sum Ref'!$L$3:$N$85,3,FALSE)," ")</f>
        <v xml:space="preserve"> </v>
      </c>
      <c r="K536" s="213" t="str">
        <f>IF(J536="Low",0.05,IF(J536="Medium",0.1,IF(J536="High",0.2,IF(J536="No Risk",0,IF(Table2472[[#This Row],[Risk of Shift]]=" "," ")))))</f>
        <v xml:space="preserve"> </v>
      </c>
      <c r="L536" s="213" t="str">
        <f>IF(J536="Low",0.1,IF(J536="Medium",0.15,IF(J536="High",0.25,IF(J536="No Risk",0,IF(Table2472[[#This Row],[Risk of Shift]]=" "," ")))))</f>
        <v xml:space="preserve"> </v>
      </c>
      <c r="M536" s="213" t="str">
        <f>IF(J536="Low",0.15,IF(J536="Medium",0.2,IF(J536="High",0.3,IF(J536="No Risk",0,IF(Table2472[[#This Row],[Risk of Shift]]=" "," ")))))</f>
        <v xml:space="preserve"> </v>
      </c>
    </row>
    <row r="537" spans="3:13">
      <c r="C537" s="16"/>
      <c r="E537" s="209" t="str">
        <f>IFERROR(VLOOKUP(Table2472[[#This Row],[MS-DRG]],'TO HIDE DRG Sum Ref'!$B$2:$M$760,4,FALSE)," ")</f>
        <v xml:space="preserve"> </v>
      </c>
      <c r="F537" s="210" t="str">
        <f>IFERROR(VLOOKUP(Table2472[[#This Row],[MS-DRG]],'TO HIDE DRG Sum Ref'!$B$2:$M$760,5,FALSE)," ")</f>
        <v xml:space="preserve"> </v>
      </c>
      <c r="G537" s="211" t="str">
        <f>IF('Volume Input'!E539&lt;&gt;0,'Volume Input'!E539," ")</f>
        <v xml:space="preserve"> </v>
      </c>
      <c r="H537" s="210" t="str">
        <f>IFERROR(VLOOKUP(Table2472[[#This Row],[MS-DRG]],'TO HIDE DRG Sum Ref'!$B$2:$M$760,2,FALSE)," ")</f>
        <v xml:space="preserve"> </v>
      </c>
      <c r="I537" s="212" t="str">
        <f>_xlfn.IFNA(VLOOKUP(Table2472[[#This Row],[MS-DRG]],'TO HIDE DRG Sum Ref'!$B$2:$F$760,3,FALSE)," ")</f>
        <v xml:space="preserve"> </v>
      </c>
      <c r="J537" s="212" t="str">
        <f>_xlfn.IFNA(VLOOKUP(F537,'TO HIDE DRG Sum Ref'!$L$3:$N$85,3,FALSE)," ")</f>
        <v xml:space="preserve"> </v>
      </c>
      <c r="K537" s="213" t="str">
        <f>IF(J537="Low",0.05,IF(J537="Medium",0.1,IF(J537="High",0.2,IF(J537="No Risk",0,IF(Table2472[[#This Row],[Risk of Shift]]=" "," ")))))</f>
        <v xml:space="preserve"> </v>
      </c>
      <c r="L537" s="213" t="str">
        <f>IF(J537="Low",0.1,IF(J537="Medium",0.15,IF(J537="High",0.25,IF(J537="No Risk",0,IF(Table2472[[#This Row],[Risk of Shift]]=" "," ")))))</f>
        <v xml:space="preserve"> </v>
      </c>
      <c r="M537" s="213" t="str">
        <f>IF(J537="Low",0.15,IF(J537="Medium",0.2,IF(J537="High",0.3,IF(J537="No Risk",0,IF(Table2472[[#This Row],[Risk of Shift]]=" "," ")))))</f>
        <v xml:space="preserve"> </v>
      </c>
    </row>
    <row r="538" spans="3:13">
      <c r="C538" s="16"/>
      <c r="E538" s="209" t="str">
        <f>IFERROR(VLOOKUP(Table2472[[#This Row],[MS-DRG]],'TO HIDE DRG Sum Ref'!$B$2:$M$760,4,FALSE)," ")</f>
        <v xml:space="preserve"> </v>
      </c>
      <c r="F538" s="210" t="str">
        <f>IFERROR(VLOOKUP(Table2472[[#This Row],[MS-DRG]],'TO HIDE DRG Sum Ref'!$B$2:$M$760,5,FALSE)," ")</f>
        <v xml:space="preserve"> </v>
      </c>
      <c r="G538" s="211" t="str">
        <f>IF('Volume Input'!E540&lt;&gt;0,'Volume Input'!E540," ")</f>
        <v xml:space="preserve"> </v>
      </c>
      <c r="H538" s="210" t="str">
        <f>IFERROR(VLOOKUP(Table2472[[#This Row],[MS-DRG]],'TO HIDE DRG Sum Ref'!$B$2:$M$760,2,FALSE)," ")</f>
        <v xml:space="preserve"> </v>
      </c>
      <c r="I538" s="212" t="str">
        <f>_xlfn.IFNA(VLOOKUP(Table2472[[#This Row],[MS-DRG]],'TO HIDE DRG Sum Ref'!$B$2:$F$760,3,FALSE)," ")</f>
        <v xml:space="preserve"> </v>
      </c>
      <c r="J538" s="212" t="str">
        <f>_xlfn.IFNA(VLOOKUP(F538,'TO HIDE DRG Sum Ref'!$L$3:$N$85,3,FALSE)," ")</f>
        <v xml:space="preserve"> </v>
      </c>
      <c r="K538" s="213" t="str">
        <f>IF(J538="Low",0.05,IF(J538="Medium",0.1,IF(J538="High",0.2,IF(J538="No Risk",0,IF(Table2472[[#This Row],[Risk of Shift]]=" "," ")))))</f>
        <v xml:space="preserve"> </v>
      </c>
      <c r="L538" s="213" t="str">
        <f>IF(J538="Low",0.1,IF(J538="Medium",0.15,IF(J538="High",0.25,IF(J538="No Risk",0,IF(Table2472[[#This Row],[Risk of Shift]]=" "," ")))))</f>
        <v xml:space="preserve"> </v>
      </c>
      <c r="M538" s="213" t="str">
        <f>IF(J538="Low",0.15,IF(J538="Medium",0.2,IF(J538="High",0.3,IF(J538="No Risk",0,IF(Table2472[[#This Row],[Risk of Shift]]=" "," ")))))</f>
        <v xml:space="preserve"> </v>
      </c>
    </row>
    <row r="539" spans="3:13">
      <c r="C539" s="16"/>
      <c r="E539" s="209" t="str">
        <f>IFERROR(VLOOKUP(Table2472[[#This Row],[MS-DRG]],'TO HIDE DRG Sum Ref'!$B$2:$M$760,4,FALSE)," ")</f>
        <v xml:space="preserve"> </v>
      </c>
      <c r="F539" s="210" t="str">
        <f>IFERROR(VLOOKUP(Table2472[[#This Row],[MS-DRG]],'TO HIDE DRG Sum Ref'!$B$2:$M$760,5,FALSE)," ")</f>
        <v xml:space="preserve"> </v>
      </c>
      <c r="G539" s="211" t="str">
        <f>IF('Volume Input'!E541&lt;&gt;0,'Volume Input'!E541," ")</f>
        <v xml:space="preserve"> </v>
      </c>
      <c r="H539" s="210" t="str">
        <f>IFERROR(VLOOKUP(Table2472[[#This Row],[MS-DRG]],'TO HIDE DRG Sum Ref'!$B$2:$M$760,2,FALSE)," ")</f>
        <v xml:space="preserve"> </v>
      </c>
      <c r="I539" s="212" t="str">
        <f>_xlfn.IFNA(VLOOKUP(Table2472[[#This Row],[MS-DRG]],'TO HIDE DRG Sum Ref'!$B$2:$F$760,3,FALSE)," ")</f>
        <v xml:space="preserve"> </v>
      </c>
      <c r="J539" s="212" t="str">
        <f>_xlfn.IFNA(VLOOKUP(F539,'TO HIDE DRG Sum Ref'!$L$3:$N$85,3,FALSE)," ")</f>
        <v xml:space="preserve"> </v>
      </c>
      <c r="K539" s="213" t="str">
        <f>IF(J539="Low",0.05,IF(J539="Medium",0.1,IF(J539="High",0.2,IF(J539="No Risk",0,IF(Table2472[[#This Row],[Risk of Shift]]=" "," ")))))</f>
        <v xml:space="preserve"> </v>
      </c>
      <c r="L539" s="213" t="str">
        <f>IF(J539="Low",0.1,IF(J539="Medium",0.15,IF(J539="High",0.25,IF(J539="No Risk",0,IF(Table2472[[#This Row],[Risk of Shift]]=" "," ")))))</f>
        <v xml:space="preserve"> </v>
      </c>
      <c r="M539" s="213" t="str">
        <f>IF(J539="Low",0.15,IF(J539="Medium",0.2,IF(J539="High",0.3,IF(J539="No Risk",0,IF(Table2472[[#This Row],[Risk of Shift]]=" "," ")))))</f>
        <v xml:space="preserve"> </v>
      </c>
    </row>
    <row r="540" spans="3:13">
      <c r="C540" s="16"/>
      <c r="E540" s="209" t="str">
        <f>IFERROR(VLOOKUP(Table2472[[#This Row],[MS-DRG]],'TO HIDE DRG Sum Ref'!$B$2:$M$760,4,FALSE)," ")</f>
        <v xml:space="preserve"> </v>
      </c>
      <c r="F540" s="210" t="str">
        <f>IFERROR(VLOOKUP(Table2472[[#This Row],[MS-DRG]],'TO HIDE DRG Sum Ref'!$B$2:$M$760,5,FALSE)," ")</f>
        <v xml:space="preserve"> </v>
      </c>
      <c r="G540" s="211" t="str">
        <f>IF('Volume Input'!E542&lt;&gt;0,'Volume Input'!E542," ")</f>
        <v xml:space="preserve"> </v>
      </c>
      <c r="H540" s="210" t="str">
        <f>IFERROR(VLOOKUP(Table2472[[#This Row],[MS-DRG]],'TO HIDE DRG Sum Ref'!$B$2:$M$760,2,FALSE)," ")</f>
        <v xml:space="preserve"> </v>
      </c>
      <c r="I540" s="212" t="str">
        <f>_xlfn.IFNA(VLOOKUP(Table2472[[#This Row],[MS-DRG]],'TO HIDE DRG Sum Ref'!$B$2:$F$760,3,FALSE)," ")</f>
        <v xml:space="preserve"> </v>
      </c>
      <c r="J540" s="212" t="str">
        <f>_xlfn.IFNA(VLOOKUP(F540,'TO HIDE DRG Sum Ref'!$L$3:$N$85,3,FALSE)," ")</f>
        <v xml:space="preserve"> </v>
      </c>
      <c r="K540" s="213" t="str">
        <f>IF(J540="Low",0.05,IF(J540="Medium",0.1,IF(J540="High",0.2,IF(J540="No Risk",0,IF(Table2472[[#This Row],[Risk of Shift]]=" "," ")))))</f>
        <v xml:space="preserve"> </v>
      </c>
      <c r="L540" s="213" t="str">
        <f>IF(J540="Low",0.1,IF(J540="Medium",0.15,IF(J540="High",0.25,IF(J540="No Risk",0,IF(Table2472[[#This Row],[Risk of Shift]]=" "," ")))))</f>
        <v xml:space="preserve"> </v>
      </c>
      <c r="M540" s="213" t="str">
        <f>IF(J540="Low",0.15,IF(J540="Medium",0.2,IF(J540="High",0.3,IF(J540="No Risk",0,IF(Table2472[[#This Row],[Risk of Shift]]=" "," ")))))</f>
        <v xml:space="preserve"> </v>
      </c>
    </row>
    <row r="541" spans="3:13">
      <c r="C541" s="16"/>
      <c r="E541" s="209" t="str">
        <f>IFERROR(VLOOKUP(Table2472[[#This Row],[MS-DRG]],'TO HIDE DRG Sum Ref'!$B$2:$M$760,4,FALSE)," ")</f>
        <v xml:space="preserve"> </v>
      </c>
      <c r="F541" s="210" t="str">
        <f>IFERROR(VLOOKUP(Table2472[[#This Row],[MS-DRG]],'TO HIDE DRG Sum Ref'!$B$2:$M$760,5,FALSE)," ")</f>
        <v xml:space="preserve"> </v>
      </c>
      <c r="G541" s="211" t="str">
        <f>IF('Volume Input'!E543&lt;&gt;0,'Volume Input'!E543," ")</f>
        <v xml:space="preserve"> </v>
      </c>
      <c r="H541" s="210" t="str">
        <f>IFERROR(VLOOKUP(Table2472[[#This Row],[MS-DRG]],'TO HIDE DRG Sum Ref'!$B$2:$M$760,2,FALSE)," ")</f>
        <v xml:space="preserve"> </v>
      </c>
      <c r="I541" s="212" t="str">
        <f>_xlfn.IFNA(VLOOKUP(Table2472[[#This Row],[MS-DRG]],'TO HIDE DRG Sum Ref'!$B$2:$F$760,3,FALSE)," ")</f>
        <v xml:space="preserve"> </v>
      </c>
      <c r="J541" s="212" t="str">
        <f>_xlfn.IFNA(VLOOKUP(F541,'TO HIDE DRG Sum Ref'!$L$3:$N$85,3,FALSE)," ")</f>
        <v xml:space="preserve"> </v>
      </c>
      <c r="K541" s="213" t="str">
        <f>IF(J541="Low",0.05,IF(J541="Medium",0.1,IF(J541="High",0.2,IF(J541="No Risk",0,IF(Table2472[[#This Row],[Risk of Shift]]=" "," ")))))</f>
        <v xml:space="preserve"> </v>
      </c>
      <c r="L541" s="213" t="str">
        <f>IF(J541="Low",0.1,IF(J541="Medium",0.15,IF(J541="High",0.25,IF(J541="No Risk",0,IF(Table2472[[#This Row],[Risk of Shift]]=" "," ")))))</f>
        <v xml:space="preserve"> </v>
      </c>
      <c r="M541" s="213" t="str">
        <f>IF(J541="Low",0.15,IF(J541="Medium",0.2,IF(J541="High",0.3,IF(J541="No Risk",0,IF(Table2472[[#This Row],[Risk of Shift]]=" "," ")))))</f>
        <v xml:space="preserve"> </v>
      </c>
    </row>
    <row r="542" spans="3:13">
      <c r="C542" s="16"/>
      <c r="E542" s="209" t="str">
        <f>IFERROR(VLOOKUP(Table2472[[#This Row],[MS-DRG]],'TO HIDE DRG Sum Ref'!$B$2:$M$760,4,FALSE)," ")</f>
        <v xml:space="preserve"> </v>
      </c>
      <c r="F542" s="210" t="str">
        <f>IFERROR(VLOOKUP(Table2472[[#This Row],[MS-DRG]],'TO HIDE DRG Sum Ref'!$B$2:$M$760,5,FALSE)," ")</f>
        <v xml:space="preserve"> </v>
      </c>
      <c r="G542" s="211" t="str">
        <f>IF('Volume Input'!E544&lt;&gt;0,'Volume Input'!E544," ")</f>
        <v xml:space="preserve"> </v>
      </c>
      <c r="H542" s="210" t="str">
        <f>IFERROR(VLOOKUP(Table2472[[#This Row],[MS-DRG]],'TO HIDE DRG Sum Ref'!$B$2:$M$760,2,FALSE)," ")</f>
        <v xml:space="preserve"> </v>
      </c>
      <c r="I542" s="212" t="str">
        <f>_xlfn.IFNA(VLOOKUP(Table2472[[#This Row],[MS-DRG]],'TO HIDE DRG Sum Ref'!$B$2:$F$760,3,FALSE)," ")</f>
        <v xml:space="preserve"> </v>
      </c>
      <c r="J542" s="212" t="str">
        <f>_xlfn.IFNA(VLOOKUP(F542,'TO HIDE DRG Sum Ref'!$L$3:$N$85,3,FALSE)," ")</f>
        <v xml:space="preserve"> </v>
      </c>
      <c r="K542" s="213" t="str">
        <f>IF(J542="Low",0.05,IF(J542="Medium",0.1,IF(J542="High",0.2,IF(J542="No Risk",0,IF(Table2472[[#This Row],[Risk of Shift]]=" "," ")))))</f>
        <v xml:space="preserve"> </v>
      </c>
      <c r="L542" s="213" t="str">
        <f>IF(J542="Low",0.1,IF(J542="Medium",0.15,IF(J542="High",0.25,IF(J542="No Risk",0,IF(Table2472[[#This Row],[Risk of Shift]]=" "," ")))))</f>
        <v xml:space="preserve"> </v>
      </c>
      <c r="M542" s="213" t="str">
        <f>IF(J542="Low",0.15,IF(J542="Medium",0.2,IF(J542="High",0.3,IF(J542="No Risk",0,IF(Table2472[[#This Row],[Risk of Shift]]=" "," ")))))</f>
        <v xml:space="preserve"> </v>
      </c>
    </row>
    <row r="543" spans="3:13">
      <c r="C543" s="16"/>
      <c r="E543" s="209" t="str">
        <f>IFERROR(VLOOKUP(Table2472[[#This Row],[MS-DRG]],'TO HIDE DRG Sum Ref'!$B$2:$M$760,4,FALSE)," ")</f>
        <v xml:space="preserve"> </v>
      </c>
      <c r="F543" s="210" t="str">
        <f>IFERROR(VLOOKUP(Table2472[[#This Row],[MS-DRG]],'TO HIDE DRG Sum Ref'!$B$2:$M$760,5,FALSE)," ")</f>
        <v xml:space="preserve"> </v>
      </c>
      <c r="G543" s="211" t="str">
        <f>IF('Volume Input'!E545&lt;&gt;0,'Volume Input'!E545," ")</f>
        <v xml:space="preserve"> </v>
      </c>
      <c r="H543" s="210" t="str">
        <f>IFERROR(VLOOKUP(Table2472[[#This Row],[MS-DRG]],'TO HIDE DRG Sum Ref'!$B$2:$M$760,2,FALSE)," ")</f>
        <v xml:space="preserve"> </v>
      </c>
      <c r="I543" s="212" t="str">
        <f>_xlfn.IFNA(VLOOKUP(Table2472[[#This Row],[MS-DRG]],'TO HIDE DRG Sum Ref'!$B$2:$F$760,3,FALSE)," ")</f>
        <v xml:space="preserve"> </v>
      </c>
      <c r="J543" s="212" t="str">
        <f>_xlfn.IFNA(VLOOKUP(F543,'TO HIDE DRG Sum Ref'!$L$3:$N$85,3,FALSE)," ")</f>
        <v xml:space="preserve"> </v>
      </c>
      <c r="K543" s="213" t="str">
        <f>IF(J543="Low",0.05,IF(J543="Medium",0.1,IF(J543="High",0.2,IF(J543="No Risk",0,IF(Table2472[[#This Row],[Risk of Shift]]=" "," ")))))</f>
        <v xml:space="preserve"> </v>
      </c>
      <c r="L543" s="213" t="str">
        <f>IF(J543="Low",0.1,IF(J543="Medium",0.15,IF(J543="High",0.25,IF(J543="No Risk",0,IF(Table2472[[#This Row],[Risk of Shift]]=" "," ")))))</f>
        <v xml:space="preserve"> </v>
      </c>
      <c r="M543" s="213" t="str">
        <f>IF(J543="Low",0.15,IF(J543="Medium",0.2,IF(J543="High",0.3,IF(J543="No Risk",0,IF(Table2472[[#This Row],[Risk of Shift]]=" "," ")))))</f>
        <v xml:space="preserve"> </v>
      </c>
    </row>
    <row r="544" spans="3:13">
      <c r="C544" s="16"/>
      <c r="E544" s="209" t="str">
        <f>IFERROR(VLOOKUP(Table2472[[#This Row],[MS-DRG]],'TO HIDE DRG Sum Ref'!$B$2:$M$760,4,FALSE)," ")</f>
        <v xml:space="preserve"> </v>
      </c>
      <c r="F544" s="210" t="str">
        <f>IFERROR(VLOOKUP(Table2472[[#This Row],[MS-DRG]],'TO HIDE DRG Sum Ref'!$B$2:$M$760,5,FALSE)," ")</f>
        <v xml:space="preserve"> </v>
      </c>
      <c r="G544" s="211" t="str">
        <f>IF('Volume Input'!E546&lt;&gt;0,'Volume Input'!E546," ")</f>
        <v xml:space="preserve"> </v>
      </c>
      <c r="H544" s="210" t="str">
        <f>IFERROR(VLOOKUP(Table2472[[#This Row],[MS-DRG]],'TO HIDE DRG Sum Ref'!$B$2:$M$760,2,FALSE)," ")</f>
        <v xml:space="preserve"> </v>
      </c>
      <c r="I544" s="212" t="str">
        <f>_xlfn.IFNA(VLOOKUP(Table2472[[#This Row],[MS-DRG]],'TO HIDE DRG Sum Ref'!$B$2:$F$760,3,FALSE)," ")</f>
        <v xml:space="preserve"> </v>
      </c>
      <c r="J544" s="212" t="str">
        <f>_xlfn.IFNA(VLOOKUP(F544,'TO HIDE DRG Sum Ref'!$L$3:$N$85,3,FALSE)," ")</f>
        <v xml:space="preserve"> </v>
      </c>
      <c r="K544" s="213" t="str">
        <f>IF(J544="Low",0.05,IF(J544="Medium",0.1,IF(J544="High",0.2,IF(J544="No Risk",0,IF(Table2472[[#This Row],[Risk of Shift]]=" "," ")))))</f>
        <v xml:space="preserve"> </v>
      </c>
      <c r="L544" s="213" t="str">
        <f>IF(J544="Low",0.1,IF(J544="Medium",0.15,IF(J544="High",0.25,IF(J544="No Risk",0,IF(Table2472[[#This Row],[Risk of Shift]]=" "," ")))))</f>
        <v xml:space="preserve"> </v>
      </c>
      <c r="M544" s="213" t="str">
        <f>IF(J544="Low",0.15,IF(J544="Medium",0.2,IF(J544="High",0.3,IF(J544="No Risk",0,IF(Table2472[[#This Row],[Risk of Shift]]=" "," ")))))</f>
        <v xml:space="preserve"> </v>
      </c>
    </row>
    <row r="545" spans="3:13">
      <c r="C545" s="16"/>
      <c r="E545" s="209" t="str">
        <f>IFERROR(VLOOKUP(Table2472[[#This Row],[MS-DRG]],'TO HIDE DRG Sum Ref'!$B$2:$M$760,4,FALSE)," ")</f>
        <v xml:space="preserve"> </v>
      </c>
      <c r="F545" s="210" t="str">
        <f>IFERROR(VLOOKUP(Table2472[[#This Row],[MS-DRG]],'TO HIDE DRG Sum Ref'!$B$2:$M$760,5,FALSE)," ")</f>
        <v xml:space="preserve"> </v>
      </c>
      <c r="G545" s="211" t="str">
        <f>IF('Volume Input'!E547&lt;&gt;0,'Volume Input'!E547," ")</f>
        <v xml:space="preserve"> </v>
      </c>
      <c r="H545" s="210" t="str">
        <f>IFERROR(VLOOKUP(Table2472[[#This Row],[MS-DRG]],'TO HIDE DRG Sum Ref'!$B$2:$M$760,2,FALSE)," ")</f>
        <v xml:space="preserve"> </v>
      </c>
      <c r="I545" s="212" t="str">
        <f>_xlfn.IFNA(VLOOKUP(Table2472[[#This Row],[MS-DRG]],'TO HIDE DRG Sum Ref'!$B$2:$F$760,3,FALSE)," ")</f>
        <v xml:space="preserve"> </v>
      </c>
      <c r="J545" s="212" t="str">
        <f>_xlfn.IFNA(VLOOKUP(F545,'TO HIDE DRG Sum Ref'!$L$3:$N$85,3,FALSE)," ")</f>
        <v xml:space="preserve"> </v>
      </c>
      <c r="K545" s="213" t="str">
        <f>IF(J545="Low",0.05,IF(J545="Medium",0.1,IF(J545="High",0.2,IF(J545="No Risk",0,IF(Table2472[[#This Row],[Risk of Shift]]=" "," ")))))</f>
        <v xml:space="preserve"> </v>
      </c>
      <c r="L545" s="213" t="str">
        <f>IF(J545="Low",0.1,IF(J545="Medium",0.15,IF(J545="High",0.25,IF(J545="No Risk",0,IF(Table2472[[#This Row],[Risk of Shift]]=" "," ")))))</f>
        <v xml:space="preserve"> </v>
      </c>
      <c r="M545" s="213" t="str">
        <f>IF(J545="Low",0.15,IF(J545="Medium",0.2,IF(J545="High",0.3,IF(J545="No Risk",0,IF(Table2472[[#This Row],[Risk of Shift]]=" "," ")))))</f>
        <v xml:space="preserve"> </v>
      </c>
    </row>
    <row r="546" spans="3:13">
      <c r="C546" s="16"/>
      <c r="E546" s="209" t="str">
        <f>IFERROR(VLOOKUP(Table2472[[#This Row],[MS-DRG]],'TO HIDE DRG Sum Ref'!$B$2:$M$760,4,FALSE)," ")</f>
        <v xml:space="preserve"> </v>
      </c>
      <c r="F546" s="210" t="str">
        <f>IFERROR(VLOOKUP(Table2472[[#This Row],[MS-DRG]],'TO HIDE DRG Sum Ref'!$B$2:$M$760,5,FALSE)," ")</f>
        <v xml:space="preserve"> </v>
      </c>
      <c r="G546" s="211" t="str">
        <f>IF('Volume Input'!E548&lt;&gt;0,'Volume Input'!E548," ")</f>
        <v xml:space="preserve"> </v>
      </c>
      <c r="H546" s="210" t="str">
        <f>IFERROR(VLOOKUP(Table2472[[#This Row],[MS-DRG]],'TO HIDE DRG Sum Ref'!$B$2:$M$760,2,FALSE)," ")</f>
        <v xml:space="preserve"> </v>
      </c>
      <c r="I546" s="212" t="str">
        <f>_xlfn.IFNA(VLOOKUP(Table2472[[#This Row],[MS-DRG]],'TO HIDE DRG Sum Ref'!$B$2:$F$760,3,FALSE)," ")</f>
        <v xml:space="preserve"> </v>
      </c>
      <c r="J546" s="212" t="str">
        <f>_xlfn.IFNA(VLOOKUP(F546,'TO HIDE DRG Sum Ref'!$L$3:$N$85,3,FALSE)," ")</f>
        <v xml:space="preserve"> </v>
      </c>
      <c r="K546" s="213" t="str">
        <f>IF(J546="Low",0.05,IF(J546="Medium",0.1,IF(J546="High",0.2,IF(J546="No Risk",0,IF(Table2472[[#This Row],[Risk of Shift]]=" "," ")))))</f>
        <v xml:space="preserve"> </v>
      </c>
      <c r="L546" s="213" t="str">
        <f>IF(J546="Low",0.1,IF(J546="Medium",0.15,IF(J546="High",0.25,IF(J546="No Risk",0,IF(Table2472[[#This Row],[Risk of Shift]]=" "," ")))))</f>
        <v xml:space="preserve"> </v>
      </c>
      <c r="M546" s="213" t="str">
        <f>IF(J546="Low",0.15,IF(J546="Medium",0.2,IF(J546="High",0.3,IF(J546="No Risk",0,IF(Table2472[[#This Row],[Risk of Shift]]=" "," ")))))</f>
        <v xml:space="preserve"> </v>
      </c>
    </row>
    <row r="547" spans="3:13">
      <c r="C547" s="16"/>
      <c r="E547" s="209" t="str">
        <f>IFERROR(VLOOKUP(Table2472[[#This Row],[MS-DRG]],'TO HIDE DRG Sum Ref'!$B$2:$M$760,4,FALSE)," ")</f>
        <v xml:space="preserve"> </v>
      </c>
      <c r="F547" s="210" t="str">
        <f>IFERROR(VLOOKUP(Table2472[[#This Row],[MS-DRG]],'TO HIDE DRG Sum Ref'!$B$2:$M$760,5,FALSE)," ")</f>
        <v xml:space="preserve"> </v>
      </c>
      <c r="G547" s="211" t="str">
        <f>IF('Volume Input'!E549&lt;&gt;0,'Volume Input'!E549," ")</f>
        <v xml:space="preserve"> </v>
      </c>
      <c r="H547" s="210" t="str">
        <f>IFERROR(VLOOKUP(Table2472[[#This Row],[MS-DRG]],'TO HIDE DRG Sum Ref'!$B$2:$M$760,2,FALSE)," ")</f>
        <v xml:space="preserve"> </v>
      </c>
      <c r="I547" s="212" t="str">
        <f>_xlfn.IFNA(VLOOKUP(Table2472[[#This Row],[MS-DRG]],'TO HIDE DRG Sum Ref'!$B$2:$F$760,3,FALSE)," ")</f>
        <v xml:space="preserve"> </v>
      </c>
      <c r="J547" s="212" t="str">
        <f>_xlfn.IFNA(VLOOKUP(F547,'TO HIDE DRG Sum Ref'!$L$3:$N$85,3,FALSE)," ")</f>
        <v xml:space="preserve"> </v>
      </c>
      <c r="K547" s="213" t="str">
        <f>IF(J547="Low",0.05,IF(J547="Medium",0.1,IF(J547="High",0.2,IF(J547="No Risk",0,IF(Table2472[[#This Row],[Risk of Shift]]=" "," ")))))</f>
        <v xml:space="preserve"> </v>
      </c>
      <c r="L547" s="213" t="str">
        <f>IF(J547="Low",0.1,IF(J547="Medium",0.15,IF(J547="High",0.25,IF(J547="No Risk",0,IF(Table2472[[#This Row],[Risk of Shift]]=" "," ")))))</f>
        <v xml:space="preserve"> </v>
      </c>
      <c r="M547" s="213" t="str">
        <f>IF(J547="Low",0.15,IF(J547="Medium",0.2,IF(J547="High",0.3,IF(J547="No Risk",0,IF(Table2472[[#This Row],[Risk of Shift]]=" "," ")))))</f>
        <v xml:space="preserve"> </v>
      </c>
    </row>
    <row r="548" spans="3:13">
      <c r="C548" s="16"/>
      <c r="E548" s="209" t="str">
        <f>IFERROR(VLOOKUP(Table2472[[#This Row],[MS-DRG]],'TO HIDE DRG Sum Ref'!$B$2:$M$760,4,FALSE)," ")</f>
        <v xml:space="preserve"> </v>
      </c>
      <c r="F548" s="210" t="str">
        <f>IFERROR(VLOOKUP(Table2472[[#This Row],[MS-DRG]],'TO HIDE DRG Sum Ref'!$B$2:$M$760,5,FALSE)," ")</f>
        <v xml:space="preserve"> </v>
      </c>
      <c r="G548" s="211" t="str">
        <f>IF('Volume Input'!E550&lt;&gt;0,'Volume Input'!E550," ")</f>
        <v xml:space="preserve"> </v>
      </c>
      <c r="H548" s="210" t="str">
        <f>IFERROR(VLOOKUP(Table2472[[#This Row],[MS-DRG]],'TO HIDE DRG Sum Ref'!$B$2:$M$760,2,FALSE)," ")</f>
        <v xml:space="preserve"> </v>
      </c>
      <c r="I548" s="212" t="str">
        <f>_xlfn.IFNA(VLOOKUP(Table2472[[#This Row],[MS-DRG]],'TO HIDE DRG Sum Ref'!$B$2:$F$760,3,FALSE)," ")</f>
        <v xml:space="preserve"> </v>
      </c>
      <c r="J548" s="212" t="str">
        <f>_xlfn.IFNA(VLOOKUP(F548,'TO HIDE DRG Sum Ref'!$L$3:$N$85,3,FALSE)," ")</f>
        <v xml:space="preserve"> </v>
      </c>
      <c r="K548" s="213" t="str">
        <f>IF(J548="Low",0.05,IF(J548="Medium",0.1,IF(J548="High",0.2,IF(J548="No Risk",0,IF(Table2472[[#This Row],[Risk of Shift]]=" "," ")))))</f>
        <v xml:space="preserve"> </v>
      </c>
      <c r="L548" s="213" t="str">
        <f>IF(J548="Low",0.1,IF(J548="Medium",0.15,IF(J548="High",0.25,IF(J548="No Risk",0,IF(Table2472[[#This Row],[Risk of Shift]]=" "," ")))))</f>
        <v xml:space="preserve"> </v>
      </c>
      <c r="M548" s="213" t="str">
        <f>IF(J548="Low",0.15,IF(J548="Medium",0.2,IF(J548="High",0.3,IF(J548="No Risk",0,IF(Table2472[[#This Row],[Risk of Shift]]=" "," ")))))</f>
        <v xml:space="preserve"> </v>
      </c>
    </row>
    <row r="549" spans="3:13">
      <c r="C549" s="16"/>
      <c r="E549" s="209" t="str">
        <f>IFERROR(VLOOKUP(Table2472[[#This Row],[MS-DRG]],'TO HIDE DRG Sum Ref'!$B$2:$M$760,4,FALSE)," ")</f>
        <v xml:space="preserve"> </v>
      </c>
      <c r="F549" s="210" t="str">
        <f>IFERROR(VLOOKUP(Table2472[[#This Row],[MS-DRG]],'TO HIDE DRG Sum Ref'!$B$2:$M$760,5,FALSE)," ")</f>
        <v xml:space="preserve"> </v>
      </c>
      <c r="G549" s="211" t="str">
        <f>IF('Volume Input'!E551&lt;&gt;0,'Volume Input'!E551," ")</f>
        <v xml:space="preserve"> </v>
      </c>
      <c r="H549" s="210" t="str">
        <f>IFERROR(VLOOKUP(Table2472[[#This Row],[MS-DRG]],'TO HIDE DRG Sum Ref'!$B$2:$M$760,2,FALSE)," ")</f>
        <v xml:space="preserve"> </v>
      </c>
      <c r="I549" s="212" t="str">
        <f>_xlfn.IFNA(VLOOKUP(Table2472[[#This Row],[MS-DRG]],'TO HIDE DRG Sum Ref'!$B$2:$F$760,3,FALSE)," ")</f>
        <v xml:space="preserve"> </v>
      </c>
      <c r="J549" s="212" t="str">
        <f>_xlfn.IFNA(VLOOKUP(F549,'TO HIDE DRG Sum Ref'!$L$3:$N$85,3,FALSE)," ")</f>
        <v xml:space="preserve"> </v>
      </c>
      <c r="K549" s="213" t="str">
        <f>IF(J549="Low",0.05,IF(J549="Medium",0.1,IF(J549="High",0.2,IF(J549="No Risk",0,IF(Table2472[[#This Row],[Risk of Shift]]=" "," ")))))</f>
        <v xml:space="preserve"> </v>
      </c>
      <c r="L549" s="213" t="str">
        <f>IF(J549="Low",0.1,IF(J549="Medium",0.15,IF(J549="High",0.25,IF(J549="No Risk",0,IF(Table2472[[#This Row],[Risk of Shift]]=" "," ")))))</f>
        <v xml:space="preserve"> </v>
      </c>
      <c r="M549" s="213" t="str">
        <f>IF(J549="Low",0.15,IF(J549="Medium",0.2,IF(J549="High",0.3,IF(J549="No Risk",0,IF(Table2472[[#This Row],[Risk of Shift]]=" "," ")))))</f>
        <v xml:space="preserve"> </v>
      </c>
    </row>
    <row r="550" spans="3:13">
      <c r="C550" s="16"/>
      <c r="E550" s="209" t="str">
        <f>IFERROR(VLOOKUP(Table2472[[#This Row],[MS-DRG]],'TO HIDE DRG Sum Ref'!$B$2:$M$760,4,FALSE)," ")</f>
        <v xml:space="preserve"> </v>
      </c>
      <c r="F550" s="210" t="str">
        <f>IFERROR(VLOOKUP(Table2472[[#This Row],[MS-DRG]],'TO HIDE DRG Sum Ref'!$B$2:$M$760,5,FALSE)," ")</f>
        <v xml:space="preserve"> </v>
      </c>
      <c r="G550" s="211" t="str">
        <f>IF('Volume Input'!E552&lt;&gt;0,'Volume Input'!E552," ")</f>
        <v xml:space="preserve"> </v>
      </c>
      <c r="H550" s="210" t="str">
        <f>IFERROR(VLOOKUP(Table2472[[#This Row],[MS-DRG]],'TO HIDE DRG Sum Ref'!$B$2:$M$760,2,FALSE)," ")</f>
        <v xml:space="preserve"> </v>
      </c>
      <c r="I550" s="212" t="str">
        <f>_xlfn.IFNA(VLOOKUP(Table2472[[#This Row],[MS-DRG]],'TO HIDE DRG Sum Ref'!$B$2:$F$760,3,FALSE)," ")</f>
        <v xml:space="preserve"> </v>
      </c>
      <c r="J550" s="212" t="str">
        <f>_xlfn.IFNA(VLOOKUP(F550,'TO HIDE DRG Sum Ref'!$L$3:$N$85,3,FALSE)," ")</f>
        <v xml:space="preserve"> </v>
      </c>
      <c r="K550" s="213" t="str">
        <f>IF(J550="Low",0.05,IF(J550="Medium",0.1,IF(J550="High",0.2,IF(J550="No Risk",0,IF(Table2472[[#This Row],[Risk of Shift]]=" "," ")))))</f>
        <v xml:space="preserve"> </v>
      </c>
      <c r="L550" s="213" t="str">
        <f>IF(J550="Low",0.1,IF(J550="Medium",0.15,IF(J550="High",0.25,IF(J550="No Risk",0,IF(Table2472[[#This Row],[Risk of Shift]]=" "," ")))))</f>
        <v xml:space="preserve"> </v>
      </c>
      <c r="M550" s="213" t="str">
        <f>IF(J550="Low",0.15,IF(J550="Medium",0.2,IF(J550="High",0.3,IF(J550="No Risk",0,IF(Table2472[[#This Row],[Risk of Shift]]=" "," ")))))</f>
        <v xml:space="preserve"> </v>
      </c>
    </row>
    <row r="551" spans="3:13">
      <c r="C551" s="16"/>
      <c r="E551" s="209" t="str">
        <f>IFERROR(VLOOKUP(Table2472[[#This Row],[MS-DRG]],'TO HIDE DRG Sum Ref'!$B$2:$M$760,4,FALSE)," ")</f>
        <v xml:space="preserve"> </v>
      </c>
      <c r="F551" s="210" t="str">
        <f>IFERROR(VLOOKUP(Table2472[[#This Row],[MS-DRG]],'TO HIDE DRG Sum Ref'!$B$2:$M$760,5,FALSE)," ")</f>
        <v xml:space="preserve"> </v>
      </c>
      <c r="G551" s="211" t="str">
        <f>IF('Volume Input'!E553&lt;&gt;0,'Volume Input'!E553," ")</f>
        <v xml:space="preserve"> </v>
      </c>
      <c r="H551" s="210" t="str">
        <f>IFERROR(VLOOKUP(Table2472[[#This Row],[MS-DRG]],'TO HIDE DRG Sum Ref'!$B$2:$M$760,2,FALSE)," ")</f>
        <v xml:space="preserve"> </v>
      </c>
      <c r="I551" s="212" t="str">
        <f>_xlfn.IFNA(VLOOKUP(Table2472[[#This Row],[MS-DRG]],'TO HIDE DRG Sum Ref'!$B$2:$F$760,3,FALSE)," ")</f>
        <v xml:space="preserve"> </v>
      </c>
      <c r="J551" s="212" t="str">
        <f>_xlfn.IFNA(VLOOKUP(F551,'TO HIDE DRG Sum Ref'!$L$3:$N$85,3,FALSE)," ")</f>
        <v xml:space="preserve"> </v>
      </c>
      <c r="K551" s="213" t="str">
        <f>IF(J551="Low",0.05,IF(J551="Medium",0.1,IF(J551="High",0.2,IF(J551="No Risk",0,IF(Table2472[[#This Row],[Risk of Shift]]=" "," ")))))</f>
        <v xml:space="preserve"> </v>
      </c>
      <c r="L551" s="213" t="str">
        <f>IF(J551="Low",0.1,IF(J551="Medium",0.15,IF(J551="High",0.25,IF(J551="No Risk",0,IF(Table2472[[#This Row],[Risk of Shift]]=" "," ")))))</f>
        <v xml:space="preserve"> </v>
      </c>
      <c r="M551" s="213" t="str">
        <f>IF(J551="Low",0.15,IF(J551="Medium",0.2,IF(J551="High",0.3,IF(J551="No Risk",0,IF(Table2472[[#This Row],[Risk of Shift]]=" "," ")))))</f>
        <v xml:space="preserve"> </v>
      </c>
    </row>
    <row r="552" spans="3:13">
      <c r="C552" s="16"/>
      <c r="E552" s="209" t="str">
        <f>IFERROR(VLOOKUP(Table2472[[#This Row],[MS-DRG]],'TO HIDE DRG Sum Ref'!$B$2:$M$760,4,FALSE)," ")</f>
        <v xml:space="preserve"> </v>
      </c>
      <c r="F552" s="210" t="str">
        <f>IFERROR(VLOOKUP(Table2472[[#This Row],[MS-DRG]],'TO HIDE DRG Sum Ref'!$B$2:$M$760,5,FALSE)," ")</f>
        <v xml:space="preserve"> </v>
      </c>
      <c r="G552" s="211" t="str">
        <f>IF('Volume Input'!E554&lt;&gt;0,'Volume Input'!E554," ")</f>
        <v xml:space="preserve"> </v>
      </c>
      <c r="H552" s="210" t="str">
        <f>IFERROR(VLOOKUP(Table2472[[#This Row],[MS-DRG]],'TO HIDE DRG Sum Ref'!$B$2:$M$760,2,FALSE)," ")</f>
        <v xml:space="preserve"> </v>
      </c>
      <c r="I552" s="212" t="str">
        <f>_xlfn.IFNA(VLOOKUP(Table2472[[#This Row],[MS-DRG]],'TO HIDE DRG Sum Ref'!$B$2:$F$760,3,FALSE)," ")</f>
        <v xml:space="preserve"> </v>
      </c>
      <c r="J552" s="212" t="str">
        <f>_xlfn.IFNA(VLOOKUP(F552,'TO HIDE DRG Sum Ref'!$L$3:$N$85,3,FALSE)," ")</f>
        <v xml:space="preserve"> </v>
      </c>
      <c r="K552" s="213" t="str">
        <f>IF(J552="Low",0.05,IF(J552="Medium",0.1,IF(J552="High",0.2,IF(J552="No Risk",0,IF(Table2472[[#This Row],[Risk of Shift]]=" "," ")))))</f>
        <v xml:space="preserve"> </v>
      </c>
      <c r="L552" s="213" t="str">
        <f>IF(J552="Low",0.1,IF(J552="Medium",0.15,IF(J552="High",0.25,IF(J552="No Risk",0,IF(Table2472[[#This Row],[Risk of Shift]]=" "," ")))))</f>
        <v xml:space="preserve"> </v>
      </c>
      <c r="M552" s="213" t="str">
        <f>IF(J552="Low",0.15,IF(J552="Medium",0.2,IF(J552="High",0.3,IF(J552="No Risk",0,IF(Table2472[[#This Row],[Risk of Shift]]=" "," ")))))</f>
        <v xml:space="preserve"> </v>
      </c>
    </row>
    <row r="553" spans="3:13">
      <c r="C553" s="16"/>
      <c r="E553" s="209" t="str">
        <f>IFERROR(VLOOKUP(Table2472[[#This Row],[MS-DRG]],'TO HIDE DRG Sum Ref'!$B$2:$M$760,4,FALSE)," ")</f>
        <v xml:space="preserve"> </v>
      </c>
      <c r="F553" s="210" t="str">
        <f>IFERROR(VLOOKUP(Table2472[[#This Row],[MS-DRG]],'TO HIDE DRG Sum Ref'!$B$2:$M$760,5,FALSE)," ")</f>
        <v xml:space="preserve"> </v>
      </c>
      <c r="G553" s="211" t="str">
        <f>IF('Volume Input'!E555&lt;&gt;0,'Volume Input'!E555," ")</f>
        <v xml:space="preserve"> </v>
      </c>
      <c r="H553" s="210" t="str">
        <f>IFERROR(VLOOKUP(Table2472[[#This Row],[MS-DRG]],'TO HIDE DRG Sum Ref'!$B$2:$M$760,2,FALSE)," ")</f>
        <v xml:space="preserve"> </v>
      </c>
      <c r="I553" s="212" t="str">
        <f>_xlfn.IFNA(VLOOKUP(Table2472[[#This Row],[MS-DRG]],'TO HIDE DRG Sum Ref'!$B$2:$F$760,3,FALSE)," ")</f>
        <v xml:space="preserve"> </v>
      </c>
      <c r="J553" s="212" t="str">
        <f>_xlfn.IFNA(VLOOKUP(F553,'TO HIDE DRG Sum Ref'!$L$3:$N$85,3,FALSE)," ")</f>
        <v xml:space="preserve"> </v>
      </c>
      <c r="K553" s="213" t="str">
        <f>IF(J553="Low",0.05,IF(J553="Medium",0.1,IF(J553="High",0.2,IF(J553="No Risk",0,IF(Table2472[[#This Row],[Risk of Shift]]=" "," ")))))</f>
        <v xml:space="preserve"> </v>
      </c>
      <c r="L553" s="213" t="str">
        <f>IF(J553="Low",0.1,IF(J553="Medium",0.15,IF(J553="High",0.25,IF(J553="No Risk",0,IF(Table2472[[#This Row],[Risk of Shift]]=" "," ")))))</f>
        <v xml:space="preserve"> </v>
      </c>
      <c r="M553" s="213" t="str">
        <f>IF(J553="Low",0.15,IF(J553="Medium",0.2,IF(J553="High",0.3,IF(J553="No Risk",0,IF(Table2472[[#This Row],[Risk of Shift]]=" "," ")))))</f>
        <v xml:space="preserve"> </v>
      </c>
    </row>
    <row r="554" spans="3:13">
      <c r="C554" s="16"/>
      <c r="E554" s="209" t="str">
        <f>IFERROR(VLOOKUP(Table2472[[#This Row],[MS-DRG]],'TO HIDE DRG Sum Ref'!$B$2:$M$760,4,FALSE)," ")</f>
        <v xml:space="preserve"> </v>
      </c>
      <c r="F554" s="210" t="str">
        <f>IFERROR(VLOOKUP(Table2472[[#This Row],[MS-DRG]],'TO HIDE DRG Sum Ref'!$B$2:$M$760,5,FALSE)," ")</f>
        <v xml:space="preserve"> </v>
      </c>
      <c r="G554" s="211" t="str">
        <f>IF('Volume Input'!E556&lt;&gt;0,'Volume Input'!E556," ")</f>
        <v xml:space="preserve"> </v>
      </c>
      <c r="H554" s="210" t="str">
        <f>IFERROR(VLOOKUP(Table2472[[#This Row],[MS-DRG]],'TO HIDE DRG Sum Ref'!$B$2:$M$760,2,FALSE)," ")</f>
        <v xml:space="preserve"> </v>
      </c>
      <c r="I554" s="212" t="str">
        <f>_xlfn.IFNA(VLOOKUP(Table2472[[#This Row],[MS-DRG]],'TO HIDE DRG Sum Ref'!$B$2:$F$760,3,FALSE)," ")</f>
        <v xml:space="preserve"> </v>
      </c>
      <c r="J554" s="212" t="str">
        <f>_xlfn.IFNA(VLOOKUP(F554,'TO HIDE DRG Sum Ref'!$L$3:$N$85,3,FALSE)," ")</f>
        <v xml:space="preserve"> </v>
      </c>
      <c r="K554" s="213" t="str">
        <f>IF(J554="Low",0.05,IF(J554="Medium",0.1,IF(J554="High",0.2,IF(J554="No Risk",0,IF(Table2472[[#This Row],[Risk of Shift]]=" "," ")))))</f>
        <v xml:space="preserve"> </v>
      </c>
      <c r="L554" s="213" t="str">
        <f>IF(J554="Low",0.1,IF(J554="Medium",0.15,IF(J554="High",0.25,IF(J554="No Risk",0,IF(Table2472[[#This Row],[Risk of Shift]]=" "," ")))))</f>
        <v xml:space="preserve"> </v>
      </c>
      <c r="M554" s="213" t="str">
        <f>IF(J554="Low",0.15,IF(J554="Medium",0.2,IF(J554="High",0.3,IF(J554="No Risk",0,IF(Table2472[[#This Row],[Risk of Shift]]=" "," ")))))</f>
        <v xml:space="preserve"> </v>
      </c>
    </row>
    <row r="555" spans="3:13">
      <c r="C555" s="16"/>
      <c r="E555" s="209" t="str">
        <f>IFERROR(VLOOKUP(Table2472[[#This Row],[MS-DRG]],'TO HIDE DRG Sum Ref'!$B$2:$M$760,4,FALSE)," ")</f>
        <v xml:space="preserve"> </v>
      </c>
      <c r="F555" s="210" t="str">
        <f>IFERROR(VLOOKUP(Table2472[[#This Row],[MS-DRG]],'TO HIDE DRG Sum Ref'!$B$2:$M$760,5,FALSE)," ")</f>
        <v xml:space="preserve"> </v>
      </c>
      <c r="G555" s="211" t="str">
        <f>IF('Volume Input'!E557&lt;&gt;0,'Volume Input'!E557," ")</f>
        <v xml:space="preserve"> </v>
      </c>
      <c r="H555" s="210" t="str">
        <f>IFERROR(VLOOKUP(Table2472[[#This Row],[MS-DRG]],'TO HIDE DRG Sum Ref'!$B$2:$M$760,2,FALSE)," ")</f>
        <v xml:space="preserve"> </v>
      </c>
      <c r="I555" s="212" t="str">
        <f>_xlfn.IFNA(VLOOKUP(Table2472[[#This Row],[MS-DRG]],'TO HIDE DRG Sum Ref'!$B$2:$F$760,3,FALSE)," ")</f>
        <v xml:space="preserve"> </v>
      </c>
      <c r="J555" s="212" t="str">
        <f>_xlfn.IFNA(VLOOKUP(F555,'TO HIDE DRG Sum Ref'!$L$3:$N$85,3,FALSE)," ")</f>
        <v xml:space="preserve"> </v>
      </c>
      <c r="K555" s="213" t="str">
        <f>IF(J555="Low",0.05,IF(J555="Medium",0.1,IF(J555="High",0.2,IF(J555="No Risk",0,IF(Table2472[[#This Row],[Risk of Shift]]=" "," ")))))</f>
        <v xml:space="preserve"> </v>
      </c>
      <c r="L555" s="213" t="str">
        <f>IF(J555="Low",0.1,IF(J555="Medium",0.15,IF(J555="High",0.25,IF(J555="No Risk",0,IF(Table2472[[#This Row],[Risk of Shift]]=" "," ")))))</f>
        <v xml:space="preserve"> </v>
      </c>
      <c r="M555" s="213" t="str">
        <f>IF(J555="Low",0.15,IF(J555="Medium",0.2,IF(J555="High",0.3,IF(J555="No Risk",0,IF(Table2472[[#This Row],[Risk of Shift]]=" "," ")))))</f>
        <v xml:space="preserve"> </v>
      </c>
    </row>
    <row r="556" spans="3:13">
      <c r="C556" s="16"/>
      <c r="E556" s="209" t="str">
        <f>IFERROR(VLOOKUP(Table2472[[#This Row],[MS-DRG]],'TO HIDE DRG Sum Ref'!$B$2:$M$760,4,FALSE)," ")</f>
        <v xml:space="preserve"> </v>
      </c>
      <c r="F556" s="210" t="str">
        <f>IFERROR(VLOOKUP(Table2472[[#This Row],[MS-DRG]],'TO HIDE DRG Sum Ref'!$B$2:$M$760,5,FALSE)," ")</f>
        <v xml:space="preserve"> </v>
      </c>
      <c r="G556" s="211" t="str">
        <f>IF('Volume Input'!E558&lt;&gt;0,'Volume Input'!E558," ")</f>
        <v xml:space="preserve"> </v>
      </c>
      <c r="H556" s="210" t="str">
        <f>IFERROR(VLOOKUP(Table2472[[#This Row],[MS-DRG]],'TO HIDE DRG Sum Ref'!$B$2:$M$760,2,FALSE)," ")</f>
        <v xml:space="preserve"> </v>
      </c>
      <c r="I556" s="212" t="str">
        <f>_xlfn.IFNA(VLOOKUP(Table2472[[#This Row],[MS-DRG]],'TO HIDE DRG Sum Ref'!$B$2:$F$760,3,FALSE)," ")</f>
        <v xml:space="preserve"> </v>
      </c>
      <c r="J556" s="212" t="str">
        <f>_xlfn.IFNA(VLOOKUP(F556,'TO HIDE DRG Sum Ref'!$L$3:$N$85,3,FALSE)," ")</f>
        <v xml:space="preserve"> </v>
      </c>
      <c r="K556" s="213" t="str">
        <f>IF(J556="Low",0.05,IF(J556="Medium",0.1,IF(J556="High",0.2,IF(J556="No Risk",0,IF(Table2472[[#This Row],[Risk of Shift]]=" "," ")))))</f>
        <v xml:space="preserve"> </v>
      </c>
      <c r="L556" s="213" t="str">
        <f>IF(J556="Low",0.1,IF(J556="Medium",0.15,IF(J556="High",0.25,IF(J556="No Risk",0,IF(Table2472[[#This Row],[Risk of Shift]]=" "," ")))))</f>
        <v xml:space="preserve"> </v>
      </c>
      <c r="M556" s="213" t="str">
        <f>IF(J556="Low",0.15,IF(J556="Medium",0.2,IF(J556="High",0.3,IF(J556="No Risk",0,IF(Table2472[[#This Row],[Risk of Shift]]=" "," ")))))</f>
        <v xml:space="preserve"> </v>
      </c>
    </row>
    <row r="557" spans="3:13">
      <c r="C557" s="16"/>
      <c r="E557" s="209" t="str">
        <f>IFERROR(VLOOKUP(Table2472[[#This Row],[MS-DRG]],'TO HIDE DRG Sum Ref'!$B$2:$M$760,4,FALSE)," ")</f>
        <v xml:space="preserve"> </v>
      </c>
      <c r="F557" s="210" t="str">
        <f>IFERROR(VLOOKUP(Table2472[[#This Row],[MS-DRG]],'TO HIDE DRG Sum Ref'!$B$2:$M$760,5,FALSE)," ")</f>
        <v xml:space="preserve"> </v>
      </c>
      <c r="G557" s="211" t="str">
        <f>IF('Volume Input'!E559&lt;&gt;0,'Volume Input'!E559," ")</f>
        <v xml:space="preserve"> </v>
      </c>
      <c r="H557" s="210" t="str">
        <f>IFERROR(VLOOKUP(Table2472[[#This Row],[MS-DRG]],'TO HIDE DRG Sum Ref'!$B$2:$M$760,2,FALSE)," ")</f>
        <v xml:space="preserve"> </v>
      </c>
      <c r="I557" s="212" t="str">
        <f>_xlfn.IFNA(VLOOKUP(Table2472[[#This Row],[MS-DRG]],'TO HIDE DRG Sum Ref'!$B$2:$F$760,3,FALSE)," ")</f>
        <v xml:space="preserve"> </v>
      </c>
      <c r="J557" s="212" t="str">
        <f>_xlfn.IFNA(VLOOKUP(F557,'TO HIDE DRG Sum Ref'!$L$3:$N$85,3,FALSE)," ")</f>
        <v xml:space="preserve"> </v>
      </c>
      <c r="K557" s="213" t="str">
        <f>IF(J557="Low",0.05,IF(J557="Medium",0.1,IF(J557="High",0.2,IF(J557="No Risk",0,IF(Table2472[[#This Row],[Risk of Shift]]=" "," ")))))</f>
        <v xml:space="preserve"> </v>
      </c>
      <c r="L557" s="213" t="str">
        <f>IF(J557="Low",0.1,IF(J557="Medium",0.15,IF(J557="High",0.25,IF(J557="No Risk",0,IF(Table2472[[#This Row],[Risk of Shift]]=" "," ")))))</f>
        <v xml:space="preserve"> </v>
      </c>
      <c r="M557" s="213" t="str">
        <f>IF(J557="Low",0.15,IF(J557="Medium",0.2,IF(J557="High",0.3,IF(J557="No Risk",0,IF(Table2472[[#This Row],[Risk of Shift]]=" "," ")))))</f>
        <v xml:space="preserve"> </v>
      </c>
    </row>
    <row r="558" spans="3:13">
      <c r="C558" s="16"/>
      <c r="E558" s="209" t="str">
        <f>IFERROR(VLOOKUP(Table2472[[#This Row],[MS-DRG]],'TO HIDE DRG Sum Ref'!$B$2:$M$760,4,FALSE)," ")</f>
        <v xml:space="preserve"> </v>
      </c>
      <c r="F558" s="210" t="str">
        <f>IFERROR(VLOOKUP(Table2472[[#This Row],[MS-DRG]],'TO HIDE DRG Sum Ref'!$B$2:$M$760,5,FALSE)," ")</f>
        <v xml:space="preserve"> </v>
      </c>
      <c r="G558" s="211" t="str">
        <f>IF('Volume Input'!E560&lt;&gt;0,'Volume Input'!E560," ")</f>
        <v xml:space="preserve"> </v>
      </c>
      <c r="H558" s="210" t="str">
        <f>IFERROR(VLOOKUP(Table2472[[#This Row],[MS-DRG]],'TO HIDE DRG Sum Ref'!$B$2:$M$760,2,FALSE)," ")</f>
        <v xml:space="preserve"> </v>
      </c>
      <c r="I558" s="212" t="str">
        <f>_xlfn.IFNA(VLOOKUP(Table2472[[#This Row],[MS-DRG]],'TO HIDE DRG Sum Ref'!$B$2:$F$760,3,FALSE)," ")</f>
        <v xml:space="preserve"> </v>
      </c>
      <c r="J558" s="212" t="str">
        <f>_xlfn.IFNA(VLOOKUP(F558,'TO HIDE DRG Sum Ref'!$L$3:$N$85,3,FALSE)," ")</f>
        <v xml:space="preserve"> </v>
      </c>
      <c r="K558" s="213" t="str">
        <f>IF(J558="Low",0.05,IF(J558="Medium",0.1,IF(J558="High",0.2,IF(J558="No Risk",0,IF(Table2472[[#This Row],[Risk of Shift]]=" "," ")))))</f>
        <v xml:space="preserve"> </v>
      </c>
      <c r="L558" s="213" t="str">
        <f>IF(J558="Low",0.1,IF(J558="Medium",0.15,IF(J558="High",0.25,IF(J558="No Risk",0,IF(Table2472[[#This Row],[Risk of Shift]]=" "," ")))))</f>
        <v xml:space="preserve"> </v>
      </c>
      <c r="M558" s="213" t="str">
        <f>IF(J558="Low",0.15,IF(J558="Medium",0.2,IF(J558="High",0.3,IF(J558="No Risk",0,IF(Table2472[[#This Row],[Risk of Shift]]=" "," ")))))</f>
        <v xml:space="preserve"> </v>
      </c>
    </row>
    <row r="559" spans="3:13">
      <c r="C559" s="16"/>
      <c r="E559" s="209" t="str">
        <f>IFERROR(VLOOKUP(Table2472[[#This Row],[MS-DRG]],'TO HIDE DRG Sum Ref'!$B$2:$M$760,4,FALSE)," ")</f>
        <v xml:space="preserve"> </v>
      </c>
      <c r="F559" s="210" t="str">
        <f>IFERROR(VLOOKUP(Table2472[[#This Row],[MS-DRG]],'TO HIDE DRG Sum Ref'!$B$2:$M$760,5,FALSE)," ")</f>
        <v xml:space="preserve"> </v>
      </c>
      <c r="G559" s="211" t="str">
        <f>IF('Volume Input'!E561&lt;&gt;0,'Volume Input'!E561," ")</f>
        <v xml:space="preserve"> </v>
      </c>
      <c r="H559" s="210" t="str">
        <f>IFERROR(VLOOKUP(Table2472[[#This Row],[MS-DRG]],'TO HIDE DRG Sum Ref'!$B$2:$M$760,2,FALSE)," ")</f>
        <v xml:space="preserve"> </v>
      </c>
      <c r="I559" s="212" t="str">
        <f>_xlfn.IFNA(VLOOKUP(Table2472[[#This Row],[MS-DRG]],'TO HIDE DRG Sum Ref'!$B$2:$F$760,3,FALSE)," ")</f>
        <v xml:space="preserve"> </v>
      </c>
      <c r="J559" s="212" t="str">
        <f>_xlfn.IFNA(VLOOKUP(F559,'TO HIDE DRG Sum Ref'!$L$3:$N$85,3,FALSE)," ")</f>
        <v xml:space="preserve"> </v>
      </c>
      <c r="K559" s="213" t="str">
        <f>IF(J559="Low",0.05,IF(J559="Medium",0.1,IF(J559="High",0.2,IF(J559="No Risk",0,IF(Table2472[[#This Row],[Risk of Shift]]=" "," ")))))</f>
        <v xml:space="preserve"> </v>
      </c>
      <c r="L559" s="213" t="str">
        <f>IF(J559="Low",0.1,IF(J559="Medium",0.15,IF(J559="High",0.25,IF(J559="No Risk",0,IF(Table2472[[#This Row],[Risk of Shift]]=" "," ")))))</f>
        <v xml:space="preserve"> </v>
      </c>
      <c r="M559" s="213" t="str">
        <f>IF(J559="Low",0.15,IF(J559="Medium",0.2,IF(J559="High",0.3,IF(J559="No Risk",0,IF(Table2472[[#This Row],[Risk of Shift]]=" "," ")))))</f>
        <v xml:space="preserve"> </v>
      </c>
    </row>
    <row r="560" spans="3:13">
      <c r="C560" s="16"/>
      <c r="E560" s="209" t="str">
        <f>IFERROR(VLOOKUP(Table2472[[#This Row],[MS-DRG]],'TO HIDE DRG Sum Ref'!$B$2:$M$760,4,FALSE)," ")</f>
        <v xml:space="preserve"> </v>
      </c>
      <c r="F560" s="210" t="str">
        <f>IFERROR(VLOOKUP(Table2472[[#This Row],[MS-DRG]],'TO HIDE DRG Sum Ref'!$B$2:$M$760,5,FALSE)," ")</f>
        <v xml:space="preserve"> </v>
      </c>
      <c r="G560" s="211" t="str">
        <f>IF('Volume Input'!E562&lt;&gt;0,'Volume Input'!E562," ")</f>
        <v xml:space="preserve"> </v>
      </c>
      <c r="H560" s="210" t="str">
        <f>IFERROR(VLOOKUP(Table2472[[#This Row],[MS-DRG]],'TO HIDE DRG Sum Ref'!$B$2:$M$760,2,FALSE)," ")</f>
        <v xml:space="preserve"> </v>
      </c>
      <c r="I560" s="212" t="str">
        <f>_xlfn.IFNA(VLOOKUP(Table2472[[#This Row],[MS-DRG]],'TO HIDE DRG Sum Ref'!$B$2:$F$760,3,FALSE)," ")</f>
        <v xml:space="preserve"> </v>
      </c>
      <c r="J560" s="212" t="str">
        <f>_xlfn.IFNA(VLOOKUP(F560,'TO HIDE DRG Sum Ref'!$L$3:$N$85,3,FALSE)," ")</f>
        <v xml:space="preserve"> </v>
      </c>
      <c r="K560" s="213" t="str">
        <f>IF(J560="Low",0.05,IF(J560="Medium",0.1,IF(J560="High",0.2,IF(J560="No Risk",0,IF(Table2472[[#This Row],[Risk of Shift]]=" "," ")))))</f>
        <v xml:space="preserve"> </v>
      </c>
      <c r="L560" s="213" t="str">
        <f>IF(J560="Low",0.1,IF(J560="Medium",0.15,IF(J560="High",0.25,IF(J560="No Risk",0,IF(Table2472[[#This Row],[Risk of Shift]]=" "," ")))))</f>
        <v xml:space="preserve"> </v>
      </c>
      <c r="M560" s="213" t="str">
        <f>IF(J560="Low",0.15,IF(J560="Medium",0.2,IF(J560="High",0.3,IF(J560="No Risk",0,IF(Table2472[[#This Row],[Risk of Shift]]=" "," ")))))</f>
        <v xml:space="preserve"> </v>
      </c>
    </row>
    <row r="561" spans="3:13">
      <c r="C561" s="16"/>
      <c r="E561" s="209" t="str">
        <f>IFERROR(VLOOKUP(Table2472[[#This Row],[MS-DRG]],'TO HIDE DRG Sum Ref'!$B$2:$M$760,4,FALSE)," ")</f>
        <v xml:space="preserve"> </v>
      </c>
      <c r="F561" s="210" t="str">
        <f>IFERROR(VLOOKUP(Table2472[[#This Row],[MS-DRG]],'TO HIDE DRG Sum Ref'!$B$2:$M$760,5,FALSE)," ")</f>
        <v xml:space="preserve"> </v>
      </c>
      <c r="G561" s="211" t="str">
        <f>IF('Volume Input'!E563&lt;&gt;0,'Volume Input'!E563," ")</f>
        <v xml:space="preserve"> </v>
      </c>
      <c r="H561" s="210" t="str">
        <f>IFERROR(VLOOKUP(Table2472[[#This Row],[MS-DRG]],'TO HIDE DRG Sum Ref'!$B$2:$M$760,2,FALSE)," ")</f>
        <v xml:space="preserve"> </v>
      </c>
      <c r="I561" s="212" t="str">
        <f>_xlfn.IFNA(VLOOKUP(Table2472[[#This Row],[MS-DRG]],'TO HIDE DRG Sum Ref'!$B$2:$F$760,3,FALSE)," ")</f>
        <v xml:space="preserve"> </v>
      </c>
      <c r="J561" s="212" t="str">
        <f>_xlfn.IFNA(VLOOKUP(F561,'TO HIDE DRG Sum Ref'!$L$3:$N$85,3,FALSE)," ")</f>
        <v xml:space="preserve"> </v>
      </c>
      <c r="K561" s="213" t="str">
        <f>IF(J561="Low",0.05,IF(J561="Medium",0.1,IF(J561="High",0.2,IF(J561="No Risk",0,IF(Table2472[[#This Row],[Risk of Shift]]=" "," ")))))</f>
        <v xml:space="preserve"> </v>
      </c>
      <c r="L561" s="213" t="str">
        <f>IF(J561="Low",0.1,IF(J561="Medium",0.15,IF(J561="High",0.25,IF(J561="No Risk",0,IF(Table2472[[#This Row],[Risk of Shift]]=" "," ")))))</f>
        <v xml:space="preserve"> </v>
      </c>
      <c r="M561" s="213" t="str">
        <f>IF(J561="Low",0.15,IF(J561="Medium",0.2,IF(J561="High",0.3,IF(J561="No Risk",0,IF(Table2472[[#This Row],[Risk of Shift]]=" "," ")))))</f>
        <v xml:space="preserve"> </v>
      </c>
    </row>
    <row r="562" spans="3:13">
      <c r="C562" s="16"/>
      <c r="E562" s="209" t="str">
        <f>IFERROR(VLOOKUP(Table2472[[#This Row],[MS-DRG]],'TO HIDE DRG Sum Ref'!$B$2:$M$760,4,FALSE)," ")</f>
        <v xml:space="preserve"> </v>
      </c>
      <c r="F562" s="210" t="str">
        <f>IFERROR(VLOOKUP(Table2472[[#This Row],[MS-DRG]],'TO HIDE DRG Sum Ref'!$B$2:$M$760,5,FALSE)," ")</f>
        <v xml:space="preserve"> </v>
      </c>
      <c r="G562" s="211" t="str">
        <f>IF('Volume Input'!E564&lt;&gt;0,'Volume Input'!E564," ")</f>
        <v xml:space="preserve"> </v>
      </c>
      <c r="H562" s="210" t="str">
        <f>IFERROR(VLOOKUP(Table2472[[#This Row],[MS-DRG]],'TO HIDE DRG Sum Ref'!$B$2:$M$760,2,FALSE)," ")</f>
        <v xml:space="preserve"> </v>
      </c>
      <c r="I562" s="212" t="str">
        <f>_xlfn.IFNA(VLOOKUP(Table2472[[#This Row],[MS-DRG]],'TO HIDE DRG Sum Ref'!$B$2:$F$760,3,FALSE)," ")</f>
        <v xml:space="preserve"> </v>
      </c>
      <c r="J562" s="212" t="str">
        <f>_xlfn.IFNA(VLOOKUP(F562,'TO HIDE DRG Sum Ref'!$L$3:$N$85,3,FALSE)," ")</f>
        <v xml:space="preserve"> </v>
      </c>
      <c r="K562" s="213" t="str">
        <f>IF(J562="Low",0.05,IF(J562="Medium",0.1,IF(J562="High",0.2,IF(J562="No Risk",0,IF(Table2472[[#This Row],[Risk of Shift]]=" "," ")))))</f>
        <v xml:space="preserve"> </v>
      </c>
      <c r="L562" s="213" t="str">
        <f>IF(J562="Low",0.1,IF(J562="Medium",0.15,IF(J562="High",0.25,IF(J562="No Risk",0,IF(Table2472[[#This Row],[Risk of Shift]]=" "," ")))))</f>
        <v xml:space="preserve"> </v>
      </c>
      <c r="M562" s="213" t="str">
        <f>IF(J562="Low",0.15,IF(J562="Medium",0.2,IF(J562="High",0.3,IF(J562="No Risk",0,IF(Table2472[[#This Row],[Risk of Shift]]=" "," ")))))</f>
        <v xml:space="preserve"> </v>
      </c>
    </row>
    <row r="563" spans="3:13">
      <c r="C563" s="16"/>
      <c r="E563" s="209" t="str">
        <f>IFERROR(VLOOKUP(Table2472[[#This Row],[MS-DRG]],'TO HIDE DRG Sum Ref'!$B$2:$M$760,4,FALSE)," ")</f>
        <v xml:space="preserve"> </v>
      </c>
      <c r="F563" s="210" t="str">
        <f>IFERROR(VLOOKUP(Table2472[[#This Row],[MS-DRG]],'TO HIDE DRG Sum Ref'!$B$2:$M$760,5,FALSE)," ")</f>
        <v xml:space="preserve"> </v>
      </c>
      <c r="G563" s="211" t="str">
        <f>IF('Volume Input'!E565&lt;&gt;0,'Volume Input'!E565," ")</f>
        <v xml:space="preserve"> </v>
      </c>
      <c r="H563" s="210" t="str">
        <f>IFERROR(VLOOKUP(Table2472[[#This Row],[MS-DRG]],'TO HIDE DRG Sum Ref'!$B$2:$M$760,2,FALSE)," ")</f>
        <v xml:space="preserve"> </v>
      </c>
      <c r="I563" s="212" t="str">
        <f>_xlfn.IFNA(VLOOKUP(Table2472[[#This Row],[MS-DRG]],'TO HIDE DRG Sum Ref'!$B$2:$F$760,3,FALSE)," ")</f>
        <v xml:space="preserve"> </v>
      </c>
      <c r="J563" s="212" t="str">
        <f>_xlfn.IFNA(VLOOKUP(F563,'TO HIDE DRG Sum Ref'!$L$3:$N$85,3,FALSE)," ")</f>
        <v xml:space="preserve"> </v>
      </c>
      <c r="K563" s="213" t="str">
        <f>IF(J563="Low",0.05,IF(J563="Medium",0.1,IF(J563="High",0.2,IF(J563="No Risk",0,IF(Table2472[[#This Row],[Risk of Shift]]=" "," ")))))</f>
        <v xml:space="preserve"> </v>
      </c>
      <c r="L563" s="213" t="str">
        <f>IF(J563="Low",0.1,IF(J563="Medium",0.15,IF(J563="High",0.25,IF(J563="No Risk",0,IF(Table2472[[#This Row],[Risk of Shift]]=" "," ")))))</f>
        <v xml:space="preserve"> </v>
      </c>
      <c r="M563" s="213" t="str">
        <f>IF(J563="Low",0.15,IF(J563="Medium",0.2,IF(J563="High",0.3,IF(J563="No Risk",0,IF(Table2472[[#This Row],[Risk of Shift]]=" "," ")))))</f>
        <v xml:space="preserve"> </v>
      </c>
    </row>
    <row r="564" spans="3:13">
      <c r="C564" s="16"/>
      <c r="E564" s="209" t="str">
        <f>IFERROR(VLOOKUP(Table2472[[#This Row],[MS-DRG]],'TO HIDE DRG Sum Ref'!$B$2:$M$760,4,FALSE)," ")</f>
        <v xml:space="preserve"> </v>
      </c>
      <c r="F564" s="210" t="str">
        <f>IFERROR(VLOOKUP(Table2472[[#This Row],[MS-DRG]],'TO HIDE DRG Sum Ref'!$B$2:$M$760,5,FALSE)," ")</f>
        <v xml:space="preserve"> </v>
      </c>
      <c r="G564" s="211" t="str">
        <f>IF('Volume Input'!E566&lt;&gt;0,'Volume Input'!E566," ")</f>
        <v xml:space="preserve"> </v>
      </c>
      <c r="H564" s="210" t="str">
        <f>IFERROR(VLOOKUP(Table2472[[#This Row],[MS-DRG]],'TO HIDE DRG Sum Ref'!$B$2:$M$760,2,FALSE)," ")</f>
        <v xml:space="preserve"> </v>
      </c>
      <c r="I564" s="212" t="str">
        <f>_xlfn.IFNA(VLOOKUP(Table2472[[#This Row],[MS-DRG]],'TO HIDE DRG Sum Ref'!$B$2:$F$760,3,FALSE)," ")</f>
        <v xml:space="preserve"> </v>
      </c>
      <c r="J564" s="212" t="str">
        <f>_xlfn.IFNA(VLOOKUP(F564,'TO HIDE DRG Sum Ref'!$L$3:$N$85,3,FALSE)," ")</f>
        <v xml:space="preserve"> </v>
      </c>
      <c r="K564" s="213" t="str">
        <f>IF(J564="Low",0.05,IF(J564="Medium",0.1,IF(J564="High",0.2,IF(J564="No Risk",0,IF(Table2472[[#This Row],[Risk of Shift]]=" "," ")))))</f>
        <v xml:space="preserve"> </v>
      </c>
      <c r="L564" s="213" t="str">
        <f>IF(J564="Low",0.1,IF(J564="Medium",0.15,IF(J564="High",0.25,IF(J564="No Risk",0,IF(Table2472[[#This Row],[Risk of Shift]]=" "," ")))))</f>
        <v xml:space="preserve"> </v>
      </c>
      <c r="M564" s="213" t="str">
        <f>IF(J564="Low",0.15,IF(J564="Medium",0.2,IF(J564="High",0.3,IF(J564="No Risk",0,IF(Table2472[[#This Row],[Risk of Shift]]=" "," ")))))</f>
        <v xml:space="preserve"> </v>
      </c>
    </row>
    <row r="565" spans="3:13">
      <c r="C565" s="16"/>
      <c r="E565" s="209" t="str">
        <f>IFERROR(VLOOKUP(Table2472[[#This Row],[MS-DRG]],'TO HIDE DRG Sum Ref'!$B$2:$M$760,4,FALSE)," ")</f>
        <v xml:space="preserve"> </v>
      </c>
      <c r="F565" s="210" t="str">
        <f>IFERROR(VLOOKUP(Table2472[[#This Row],[MS-DRG]],'TO HIDE DRG Sum Ref'!$B$2:$M$760,5,FALSE)," ")</f>
        <v xml:space="preserve"> </v>
      </c>
      <c r="G565" s="211" t="str">
        <f>IF('Volume Input'!E567&lt;&gt;0,'Volume Input'!E567," ")</f>
        <v xml:space="preserve"> </v>
      </c>
      <c r="H565" s="210" t="str">
        <f>IFERROR(VLOOKUP(Table2472[[#This Row],[MS-DRG]],'TO HIDE DRG Sum Ref'!$B$2:$M$760,2,FALSE)," ")</f>
        <v xml:space="preserve"> </v>
      </c>
      <c r="I565" s="212" t="str">
        <f>_xlfn.IFNA(VLOOKUP(Table2472[[#This Row],[MS-DRG]],'TO HIDE DRG Sum Ref'!$B$2:$F$760,3,FALSE)," ")</f>
        <v xml:space="preserve"> </v>
      </c>
      <c r="J565" s="212" t="str">
        <f>_xlfn.IFNA(VLOOKUP(F565,'TO HIDE DRG Sum Ref'!$L$3:$N$85,3,FALSE)," ")</f>
        <v xml:space="preserve"> </v>
      </c>
      <c r="K565" s="213" t="str">
        <f>IF(J565="Low",0.05,IF(J565="Medium",0.1,IF(J565="High",0.2,IF(J565="No Risk",0,IF(Table2472[[#This Row],[Risk of Shift]]=" "," ")))))</f>
        <v xml:space="preserve"> </v>
      </c>
      <c r="L565" s="213" t="str">
        <f>IF(J565="Low",0.1,IF(J565="Medium",0.15,IF(J565="High",0.25,IF(J565="No Risk",0,IF(Table2472[[#This Row],[Risk of Shift]]=" "," ")))))</f>
        <v xml:space="preserve"> </v>
      </c>
      <c r="M565" s="213" t="str">
        <f>IF(J565="Low",0.15,IF(J565="Medium",0.2,IF(J565="High",0.3,IF(J565="No Risk",0,IF(Table2472[[#This Row],[Risk of Shift]]=" "," ")))))</f>
        <v xml:space="preserve"> </v>
      </c>
    </row>
    <row r="566" spans="3:13">
      <c r="C566" s="16"/>
      <c r="E566" s="209" t="str">
        <f>IFERROR(VLOOKUP(Table2472[[#This Row],[MS-DRG]],'TO HIDE DRG Sum Ref'!$B$2:$M$760,4,FALSE)," ")</f>
        <v xml:space="preserve"> </v>
      </c>
      <c r="F566" s="210" t="str">
        <f>IFERROR(VLOOKUP(Table2472[[#This Row],[MS-DRG]],'TO HIDE DRG Sum Ref'!$B$2:$M$760,5,FALSE)," ")</f>
        <v xml:space="preserve"> </v>
      </c>
      <c r="G566" s="211" t="str">
        <f>IF('Volume Input'!E568&lt;&gt;0,'Volume Input'!E568," ")</f>
        <v xml:space="preserve"> </v>
      </c>
      <c r="H566" s="210" t="str">
        <f>IFERROR(VLOOKUP(Table2472[[#This Row],[MS-DRG]],'TO HIDE DRG Sum Ref'!$B$2:$M$760,2,FALSE)," ")</f>
        <v xml:space="preserve"> </v>
      </c>
      <c r="I566" s="212" t="str">
        <f>_xlfn.IFNA(VLOOKUP(Table2472[[#This Row],[MS-DRG]],'TO HIDE DRG Sum Ref'!$B$2:$F$760,3,FALSE)," ")</f>
        <v xml:space="preserve"> </v>
      </c>
      <c r="J566" s="212" t="str">
        <f>_xlfn.IFNA(VLOOKUP(F566,'TO HIDE DRG Sum Ref'!$L$3:$N$85,3,FALSE)," ")</f>
        <v xml:space="preserve"> </v>
      </c>
      <c r="K566" s="213" t="str">
        <f>IF(J566="Low",0.05,IF(J566="Medium",0.1,IF(J566="High",0.2,IF(J566="No Risk",0,IF(Table2472[[#This Row],[Risk of Shift]]=" "," ")))))</f>
        <v xml:space="preserve"> </v>
      </c>
      <c r="L566" s="213" t="str">
        <f>IF(J566="Low",0.1,IF(J566="Medium",0.15,IF(J566="High",0.25,IF(J566="No Risk",0,IF(Table2472[[#This Row],[Risk of Shift]]=" "," ")))))</f>
        <v xml:space="preserve"> </v>
      </c>
      <c r="M566" s="213" t="str">
        <f>IF(J566="Low",0.15,IF(J566="Medium",0.2,IF(J566="High",0.3,IF(J566="No Risk",0,IF(Table2472[[#This Row],[Risk of Shift]]=" "," ")))))</f>
        <v xml:space="preserve"> </v>
      </c>
    </row>
    <row r="567" spans="3:13">
      <c r="C567" s="16"/>
      <c r="E567" s="209" t="str">
        <f>IFERROR(VLOOKUP(Table2472[[#This Row],[MS-DRG]],'TO HIDE DRG Sum Ref'!$B$2:$M$760,4,FALSE)," ")</f>
        <v xml:space="preserve"> </v>
      </c>
      <c r="F567" s="210" t="str">
        <f>IFERROR(VLOOKUP(Table2472[[#This Row],[MS-DRG]],'TO HIDE DRG Sum Ref'!$B$2:$M$760,5,FALSE)," ")</f>
        <v xml:space="preserve"> </v>
      </c>
      <c r="G567" s="211" t="str">
        <f>IF('Volume Input'!E569&lt;&gt;0,'Volume Input'!E569," ")</f>
        <v xml:space="preserve"> </v>
      </c>
      <c r="H567" s="210" t="str">
        <f>IFERROR(VLOOKUP(Table2472[[#This Row],[MS-DRG]],'TO HIDE DRG Sum Ref'!$B$2:$M$760,2,FALSE)," ")</f>
        <v xml:space="preserve"> </v>
      </c>
      <c r="I567" s="212" t="str">
        <f>_xlfn.IFNA(VLOOKUP(Table2472[[#This Row],[MS-DRG]],'TO HIDE DRG Sum Ref'!$B$2:$F$760,3,FALSE)," ")</f>
        <v xml:space="preserve"> </v>
      </c>
      <c r="J567" s="212" t="str">
        <f>_xlfn.IFNA(VLOOKUP(F567,'TO HIDE DRG Sum Ref'!$L$3:$N$85,3,FALSE)," ")</f>
        <v xml:space="preserve"> </v>
      </c>
      <c r="K567" s="213" t="str">
        <f>IF(J567="Low",0.05,IF(J567="Medium",0.1,IF(J567="High",0.2,IF(J567="No Risk",0,IF(Table2472[[#This Row],[Risk of Shift]]=" "," ")))))</f>
        <v xml:space="preserve"> </v>
      </c>
      <c r="L567" s="213" t="str">
        <f>IF(J567="Low",0.1,IF(J567="Medium",0.15,IF(J567="High",0.25,IF(J567="No Risk",0,IF(Table2472[[#This Row],[Risk of Shift]]=" "," ")))))</f>
        <v xml:space="preserve"> </v>
      </c>
      <c r="M567" s="213" t="str">
        <f>IF(J567="Low",0.15,IF(J567="Medium",0.2,IF(J567="High",0.3,IF(J567="No Risk",0,IF(Table2472[[#This Row],[Risk of Shift]]=" "," ")))))</f>
        <v xml:space="preserve"> </v>
      </c>
    </row>
    <row r="568" spans="3:13">
      <c r="C568" s="16"/>
      <c r="E568" s="209" t="str">
        <f>IFERROR(VLOOKUP(Table2472[[#This Row],[MS-DRG]],'TO HIDE DRG Sum Ref'!$B$2:$M$760,4,FALSE)," ")</f>
        <v xml:space="preserve"> </v>
      </c>
      <c r="F568" s="210" t="str">
        <f>IFERROR(VLOOKUP(Table2472[[#This Row],[MS-DRG]],'TO HIDE DRG Sum Ref'!$B$2:$M$760,5,FALSE)," ")</f>
        <v xml:space="preserve"> </v>
      </c>
      <c r="G568" s="211" t="str">
        <f>IF('Volume Input'!E570&lt;&gt;0,'Volume Input'!E570," ")</f>
        <v xml:space="preserve"> </v>
      </c>
      <c r="H568" s="210" t="str">
        <f>IFERROR(VLOOKUP(Table2472[[#This Row],[MS-DRG]],'TO HIDE DRG Sum Ref'!$B$2:$M$760,2,FALSE)," ")</f>
        <v xml:space="preserve"> </v>
      </c>
      <c r="I568" s="212" t="str">
        <f>_xlfn.IFNA(VLOOKUP(Table2472[[#This Row],[MS-DRG]],'TO HIDE DRG Sum Ref'!$B$2:$F$760,3,FALSE)," ")</f>
        <v xml:space="preserve"> </v>
      </c>
      <c r="J568" s="212" t="str">
        <f>_xlfn.IFNA(VLOOKUP(F568,'TO HIDE DRG Sum Ref'!$L$3:$N$85,3,FALSE)," ")</f>
        <v xml:space="preserve"> </v>
      </c>
      <c r="K568" s="213" t="str">
        <f>IF(J568="Low",0.05,IF(J568="Medium",0.1,IF(J568="High",0.2,IF(J568="No Risk",0,IF(Table2472[[#This Row],[Risk of Shift]]=" "," ")))))</f>
        <v xml:space="preserve"> </v>
      </c>
      <c r="L568" s="213" t="str">
        <f>IF(J568="Low",0.1,IF(J568="Medium",0.15,IF(J568="High",0.25,IF(J568="No Risk",0,IF(Table2472[[#This Row],[Risk of Shift]]=" "," ")))))</f>
        <v xml:space="preserve"> </v>
      </c>
      <c r="M568" s="213" t="str">
        <f>IF(J568="Low",0.15,IF(J568="Medium",0.2,IF(J568="High",0.3,IF(J568="No Risk",0,IF(Table2472[[#This Row],[Risk of Shift]]=" "," ")))))</f>
        <v xml:space="preserve"> </v>
      </c>
    </row>
    <row r="569" spans="3:13">
      <c r="C569" s="16"/>
      <c r="E569" s="209" t="str">
        <f>IFERROR(VLOOKUP(Table2472[[#This Row],[MS-DRG]],'TO HIDE DRG Sum Ref'!$B$2:$M$760,4,FALSE)," ")</f>
        <v xml:space="preserve"> </v>
      </c>
      <c r="F569" s="210" t="str">
        <f>IFERROR(VLOOKUP(Table2472[[#This Row],[MS-DRG]],'TO HIDE DRG Sum Ref'!$B$2:$M$760,5,FALSE)," ")</f>
        <v xml:space="preserve"> </v>
      </c>
      <c r="G569" s="211" t="str">
        <f>IF('Volume Input'!E571&lt;&gt;0,'Volume Input'!E571," ")</f>
        <v xml:space="preserve"> </v>
      </c>
      <c r="H569" s="210" t="str">
        <f>IFERROR(VLOOKUP(Table2472[[#This Row],[MS-DRG]],'TO HIDE DRG Sum Ref'!$B$2:$M$760,2,FALSE)," ")</f>
        <v xml:space="preserve"> </v>
      </c>
      <c r="I569" s="212" t="str">
        <f>_xlfn.IFNA(VLOOKUP(Table2472[[#This Row],[MS-DRG]],'TO HIDE DRG Sum Ref'!$B$2:$F$760,3,FALSE)," ")</f>
        <v xml:space="preserve"> </v>
      </c>
      <c r="J569" s="212" t="str">
        <f>_xlfn.IFNA(VLOOKUP(F569,'TO HIDE DRG Sum Ref'!$L$3:$N$85,3,FALSE)," ")</f>
        <v xml:space="preserve"> </v>
      </c>
      <c r="K569" s="213" t="str">
        <f>IF(J569="Low",0.05,IF(J569="Medium",0.1,IF(J569="High",0.2,IF(J569="No Risk",0,IF(Table2472[[#This Row],[Risk of Shift]]=" "," ")))))</f>
        <v xml:space="preserve"> </v>
      </c>
      <c r="L569" s="213" t="str">
        <f>IF(J569="Low",0.1,IF(J569="Medium",0.15,IF(J569="High",0.25,IF(J569="No Risk",0,IF(Table2472[[#This Row],[Risk of Shift]]=" "," ")))))</f>
        <v xml:space="preserve"> </v>
      </c>
      <c r="M569" s="213" t="str">
        <f>IF(J569="Low",0.15,IF(J569="Medium",0.2,IF(J569="High",0.3,IF(J569="No Risk",0,IF(Table2472[[#This Row],[Risk of Shift]]=" "," ")))))</f>
        <v xml:space="preserve"> </v>
      </c>
    </row>
    <row r="570" spans="3:13">
      <c r="C570" s="16"/>
      <c r="E570" s="209" t="str">
        <f>IFERROR(VLOOKUP(Table2472[[#This Row],[MS-DRG]],'TO HIDE DRG Sum Ref'!$B$2:$M$760,4,FALSE)," ")</f>
        <v xml:space="preserve"> </v>
      </c>
      <c r="F570" s="210" t="str">
        <f>IFERROR(VLOOKUP(Table2472[[#This Row],[MS-DRG]],'TO HIDE DRG Sum Ref'!$B$2:$M$760,5,FALSE)," ")</f>
        <v xml:space="preserve"> </v>
      </c>
      <c r="G570" s="211" t="str">
        <f>IF('Volume Input'!E572&lt;&gt;0,'Volume Input'!E572," ")</f>
        <v xml:space="preserve"> </v>
      </c>
      <c r="H570" s="210" t="str">
        <f>IFERROR(VLOOKUP(Table2472[[#This Row],[MS-DRG]],'TO HIDE DRG Sum Ref'!$B$2:$M$760,2,FALSE)," ")</f>
        <v xml:space="preserve"> </v>
      </c>
      <c r="I570" s="212" t="str">
        <f>_xlfn.IFNA(VLOOKUP(Table2472[[#This Row],[MS-DRG]],'TO HIDE DRG Sum Ref'!$B$2:$F$760,3,FALSE)," ")</f>
        <v xml:space="preserve"> </v>
      </c>
      <c r="J570" s="212" t="str">
        <f>_xlfn.IFNA(VLOOKUP(F570,'TO HIDE DRG Sum Ref'!$L$3:$N$85,3,FALSE)," ")</f>
        <v xml:space="preserve"> </v>
      </c>
      <c r="K570" s="213" t="str">
        <f>IF(J570="Low",0.05,IF(J570="Medium",0.1,IF(J570="High",0.2,IF(J570="No Risk",0,IF(Table2472[[#This Row],[Risk of Shift]]=" "," ")))))</f>
        <v xml:space="preserve"> </v>
      </c>
      <c r="L570" s="213" t="str">
        <f>IF(J570="Low",0.1,IF(J570="Medium",0.15,IF(J570="High",0.25,IF(J570="No Risk",0,IF(Table2472[[#This Row],[Risk of Shift]]=" "," ")))))</f>
        <v xml:space="preserve"> </v>
      </c>
      <c r="M570" s="213" t="str">
        <f>IF(J570="Low",0.15,IF(J570="Medium",0.2,IF(J570="High",0.3,IF(J570="No Risk",0,IF(Table2472[[#This Row],[Risk of Shift]]=" "," ")))))</f>
        <v xml:space="preserve"> </v>
      </c>
    </row>
    <row r="571" spans="3:13">
      <c r="C571" s="16"/>
      <c r="E571" s="209" t="str">
        <f>IFERROR(VLOOKUP(Table2472[[#This Row],[MS-DRG]],'TO HIDE DRG Sum Ref'!$B$2:$M$760,4,FALSE)," ")</f>
        <v xml:space="preserve"> </v>
      </c>
      <c r="F571" s="210" t="str">
        <f>IFERROR(VLOOKUP(Table2472[[#This Row],[MS-DRG]],'TO HIDE DRG Sum Ref'!$B$2:$M$760,5,FALSE)," ")</f>
        <v xml:space="preserve"> </v>
      </c>
      <c r="G571" s="211" t="str">
        <f>IF('Volume Input'!E573&lt;&gt;0,'Volume Input'!E573," ")</f>
        <v xml:space="preserve"> </v>
      </c>
      <c r="H571" s="210" t="str">
        <f>IFERROR(VLOOKUP(Table2472[[#This Row],[MS-DRG]],'TO HIDE DRG Sum Ref'!$B$2:$M$760,2,FALSE)," ")</f>
        <v xml:space="preserve"> </v>
      </c>
      <c r="I571" s="212" t="str">
        <f>_xlfn.IFNA(VLOOKUP(Table2472[[#This Row],[MS-DRG]],'TO HIDE DRG Sum Ref'!$B$2:$F$760,3,FALSE)," ")</f>
        <v xml:space="preserve"> </v>
      </c>
      <c r="J571" s="212" t="str">
        <f>_xlfn.IFNA(VLOOKUP(F571,'TO HIDE DRG Sum Ref'!$L$3:$N$85,3,FALSE)," ")</f>
        <v xml:space="preserve"> </v>
      </c>
      <c r="K571" s="213" t="str">
        <f>IF(J571="Low",0.05,IF(J571="Medium",0.1,IF(J571="High",0.2,IF(J571="No Risk",0,IF(Table2472[[#This Row],[Risk of Shift]]=" "," ")))))</f>
        <v xml:space="preserve"> </v>
      </c>
      <c r="L571" s="213" t="str">
        <f>IF(J571="Low",0.1,IF(J571="Medium",0.15,IF(J571="High",0.25,IF(J571="No Risk",0,IF(Table2472[[#This Row],[Risk of Shift]]=" "," ")))))</f>
        <v xml:space="preserve"> </v>
      </c>
      <c r="M571" s="213" t="str">
        <f>IF(J571="Low",0.15,IF(J571="Medium",0.2,IF(J571="High",0.3,IF(J571="No Risk",0,IF(Table2472[[#This Row],[Risk of Shift]]=" "," ")))))</f>
        <v xml:space="preserve"> </v>
      </c>
    </row>
    <row r="572" spans="3:13">
      <c r="C572" s="16"/>
      <c r="E572" s="209" t="str">
        <f>IFERROR(VLOOKUP(Table2472[[#This Row],[MS-DRG]],'TO HIDE DRG Sum Ref'!$B$2:$M$760,4,FALSE)," ")</f>
        <v xml:space="preserve"> </v>
      </c>
      <c r="F572" s="210" t="str">
        <f>IFERROR(VLOOKUP(Table2472[[#This Row],[MS-DRG]],'TO HIDE DRG Sum Ref'!$B$2:$M$760,5,FALSE)," ")</f>
        <v xml:space="preserve"> </v>
      </c>
      <c r="G572" s="211" t="str">
        <f>IF('Volume Input'!E574&lt;&gt;0,'Volume Input'!E574," ")</f>
        <v xml:space="preserve"> </v>
      </c>
      <c r="H572" s="210" t="str">
        <f>IFERROR(VLOOKUP(Table2472[[#This Row],[MS-DRG]],'TO HIDE DRG Sum Ref'!$B$2:$M$760,2,FALSE)," ")</f>
        <v xml:space="preserve"> </v>
      </c>
      <c r="I572" s="212" t="str">
        <f>_xlfn.IFNA(VLOOKUP(Table2472[[#This Row],[MS-DRG]],'TO HIDE DRG Sum Ref'!$B$2:$F$760,3,FALSE)," ")</f>
        <v xml:space="preserve"> </v>
      </c>
      <c r="J572" s="212" t="str">
        <f>_xlfn.IFNA(VLOOKUP(F572,'TO HIDE DRG Sum Ref'!$L$3:$N$85,3,FALSE)," ")</f>
        <v xml:space="preserve"> </v>
      </c>
      <c r="K572" s="213" t="str">
        <f>IF(J572="Low",0.05,IF(J572="Medium",0.1,IF(J572="High",0.2,IF(J572="No Risk",0,IF(Table2472[[#This Row],[Risk of Shift]]=" "," ")))))</f>
        <v xml:space="preserve"> </v>
      </c>
      <c r="L572" s="213" t="str">
        <f>IF(J572="Low",0.1,IF(J572="Medium",0.15,IF(J572="High",0.25,IF(J572="No Risk",0,IF(Table2472[[#This Row],[Risk of Shift]]=" "," ")))))</f>
        <v xml:space="preserve"> </v>
      </c>
      <c r="M572" s="213" t="str">
        <f>IF(J572="Low",0.15,IF(J572="Medium",0.2,IF(J572="High",0.3,IF(J572="No Risk",0,IF(Table2472[[#This Row],[Risk of Shift]]=" "," ")))))</f>
        <v xml:space="preserve"> </v>
      </c>
    </row>
    <row r="573" spans="3:13">
      <c r="C573" s="16"/>
      <c r="E573" s="209" t="str">
        <f>IFERROR(VLOOKUP(Table2472[[#This Row],[MS-DRG]],'TO HIDE DRG Sum Ref'!$B$2:$M$760,4,FALSE)," ")</f>
        <v xml:space="preserve"> </v>
      </c>
      <c r="F573" s="210" t="str">
        <f>IFERROR(VLOOKUP(Table2472[[#This Row],[MS-DRG]],'TO HIDE DRG Sum Ref'!$B$2:$M$760,5,FALSE)," ")</f>
        <v xml:space="preserve"> </v>
      </c>
      <c r="G573" s="211" t="str">
        <f>IF('Volume Input'!E575&lt;&gt;0,'Volume Input'!E575," ")</f>
        <v xml:space="preserve"> </v>
      </c>
      <c r="H573" s="210" t="str">
        <f>IFERROR(VLOOKUP(Table2472[[#This Row],[MS-DRG]],'TO HIDE DRG Sum Ref'!$B$2:$M$760,2,FALSE)," ")</f>
        <v xml:space="preserve"> </v>
      </c>
      <c r="I573" s="212" t="str">
        <f>_xlfn.IFNA(VLOOKUP(Table2472[[#This Row],[MS-DRG]],'TO HIDE DRG Sum Ref'!$B$2:$F$760,3,FALSE)," ")</f>
        <v xml:space="preserve"> </v>
      </c>
      <c r="J573" s="212" t="str">
        <f>_xlfn.IFNA(VLOOKUP(F573,'TO HIDE DRG Sum Ref'!$L$3:$N$85,3,FALSE)," ")</f>
        <v xml:space="preserve"> </v>
      </c>
      <c r="K573" s="213" t="str">
        <f>IF(J573="Low",0.05,IF(J573="Medium",0.1,IF(J573="High",0.2,IF(J573="No Risk",0,IF(Table2472[[#This Row],[Risk of Shift]]=" "," ")))))</f>
        <v xml:space="preserve"> </v>
      </c>
      <c r="L573" s="213" t="str">
        <f>IF(J573="Low",0.1,IF(J573="Medium",0.15,IF(J573="High",0.25,IF(J573="No Risk",0,IF(Table2472[[#This Row],[Risk of Shift]]=" "," ")))))</f>
        <v xml:space="preserve"> </v>
      </c>
      <c r="M573" s="213" t="str">
        <f>IF(J573="Low",0.15,IF(J573="Medium",0.2,IF(J573="High",0.3,IF(J573="No Risk",0,IF(Table2472[[#This Row],[Risk of Shift]]=" "," ")))))</f>
        <v xml:space="preserve"> </v>
      </c>
    </row>
    <row r="574" spans="3:13">
      <c r="C574" s="16"/>
      <c r="E574" s="209" t="str">
        <f>IFERROR(VLOOKUP(Table2472[[#This Row],[MS-DRG]],'TO HIDE DRG Sum Ref'!$B$2:$M$760,4,FALSE)," ")</f>
        <v xml:space="preserve"> </v>
      </c>
      <c r="F574" s="210" t="str">
        <f>IFERROR(VLOOKUP(Table2472[[#This Row],[MS-DRG]],'TO HIDE DRG Sum Ref'!$B$2:$M$760,5,FALSE)," ")</f>
        <v xml:space="preserve"> </v>
      </c>
      <c r="G574" s="211" t="str">
        <f>IF('Volume Input'!E576&lt;&gt;0,'Volume Input'!E576," ")</f>
        <v xml:space="preserve"> </v>
      </c>
      <c r="H574" s="210" t="str">
        <f>IFERROR(VLOOKUP(Table2472[[#This Row],[MS-DRG]],'TO HIDE DRG Sum Ref'!$B$2:$M$760,2,FALSE)," ")</f>
        <v xml:space="preserve"> </v>
      </c>
      <c r="I574" s="212" t="str">
        <f>_xlfn.IFNA(VLOOKUP(Table2472[[#This Row],[MS-DRG]],'TO HIDE DRG Sum Ref'!$B$2:$F$760,3,FALSE)," ")</f>
        <v xml:space="preserve"> </v>
      </c>
      <c r="J574" s="212" t="str">
        <f>_xlfn.IFNA(VLOOKUP(F574,'TO HIDE DRG Sum Ref'!$L$3:$N$85,3,FALSE)," ")</f>
        <v xml:space="preserve"> </v>
      </c>
      <c r="K574" s="213" t="str">
        <f>IF(J574="Low",0.05,IF(J574="Medium",0.1,IF(J574="High",0.2,IF(J574="No Risk",0,IF(Table2472[[#This Row],[Risk of Shift]]=" "," ")))))</f>
        <v xml:space="preserve"> </v>
      </c>
      <c r="L574" s="213" t="str">
        <f>IF(J574="Low",0.1,IF(J574="Medium",0.15,IF(J574="High",0.25,IF(J574="No Risk",0,IF(Table2472[[#This Row],[Risk of Shift]]=" "," ")))))</f>
        <v xml:space="preserve"> </v>
      </c>
      <c r="M574" s="213" t="str">
        <f>IF(J574="Low",0.15,IF(J574="Medium",0.2,IF(J574="High",0.3,IF(J574="No Risk",0,IF(Table2472[[#This Row],[Risk of Shift]]=" "," ")))))</f>
        <v xml:space="preserve"> </v>
      </c>
    </row>
    <row r="575" spans="3:13">
      <c r="C575" s="16"/>
      <c r="E575" s="209" t="str">
        <f>IFERROR(VLOOKUP(Table2472[[#This Row],[MS-DRG]],'TO HIDE DRG Sum Ref'!$B$2:$M$760,4,FALSE)," ")</f>
        <v xml:space="preserve"> </v>
      </c>
      <c r="F575" s="210" t="str">
        <f>IFERROR(VLOOKUP(Table2472[[#This Row],[MS-DRG]],'TO HIDE DRG Sum Ref'!$B$2:$M$760,5,FALSE)," ")</f>
        <v xml:space="preserve"> </v>
      </c>
      <c r="G575" s="211" t="str">
        <f>IF('Volume Input'!E577&lt;&gt;0,'Volume Input'!E577," ")</f>
        <v xml:space="preserve"> </v>
      </c>
      <c r="H575" s="210" t="str">
        <f>IFERROR(VLOOKUP(Table2472[[#This Row],[MS-DRG]],'TO HIDE DRG Sum Ref'!$B$2:$M$760,2,FALSE)," ")</f>
        <v xml:space="preserve"> </v>
      </c>
      <c r="I575" s="212" t="str">
        <f>_xlfn.IFNA(VLOOKUP(Table2472[[#This Row],[MS-DRG]],'TO HIDE DRG Sum Ref'!$B$2:$F$760,3,FALSE)," ")</f>
        <v xml:space="preserve"> </v>
      </c>
      <c r="J575" s="212" t="str">
        <f>_xlfn.IFNA(VLOOKUP(F575,'TO HIDE DRG Sum Ref'!$L$3:$N$85,3,FALSE)," ")</f>
        <v xml:space="preserve"> </v>
      </c>
      <c r="K575" s="213" t="str">
        <f>IF(J575="Low",0.05,IF(J575="Medium",0.1,IF(J575="High",0.2,IF(J575="No Risk",0,IF(Table2472[[#This Row],[Risk of Shift]]=" "," ")))))</f>
        <v xml:space="preserve"> </v>
      </c>
      <c r="L575" s="213" t="str">
        <f>IF(J575="Low",0.1,IF(J575="Medium",0.15,IF(J575="High",0.25,IF(J575="No Risk",0,IF(Table2472[[#This Row],[Risk of Shift]]=" "," ")))))</f>
        <v xml:space="preserve"> </v>
      </c>
      <c r="M575" s="213" t="str">
        <f>IF(J575="Low",0.15,IF(J575="Medium",0.2,IF(J575="High",0.3,IF(J575="No Risk",0,IF(Table2472[[#This Row],[Risk of Shift]]=" "," ")))))</f>
        <v xml:space="preserve"> </v>
      </c>
    </row>
    <row r="576" spans="3:13">
      <c r="C576" s="16"/>
      <c r="E576" s="209" t="str">
        <f>IFERROR(VLOOKUP(Table2472[[#This Row],[MS-DRG]],'TO HIDE DRG Sum Ref'!$B$2:$M$760,4,FALSE)," ")</f>
        <v xml:space="preserve"> </v>
      </c>
      <c r="F576" s="210" t="str">
        <f>IFERROR(VLOOKUP(Table2472[[#This Row],[MS-DRG]],'TO HIDE DRG Sum Ref'!$B$2:$M$760,5,FALSE)," ")</f>
        <v xml:space="preserve"> </v>
      </c>
      <c r="G576" s="211" t="str">
        <f>IF('Volume Input'!E578&lt;&gt;0,'Volume Input'!E578," ")</f>
        <v xml:space="preserve"> </v>
      </c>
      <c r="H576" s="210" t="str">
        <f>IFERROR(VLOOKUP(Table2472[[#This Row],[MS-DRG]],'TO HIDE DRG Sum Ref'!$B$2:$M$760,2,FALSE)," ")</f>
        <v xml:space="preserve"> </v>
      </c>
      <c r="I576" s="212" t="str">
        <f>_xlfn.IFNA(VLOOKUP(Table2472[[#This Row],[MS-DRG]],'TO HIDE DRG Sum Ref'!$B$2:$F$760,3,FALSE)," ")</f>
        <v xml:space="preserve"> </v>
      </c>
      <c r="J576" s="212" t="str">
        <f>_xlfn.IFNA(VLOOKUP(F576,'TO HIDE DRG Sum Ref'!$L$3:$N$85,3,FALSE)," ")</f>
        <v xml:space="preserve"> </v>
      </c>
      <c r="K576" s="213" t="str">
        <f>IF(J576="Low",0.05,IF(J576="Medium",0.1,IF(J576="High",0.2,IF(J576="No Risk",0,IF(Table2472[[#This Row],[Risk of Shift]]=" "," ")))))</f>
        <v xml:space="preserve"> </v>
      </c>
      <c r="L576" s="213" t="str">
        <f>IF(J576="Low",0.1,IF(J576="Medium",0.15,IF(J576="High",0.25,IF(J576="No Risk",0,IF(Table2472[[#This Row],[Risk of Shift]]=" "," ")))))</f>
        <v xml:space="preserve"> </v>
      </c>
      <c r="M576" s="213" t="str">
        <f>IF(J576="Low",0.15,IF(J576="Medium",0.2,IF(J576="High",0.3,IF(J576="No Risk",0,IF(Table2472[[#This Row],[Risk of Shift]]=" "," ")))))</f>
        <v xml:space="preserve"> </v>
      </c>
    </row>
    <row r="577" spans="3:13">
      <c r="C577" s="16"/>
      <c r="E577" s="209" t="str">
        <f>IFERROR(VLOOKUP(Table2472[[#This Row],[MS-DRG]],'TO HIDE DRG Sum Ref'!$B$2:$M$760,4,FALSE)," ")</f>
        <v xml:space="preserve"> </v>
      </c>
      <c r="F577" s="210" t="str">
        <f>IFERROR(VLOOKUP(Table2472[[#This Row],[MS-DRG]],'TO HIDE DRG Sum Ref'!$B$2:$M$760,5,FALSE)," ")</f>
        <v xml:space="preserve"> </v>
      </c>
      <c r="G577" s="211" t="str">
        <f>IF('Volume Input'!E579&lt;&gt;0,'Volume Input'!E579," ")</f>
        <v xml:space="preserve"> </v>
      </c>
      <c r="H577" s="210" t="str">
        <f>IFERROR(VLOOKUP(Table2472[[#This Row],[MS-DRG]],'TO HIDE DRG Sum Ref'!$B$2:$M$760,2,FALSE)," ")</f>
        <v xml:space="preserve"> </v>
      </c>
      <c r="I577" s="212" t="str">
        <f>_xlfn.IFNA(VLOOKUP(Table2472[[#This Row],[MS-DRG]],'TO HIDE DRG Sum Ref'!$B$2:$F$760,3,FALSE)," ")</f>
        <v xml:space="preserve"> </v>
      </c>
      <c r="J577" s="212" t="str">
        <f>_xlfn.IFNA(VLOOKUP(F577,'TO HIDE DRG Sum Ref'!$L$3:$N$85,3,FALSE)," ")</f>
        <v xml:space="preserve"> </v>
      </c>
      <c r="K577" s="213" t="str">
        <f>IF(J577="Low",0.05,IF(J577="Medium",0.1,IF(J577="High",0.2,IF(J577="No Risk",0,IF(Table2472[[#This Row],[Risk of Shift]]=" "," ")))))</f>
        <v xml:space="preserve"> </v>
      </c>
      <c r="L577" s="213" t="str">
        <f>IF(J577="Low",0.1,IF(J577="Medium",0.15,IF(J577="High",0.25,IF(J577="No Risk",0,IF(Table2472[[#This Row],[Risk of Shift]]=" "," ")))))</f>
        <v xml:space="preserve"> </v>
      </c>
      <c r="M577" s="213" t="str">
        <f>IF(J577="Low",0.15,IF(J577="Medium",0.2,IF(J577="High",0.3,IF(J577="No Risk",0,IF(Table2472[[#This Row],[Risk of Shift]]=" "," ")))))</f>
        <v xml:space="preserve"> </v>
      </c>
    </row>
    <row r="578" spans="3:13">
      <c r="C578" s="16"/>
      <c r="E578" s="209" t="str">
        <f>IFERROR(VLOOKUP(Table2472[[#This Row],[MS-DRG]],'TO HIDE DRG Sum Ref'!$B$2:$M$760,4,FALSE)," ")</f>
        <v xml:space="preserve"> </v>
      </c>
      <c r="F578" s="210" t="str">
        <f>IFERROR(VLOOKUP(Table2472[[#This Row],[MS-DRG]],'TO HIDE DRG Sum Ref'!$B$2:$M$760,5,FALSE)," ")</f>
        <v xml:space="preserve"> </v>
      </c>
      <c r="G578" s="211" t="str">
        <f>IF('Volume Input'!E580&lt;&gt;0,'Volume Input'!E580," ")</f>
        <v xml:space="preserve"> </v>
      </c>
      <c r="H578" s="210" t="str">
        <f>IFERROR(VLOOKUP(Table2472[[#This Row],[MS-DRG]],'TO HIDE DRG Sum Ref'!$B$2:$M$760,2,FALSE)," ")</f>
        <v xml:space="preserve"> </v>
      </c>
      <c r="I578" s="212" t="str">
        <f>_xlfn.IFNA(VLOOKUP(Table2472[[#This Row],[MS-DRG]],'TO HIDE DRG Sum Ref'!$B$2:$F$760,3,FALSE)," ")</f>
        <v xml:space="preserve"> </v>
      </c>
      <c r="J578" s="212" t="str">
        <f>_xlfn.IFNA(VLOOKUP(F578,'TO HIDE DRG Sum Ref'!$L$3:$N$85,3,FALSE)," ")</f>
        <v xml:space="preserve"> </v>
      </c>
      <c r="K578" s="213" t="str">
        <f>IF(J578="Low",0.05,IF(J578="Medium",0.1,IF(J578="High",0.2,IF(J578="No Risk",0,IF(Table2472[[#This Row],[Risk of Shift]]=" "," ")))))</f>
        <v xml:space="preserve"> </v>
      </c>
      <c r="L578" s="213" t="str">
        <f>IF(J578="Low",0.1,IF(J578="Medium",0.15,IF(J578="High",0.25,IF(J578="No Risk",0,IF(Table2472[[#This Row],[Risk of Shift]]=" "," ")))))</f>
        <v xml:space="preserve"> </v>
      </c>
      <c r="M578" s="213" t="str">
        <f>IF(J578="Low",0.15,IF(J578="Medium",0.2,IF(J578="High",0.3,IF(J578="No Risk",0,IF(Table2472[[#This Row],[Risk of Shift]]=" "," ")))))</f>
        <v xml:space="preserve"> </v>
      </c>
    </row>
    <row r="579" spans="3:13">
      <c r="C579" s="16"/>
      <c r="E579" s="209" t="str">
        <f>IFERROR(VLOOKUP(Table2472[[#This Row],[MS-DRG]],'TO HIDE DRG Sum Ref'!$B$2:$M$760,4,FALSE)," ")</f>
        <v xml:space="preserve"> </v>
      </c>
      <c r="F579" s="210" t="str">
        <f>IFERROR(VLOOKUP(Table2472[[#This Row],[MS-DRG]],'TO HIDE DRG Sum Ref'!$B$2:$M$760,5,FALSE)," ")</f>
        <v xml:space="preserve"> </v>
      </c>
      <c r="G579" s="211" t="str">
        <f>IF('Volume Input'!E581&lt;&gt;0,'Volume Input'!E581," ")</f>
        <v xml:space="preserve"> </v>
      </c>
      <c r="H579" s="210" t="str">
        <f>IFERROR(VLOOKUP(Table2472[[#This Row],[MS-DRG]],'TO HIDE DRG Sum Ref'!$B$2:$M$760,2,FALSE)," ")</f>
        <v xml:space="preserve"> </v>
      </c>
      <c r="I579" s="212" t="str">
        <f>_xlfn.IFNA(VLOOKUP(Table2472[[#This Row],[MS-DRG]],'TO HIDE DRG Sum Ref'!$B$2:$F$760,3,FALSE)," ")</f>
        <v xml:space="preserve"> </v>
      </c>
      <c r="J579" s="212" t="str">
        <f>_xlfn.IFNA(VLOOKUP(F579,'TO HIDE DRG Sum Ref'!$L$3:$N$85,3,FALSE)," ")</f>
        <v xml:space="preserve"> </v>
      </c>
      <c r="K579" s="213" t="str">
        <f>IF(J579="Low",0.05,IF(J579="Medium",0.1,IF(J579="High",0.2,IF(J579="No Risk",0,IF(Table2472[[#This Row],[Risk of Shift]]=" "," ")))))</f>
        <v xml:space="preserve"> </v>
      </c>
      <c r="L579" s="213" t="str">
        <f>IF(J579="Low",0.1,IF(J579="Medium",0.15,IF(J579="High",0.25,IF(J579="No Risk",0,IF(Table2472[[#This Row],[Risk of Shift]]=" "," ")))))</f>
        <v xml:space="preserve"> </v>
      </c>
      <c r="M579" s="213" t="str">
        <f>IF(J579="Low",0.15,IF(J579="Medium",0.2,IF(J579="High",0.3,IF(J579="No Risk",0,IF(Table2472[[#This Row],[Risk of Shift]]=" "," ")))))</f>
        <v xml:space="preserve"> </v>
      </c>
    </row>
    <row r="580" spans="3:13">
      <c r="C580" s="16"/>
      <c r="E580" s="209" t="str">
        <f>IFERROR(VLOOKUP(Table2472[[#This Row],[MS-DRG]],'TO HIDE DRG Sum Ref'!$B$2:$M$760,4,FALSE)," ")</f>
        <v xml:space="preserve"> </v>
      </c>
      <c r="F580" s="210" t="str">
        <f>IFERROR(VLOOKUP(Table2472[[#This Row],[MS-DRG]],'TO HIDE DRG Sum Ref'!$B$2:$M$760,5,FALSE)," ")</f>
        <v xml:space="preserve"> </v>
      </c>
      <c r="G580" s="211" t="str">
        <f>IF('Volume Input'!E582&lt;&gt;0,'Volume Input'!E582," ")</f>
        <v xml:space="preserve"> </v>
      </c>
      <c r="H580" s="210" t="str">
        <f>IFERROR(VLOOKUP(Table2472[[#This Row],[MS-DRG]],'TO HIDE DRG Sum Ref'!$B$2:$M$760,2,FALSE)," ")</f>
        <v xml:space="preserve"> </v>
      </c>
      <c r="I580" s="212" t="str">
        <f>_xlfn.IFNA(VLOOKUP(Table2472[[#This Row],[MS-DRG]],'TO HIDE DRG Sum Ref'!$B$2:$F$760,3,FALSE)," ")</f>
        <v xml:space="preserve"> </v>
      </c>
      <c r="J580" s="212" t="str">
        <f>_xlfn.IFNA(VLOOKUP(F580,'TO HIDE DRG Sum Ref'!$L$3:$N$85,3,FALSE)," ")</f>
        <v xml:space="preserve"> </v>
      </c>
      <c r="K580" s="213" t="str">
        <f>IF(J580="Low",0.05,IF(J580="Medium",0.1,IF(J580="High",0.2,IF(J580="No Risk",0,IF(Table2472[[#This Row],[Risk of Shift]]=" "," ")))))</f>
        <v xml:space="preserve"> </v>
      </c>
      <c r="L580" s="213" t="str">
        <f>IF(J580="Low",0.1,IF(J580="Medium",0.15,IF(J580="High",0.25,IF(J580="No Risk",0,IF(Table2472[[#This Row],[Risk of Shift]]=" "," ")))))</f>
        <v xml:space="preserve"> </v>
      </c>
      <c r="M580" s="213" t="str">
        <f>IF(J580="Low",0.15,IF(J580="Medium",0.2,IF(J580="High",0.3,IF(J580="No Risk",0,IF(Table2472[[#This Row],[Risk of Shift]]=" "," ")))))</f>
        <v xml:space="preserve"> </v>
      </c>
    </row>
    <row r="581" spans="3:13">
      <c r="C581" s="16"/>
      <c r="E581" s="209" t="str">
        <f>IFERROR(VLOOKUP(Table2472[[#This Row],[MS-DRG]],'TO HIDE DRG Sum Ref'!$B$2:$M$760,4,FALSE)," ")</f>
        <v xml:space="preserve"> </v>
      </c>
      <c r="F581" s="210" t="str">
        <f>IFERROR(VLOOKUP(Table2472[[#This Row],[MS-DRG]],'TO HIDE DRG Sum Ref'!$B$2:$M$760,5,FALSE)," ")</f>
        <v xml:space="preserve"> </v>
      </c>
      <c r="G581" s="211" t="str">
        <f>IF('Volume Input'!E583&lt;&gt;0,'Volume Input'!E583," ")</f>
        <v xml:space="preserve"> </v>
      </c>
      <c r="H581" s="210" t="str">
        <f>IFERROR(VLOOKUP(Table2472[[#This Row],[MS-DRG]],'TO HIDE DRG Sum Ref'!$B$2:$M$760,2,FALSE)," ")</f>
        <v xml:space="preserve"> </v>
      </c>
      <c r="I581" s="212" t="str">
        <f>_xlfn.IFNA(VLOOKUP(Table2472[[#This Row],[MS-DRG]],'TO HIDE DRG Sum Ref'!$B$2:$F$760,3,FALSE)," ")</f>
        <v xml:space="preserve"> </v>
      </c>
      <c r="J581" s="212" t="str">
        <f>_xlfn.IFNA(VLOOKUP(F581,'TO HIDE DRG Sum Ref'!$L$3:$N$85,3,FALSE)," ")</f>
        <v xml:space="preserve"> </v>
      </c>
      <c r="K581" s="213" t="str">
        <f>IF(J581="Low",0.05,IF(J581="Medium",0.1,IF(J581="High",0.2,IF(J581="No Risk",0,IF(Table2472[[#This Row],[Risk of Shift]]=" "," ")))))</f>
        <v xml:space="preserve"> </v>
      </c>
      <c r="L581" s="213" t="str">
        <f>IF(J581="Low",0.1,IF(J581="Medium",0.15,IF(J581="High",0.25,IF(J581="No Risk",0,IF(Table2472[[#This Row],[Risk of Shift]]=" "," ")))))</f>
        <v xml:space="preserve"> </v>
      </c>
      <c r="M581" s="213" t="str">
        <f>IF(J581="Low",0.15,IF(J581="Medium",0.2,IF(J581="High",0.3,IF(J581="No Risk",0,IF(Table2472[[#This Row],[Risk of Shift]]=" "," ")))))</f>
        <v xml:space="preserve"> </v>
      </c>
    </row>
    <row r="582" spans="3:13">
      <c r="C582" s="16"/>
      <c r="E582" s="209" t="str">
        <f>IFERROR(VLOOKUP(Table2472[[#This Row],[MS-DRG]],'TO HIDE DRG Sum Ref'!$B$2:$M$760,4,FALSE)," ")</f>
        <v xml:space="preserve"> </v>
      </c>
      <c r="F582" s="210" t="str">
        <f>IFERROR(VLOOKUP(Table2472[[#This Row],[MS-DRG]],'TO HIDE DRG Sum Ref'!$B$2:$M$760,5,FALSE)," ")</f>
        <v xml:space="preserve"> </v>
      </c>
      <c r="G582" s="211" t="str">
        <f>IF('Volume Input'!E584&lt;&gt;0,'Volume Input'!E584," ")</f>
        <v xml:space="preserve"> </v>
      </c>
      <c r="H582" s="210" t="str">
        <f>IFERROR(VLOOKUP(Table2472[[#This Row],[MS-DRG]],'TO HIDE DRG Sum Ref'!$B$2:$M$760,2,FALSE)," ")</f>
        <v xml:space="preserve"> </v>
      </c>
      <c r="I582" s="212" t="str">
        <f>_xlfn.IFNA(VLOOKUP(Table2472[[#This Row],[MS-DRG]],'TO HIDE DRG Sum Ref'!$B$2:$F$760,3,FALSE)," ")</f>
        <v xml:space="preserve"> </v>
      </c>
      <c r="J582" s="212" t="str">
        <f>_xlfn.IFNA(VLOOKUP(F582,'TO HIDE DRG Sum Ref'!$L$3:$N$85,3,FALSE)," ")</f>
        <v xml:space="preserve"> </v>
      </c>
      <c r="K582" s="213" t="str">
        <f>IF(J582="Low",0.05,IF(J582="Medium",0.1,IF(J582="High",0.2,IF(J582="No Risk",0,IF(Table2472[[#This Row],[Risk of Shift]]=" "," ")))))</f>
        <v xml:space="preserve"> </v>
      </c>
      <c r="L582" s="213" t="str">
        <f>IF(J582="Low",0.1,IF(J582="Medium",0.15,IF(J582="High",0.25,IF(J582="No Risk",0,IF(Table2472[[#This Row],[Risk of Shift]]=" "," ")))))</f>
        <v xml:space="preserve"> </v>
      </c>
      <c r="M582" s="213" t="str">
        <f>IF(J582="Low",0.15,IF(J582="Medium",0.2,IF(J582="High",0.3,IF(J582="No Risk",0,IF(Table2472[[#This Row],[Risk of Shift]]=" "," ")))))</f>
        <v xml:space="preserve"> </v>
      </c>
    </row>
    <row r="583" spans="3:13">
      <c r="C583" s="16"/>
      <c r="E583" s="209" t="str">
        <f>IFERROR(VLOOKUP(Table2472[[#This Row],[MS-DRG]],'TO HIDE DRG Sum Ref'!$B$2:$M$760,4,FALSE)," ")</f>
        <v xml:space="preserve"> </v>
      </c>
      <c r="F583" s="210" t="str">
        <f>IFERROR(VLOOKUP(Table2472[[#This Row],[MS-DRG]],'TO HIDE DRG Sum Ref'!$B$2:$M$760,5,FALSE)," ")</f>
        <v xml:space="preserve"> </v>
      </c>
      <c r="G583" s="211" t="str">
        <f>IF('Volume Input'!E585&lt;&gt;0,'Volume Input'!E585," ")</f>
        <v xml:space="preserve"> </v>
      </c>
      <c r="H583" s="210" t="str">
        <f>IFERROR(VLOOKUP(Table2472[[#This Row],[MS-DRG]],'TO HIDE DRG Sum Ref'!$B$2:$M$760,2,FALSE)," ")</f>
        <v xml:space="preserve"> </v>
      </c>
      <c r="I583" s="212" t="str">
        <f>_xlfn.IFNA(VLOOKUP(Table2472[[#This Row],[MS-DRG]],'TO HIDE DRG Sum Ref'!$B$2:$F$760,3,FALSE)," ")</f>
        <v xml:space="preserve"> </v>
      </c>
      <c r="J583" s="212" t="str">
        <f>_xlfn.IFNA(VLOOKUP(F583,'TO HIDE DRG Sum Ref'!$L$3:$N$85,3,FALSE)," ")</f>
        <v xml:space="preserve"> </v>
      </c>
      <c r="K583" s="213" t="str">
        <f>IF(J583="Low",0.05,IF(J583="Medium",0.1,IF(J583="High",0.2,IF(J583="No Risk",0,IF(Table2472[[#This Row],[Risk of Shift]]=" "," ")))))</f>
        <v xml:space="preserve"> </v>
      </c>
      <c r="L583" s="213" t="str">
        <f>IF(J583="Low",0.1,IF(J583="Medium",0.15,IF(J583="High",0.25,IF(J583="No Risk",0,IF(Table2472[[#This Row],[Risk of Shift]]=" "," ")))))</f>
        <v xml:space="preserve"> </v>
      </c>
      <c r="M583" s="213" t="str">
        <f>IF(J583="Low",0.15,IF(J583="Medium",0.2,IF(J583="High",0.3,IF(J583="No Risk",0,IF(Table2472[[#This Row],[Risk of Shift]]=" "," ")))))</f>
        <v xml:space="preserve"> </v>
      </c>
    </row>
    <row r="584" spans="3:13">
      <c r="C584" s="16"/>
      <c r="E584" s="209" t="str">
        <f>IFERROR(VLOOKUP(Table2472[[#This Row],[MS-DRG]],'TO HIDE DRG Sum Ref'!$B$2:$M$760,4,FALSE)," ")</f>
        <v xml:space="preserve"> </v>
      </c>
      <c r="F584" s="210" t="str">
        <f>IFERROR(VLOOKUP(Table2472[[#This Row],[MS-DRG]],'TO HIDE DRG Sum Ref'!$B$2:$M$760,5,FALSE)," ")</f>
        <v xml:space="preserve"> </v>
      </c>
      <c r="G584" s="211" t="str">
        <f>IF('Volume Input'!E586&lt;&gt;0,'Volume Input'!E586," ")</f>
        <v xml:space="preserve"> </v>
      </c>
      <c r="H584" s="210" t="str">
        <f>IFERROR(VLOOKUP(Table2472[[#This Row],[MS-DRG]],'TO HIDE DRG Sum Ref'!$B$2:$M$760,2,FALSE)," ")</f>
        <v xml:space="preserve"> </v>
      </c>
      <c r="I584" s="212" t="str">
        <f>_xlfn.IFNA(VLOOKUP(Table2472[[#This Row],[MS-DRG]],'TO HIDE DRG Sum Ref'!$B$2:$F$760,3,FALSE)," ")</f>
        <v xml:space="preserve"> </v>
      </c>
      <c r="J584" s="212" t="str">
        <f>_xlfn.IFNA(VLOOKUP(F584,'TO HIDE DRG Sum Ref'!$L$3:$N$85,3,FALSE)," ")</f>
        <v xml:space="preserve"> </v>
      </c>
      <c r="K584" s="213" t="str">
        <f>IF(J584="Low",0.05,IF(J584="Medium",0.1,IF(J584="High",0.2,IF(J584="No Risk",0,IF(Table2472[[#This Row],[Risk of Shift]]=" "," ")))))</f>
        <v xml:space="preserve"> </v>
      </c>
      <c r="L584" s="213" t="str">
        <f>IF(J584="Low",0.1,IF(J584="Medium",0.15,IF(J584="High",0.25,IF(J584="No Risk",0,IF(Table2472[[#This Row],[Risk of Shift]]=" "," ")))))</f>
        <v xml:space="preserve"> </v>
      </c>
      <c r="M584" s="213" t="str">
        <f>IF(J584="Low",0.15,IF(J584="Medium",0.2,IF(J584="High",0.3,IF(J584="No Risk",0,IF(Table2472[[#This Row],[Risk of Shift]]=" "," ")))))</f>
        <v xml:space="preserve"> </v>
      </c>
    </row>
    <row r="585" spans="3:13">
      <c r="C585" s="16"/>
      <c r="E585" s="209" t="str">
        <f>IFERROR(VLOOKUP(Table2472[[#This Row],[MS-DRG]],'TO HIDE DRG Sum Ref'!$B$2:$M$760,4,FALSE)," ")</f>
        <v xml:space="preserve"> </v>
      </c>
      <c r="F585" s="210" t="str">
        <f>IFERROR(VLOOKUP(Table2472[[#This Row],[MS-DRG]],'TO HIDE DRG Sum Ref'!$B$2:$M$760,5,FALSE)," ")</f>
        <v xml:space="preserve"> </v>
      </c>
      <c r="G585" s="211" t="str">
        <f>IF('Volume Input'!E587&lt;&gt;0,'Volume Input'!E587," ")</f>
        <v xml:space="preserve"> </v>
      </c>
      <c r="H585" s="210" t="str">
        <f>IFERROR(VLOOKUP(Table2472[[#This Row],[MS-DRG]],'TO HIDE DRG Sum Ref'!$B$2:$M$760,2,FALSE)," ")</f>
        <v xml:space="preserve"> </v>
      </c>
      <c r="I585" s="212" t="str">
        <f>_xlfn.IFNA(VLOOKUP(Table2472[[#This Row],[MS-DRG]],'TO HIDE DRG Sum Ref'!$B$2:$F$760,3,FALSE)," ")</f>
        <v xml:space="preserve"> </v>
      </c>
      <c r="J585" s="212" t="str">
        <f>_xlfn.IFNA(VLOOKUP(F585,'TO HIDE DRG Sum Ref'!$L$3:$N$85,3,FALSE)," ")</f>
        <v xml:space="preserve"> </v>
      </c>
      <c r="K585" s="213" t="str">
        <f>IF(J585="Low",0.05,IF(J585="Medium",0.1,IF(J585="High",0.2,IF(J585="No Risk",0,IF(Table2472[[#This Row],[Risk of Shift]]=" "," ")))))</f>
        <v xml:space="preserve"> </v>
      </c>
      <c r="L585" s="213" t="str">
        <f>IF(J585="Low",0.1,IF(J585="Medium",0.15,IF(J585="High",0.25,IF(J585="No Risk",0,IF(Table2472[[#This Row],[Risk of Shift]]=" "," ")))))</f>
        <v xml:space="preserve"> </v>
      </c>
      <c r="M585" s="213" t="str">
        <f>IF(J585="Low",0.15,IF(J585="Medium",0.2,IF(J585="High",0.3,IF(J585="No Risk",0,IF(Table2472[[#This Row],[Risk of Shift]]=" "," ")))))</f>
        <v xml:space="preserve"> </v>
      </c>
    </row>
    <row r="586" spans="3:13">
      <c r="C586" s="16"/>
      <c r="E586" s="209" t="str">
        <f>IFERROR(VLOOKUP(Table2472[[#This Row],[MS-DRG]],'TO HIDE DRG Sum Ref'!$B$2:$M$760,4,FALSE)," ")</f>
        <v xml:space="preserve"> </v>
      </c>
      <c r="F586" s="210" t="str">
        <f>IFERROR(VLOOKUP(Table2472[[#This Row],[MS-DRG]],'TO HIDE DRG Sum Ref'!$B$2:$M$760,5,FALSE)," ")</f>
        <v xml:space="preserve"> </v>
      </c>
      <c r="G586" s="211" t="str">
        <f>IF('Volume Input'!E588&lt;&gt;0,'Volume Input'!E588," ")</f>
        <v xml:space="preserve"> </v>
      </c>
      <c r="H586" s="210" t="str">
        <f>IFERROR(VLOOKUP(Table2472[[#This Row],[MS-DRG]],'TO HIDE DRG Sum Ref'!$B$2:$M$760,2,FALSE)," ")</f>
        <v xml:space="preserve"> </v>
      </c>
      <c r="I586" s="212" t="str">
        <f>_xlfn.IFNA(VLOOKUP(Table2472[[#This Row],[MS-DRG]],'TO HIDE DRG Sum Ref'!$B$2:$F$760,3,FALSE)," ")</f>
        <v xml:space="preserve"> </v>
      </c>
      <c r="J586" s="212" t="str">
        <f>_xlfn.IFNA(VLOOKUP(F586,'TO HIDE DRG Sum Ref'!$L$3:$N$85,3,FALSE)," ")</f>
        <v xml:space="preserve"> </v>
      </c>
      <c r="K586" s="213" t="str">
        <f>IF(J586="Low",0.05,IF(J586="Medium",0.1,IF(J586="High",0.2,IF(J586="No Risk",0,IF(Table2472[[#This Row],[Risk of Shift]]=" "," ")))))</f>
        <v xml:space="preserve"> </v>
      </c>
      <c r="L586" s="213" t="str">
        <f>IF(J586="Low",0.1,IF(J586="Medium",0.15,IF(J586="High",0.25,IF(J586="No Risk",0,IF(Table2472[[#This Row],[Risk of Shift]]=" "," ")))))</f>
        <v xml:space="preserve"> </v>
      </c>
      <c r="M586" s="213" t="str">
        <f>IF(J586="Low",0.15,IF(J586="Medium",0.2,IF(J586="High",0.3,IF(J586="No Risk",0,IF(Table2472[[#This Row],[Risk of Shift]]=" "," ")))))</f>
        <v xml:space="preserve"> </v>
      </c>
    </row>
    <row r="587" spans="3:13">
      <c r="C587" s="16"/>
      <c r="E587" s="209" t="str">
        <f>IFERROR(VLOOKUP(Table2472[[#This Row],[MS-DRG]],'TO HIDE DRG Sum Ref'!$B$2:$M$760,4,FALSE)," ")</f>
        <v xml:space="preserve"> </v>
      </c>
      <c r="F587" s="210" t="str">
        <f>IFERROR(VLOOKUP(Table2472[[#This Row],[MS-DRG]],'TO HIDE DRG Sum Ref'!$B$2:$M$760,5,FALSE)," ")</f>
        <v xml:space="preserve"> </v>
      </c>
      <c r="G587" s="211" t="str">
        <f>IF('Volume Input'!E589&lt;&gt;0,'Volume Input'!E589," ")</f>
        <v xml:space="preserve"> </v>
      </c>
      <c r="H587" s="210" t="str">
        <f>IFERROR(VLOOKUP(Table2472[[#This Row],[MS-DRG]],'TO HIDE DRG Sum Ref'!$B$2:$M$760,2,FALSE)," ")</f>
        <v xml:space="preserve"> </v>
      </c>
      <c r="I587" s="212" t="str">
        <f>_xlfn.IFNA(VLOOKUP(Table2472[[#This Row],[MS-DRG]],'TO HIDE DRG Sum Ref'!$B$2:$F$760,3,FALSE)," ")</f>
        <v xml:space="preserve"> </v>
      </c>
      <c r="J587" s="212" t="str">
        <f>_xlfn.IFNA(VLOOKUP(F587,'TO HIDE DRG Sum Ref'!$L$3:$N$85,3,FALSE)," ")</f>
        <v xml:space="preserve"> </v>
      </c>
      <c r="K587" s="213" t="str">
        <f>IF(J587="Low",0.05,IF(J587="Medium",0.1,IF(J587="High",0.2,IF(J587="No Risk",0,IF(Table2472[[#This Row],[Risk of Shift]]=" "," ")))))</f>
        <v xml:space="preserve"> </v>
      </c>
      <c r="L587" s="213" t="str">
        <f>IF(J587="Low",0.1,IF(J587="Medium",0.15,IF(J587="High",0.25,IF(J587="No Risk",0,IF(Table2472[[#This Row],[Risk of Shift]]=" "," ")))))</f>
        <v xml:space="preserve"> </v>
      </c>
      <c r="M587" s="213" t="str">
        <f>IF(J587="Low",0.15,IF(J587="Medium",0.2,IF(J587="High",0.3,IF(J587="No Risk",0,IF(Table2472[[#This Row],[Risk of Shift]]=" "," ")))))</f>
        <v xml:space="preserve"> </v>
      </c>
    </row>
    <row r="588" spans="3:13">
      <c r="C588" s="16"/>
      <c r="E588" s="209" t="str">
        <f>IFERROR(VLOOKUP(Table2472[[#This Row],[MS-DRG]],'TO HIDE DRG Sum Ref'!$B$2:$M$760,4,FALSE)," ")</f>
        <v xml:space="preserve"> </v>
      </c>
      <c r="F588" s="210" t="str">
        <f>IFERROR(VLOOKUP(Table2472[[#This Row],[MS-DRG]],'TO HIDE DRG Sum Ref'!$B$2:$M$760,5,FALSE)," ")</f>
        <v xml:space="preserve"> </v>
      </c>
      <c r="G588" s="211" t="str">
        <f>IF('Volume Input'!E590&lt;&gt;0,'Volume Input'!E590," ")</f>
        <v xml:space="preserve"> </v>
      </c>
      <c r="H588" s="210" t="str">
        <f>IFERROR(VLOOKUP(Table2472[[#This Row],[MS-DRG]],'TO HIDE DRG Sum Ref'!$B$2:$M$760,2,FALSE)," ")</f>
        <v xml:space="preserve"> </v>
      </c>
      <c r="I588" s="212" t="str">
        <f>_xlfn.IFNA(VLOOKUP(Table2472[[#This Row],[MS-DRG]],'TO HIDE DRG Sum Ref'!$B$2:$F$760,3,FALSE)," ")</f>
        <v xml:space="preserve"> </v>
      </c>
      <c r="J588" s="212" t="str">
        <f>_xlfn.IFNA(VLOOKUP(F588,'TO HIDE DRG Sum Ref'!$L$3:$N$85,3,FALSE)," ")</f>
        <v xml:space="preserve"> </v>
      </c>
      <c r="K588" s="213" t="str">
        <f>IF(J588="Low",0.05,IF(J588="Medium",0.1,IF(J588="High",0.2,IF(J588="No Risk",0,IF(Table2472[[#This Row],[Risk of Shift]]=" "," ")))))</f>
        <v xml:space="preserve"> </v>
      </c>
      <c r="L588" s="213" t="str">
        <f>IF(J588="Low",0.1,IF(J588="Medium",0.15,IF(J588="High",0.25,IF(J588="No Risk",0,IF(Table2472[[#This Row],[Risk of Shift]]=" "," ")))))</f>
        <v xml:space="preserve"> </v>
      </c>
      <c r="M588" s="213" t="str">
        <f>IF(J588="Low",0.15,IF(J588="Medium",0.2,IF(J588="High",0.3,IF(J588="No Risk",0,IF(Table2472[[#This Row],[Risk of Shift]]=" "," ")))))</f>
        <v xml:space="preserve"> </v>
      </c>
    </row>
    <row r="589" spans="3:13">
      <c r="C589" s="16"/>
      <c r="E589" s="209" t="str">
        <f>IFERROR(VLOOKUP(Table2472[[#This Row],[MS-DRG]],'TO HIDE DRG Sum Ref'!$B$2:$M$760,4,FALSE)," ")</f>
        <v xml:space="preserve"> </v>
      </c>
      <c r="F589" s="210" t="str">
        <f>IFERROR(VLOOKUP(Table2472[[#This Row],[MS-DRG]],'TO HIDE DRG Sum Ref'!$B$2:$M$760,5,FALSE)," ")</f>
        <v xml:space="preserve"> </v>
      </c>
      <c r="G589" s="211" t="str">
        <f>IF('Volume Input'!E591&lt;&gt;0,'Volume Input'!E591," ")</f>
        <v xml:space="preserve"> </v>
      </c>
      <c r="H589" s="210" t="str">
        <f>IFERROR(VLOOKUP(Table2472[[#This Row],[MS-DRG]],'TO HIDE DRG Sum Ref'!$B$2:$M$760,2,FALSE)," ")</f>
        <v xml:space="preserve"> </v>
      </c>
      <c r="I589" s="212" t="str">
        <f>_xlfn.IFNA(VLOOKUP(Table2472[[#This Row],[MS-DRG]],'TO HIDE DRG Sum Ref'!$B$2:$F$760,3,FALSE)," ")</f>
        <v xml:space="preserve"> </v>
      </c>
      <c r="J589" s="212" t="str">
        <f>_xlfn.IFNA(VLOOKUP(F589,'TO HIDE DRG Sum Ref'!$L$3:$N$85,3,FALSE)," ")</f>
        <v xml:space="preserve"> </v>
      </c>
      <c r="K589" s="213" t="str">
        <f>IF(J589="Low",0.05,IF(J589="Medium",0.1,IF(J589="High",0.2,IF(J589="No Risk",0,IF(Table2472[[#This Row],[Risk of Shift]]=" "," ")))))</f>
        <v xml:space="preserve"> </v>
      </c>
      <c r="L589" s="213" t="str">
        <f>IF(J589="Low",0.1,IF(J589="Medium",0.15,IF(J589="High",0.25,IF(J589="No Risk",0,IF(Table2472[[#This Row],[Risk of Shift]]=" "," ")))))</f>
        <v xml:space="preserve"> </v>
      </c>
      <c r="M589" s="213" t="str">
        <f>IF(J589="Low",0.15,IF(J589="Medium",0.2,IF(J589="High",0.3,IF(J589="No Risk",0,IF(Table2472[[#This Row],[Risk of Shift]]=" "," ")))))</f>
        <v xml:space="preserve"> </v>
      </c>
    </row>
    <row r="590" spans="3:13">
      <c r="C590" s="16"/>
      <c r="E590" s="209" t="str">
        <f>IFERROR(VLOOKUP(Table2472[[#This Row],[MS-DRG]],'TO HIDE DRG Sum Ref'!$B$2:$M$760,4,FALSE)," ")</f>
        <v xml:space="preserve"> </v>
      </c>
      <c r="F590" s="210" t="str">
        <f>IFERROR(VLOOKUP(Table2472[[#This Row],[MS-DRG]],'TO HIDE DRG Sum Ref'!$B$2:$M$760,5,FALSE)," ")</f>
        <v xml:space="preserve"> </v>
      </c>
      <c r="G590" s="211" t="str">
        <f>IF('Volume Input'!E592&lt;&gt;0,'Volume Input'!E592," ")</f>
        <v xml:space="preserve"> </v>
      </c>
      <c r="H590" s="210" t="str">
        <f>IFERROR(VLOOKUP(Table2472[[#This Row],[MS-DRG]],'TO HIDE DRG Sum Ref'!$B$2:$M$760,2,FALSE)," ")</f>
        <v xml:space="preserve"> </v>
      </c>
      <c r="I590" s="212" t="str">
        <f>_xlfn.IFNA(VLOOKUP(Table2472[[#This Row],[MS-DRG]],'TO HIDE DRG Sum Ref'!$B$2:$F$760,3,FALSE)," ")</f>
        <v xml:space="preserve"> </v>
      </c>
      <c r="J590" s="212" t="str">
        <f>_xlfn.IFNA(VLOOKUP(F590,'TO HIDE DRG Sum Ref'!$L$3:$N$85,3,FALSE)," ")</f>
        <v xml:space="preserve"> </v>
      </c>
      <c r="K590" s="213" t="str">
        <f>IF(J590="Low",0.05,IF(J590="Medium",0.1,IF(J590="High",0.2,IF(J590="No Risk",0,IF(Table2472[[#This Row],[Risk of Shift]]=" "," ")))))</f>
        <v xml:space="preserve"> </v>
      </c>
      <c r="L590" s="213" t="str">
        <f>IF(J590="Low",0.1,IF(J590="Medium",0.15,IF(J590="High",0.25,IF(J590="No Risk",0,IF(Table2472[[#This Row],[Risk of Shift]]=" "," ")))))</f>
        <v xml:space="preserve"> </v>
      </c>
      <c r="M590" s="213" t="str">
        <f>IF(J590="Low",0.15,IF(J590="Medium",0.2,IF(J590="High",0.3,IF(J590="No Risk",0,IF(Table2472[[#This Row],[Risk of Shift]]=" "," ")))))</f>
        <v xml:space="preserve"> </v>
      </c>
    </row>
    <row r="591" spans="3:13">
      <c r="C591" s="16"/>
      <c r="E591" s="209" t="str">
        <f>IFERROR(VLOOKUP(Table2472[[#This Row],[MS-DRG]],'TO HIDE DRG Sum Ref'!$B$2:$M$760,4,FALSE)," ")</f>
        <v xml:space="preserve"> </v>
      </c>
      <c r="F591" s="210" t="str">
        <f>IFERROR(VLOOKUP(Table2472[[#This Row],[MS-DRG]],'TO HIDE DRG Sum Ref'!$B$2:$M$760,5,FALSE)," ")</f>
        <v xml:space="preserve"> </v>
      </c>
      <c r="G591" s="211" t="str">
        <f>IF('Volume Input'!E593&lt;&gt;0,'Volume Input'!E593," ")</f>
        <v xml:space="preserve"> </v>
      </c>
      <c r="H591" s="210" t="str">
        <f>IFERROR(VLOOKUP(Table2472[[#This Row],[MS-DRG]],'TO HIDE DRG Sum Ref'!$B$2:$M$760,2,FALSE)," ")</f>
        <v xml:space="preserve"> </v>
      </c>
      <c r="I591" s="212" t="str">
        <f>_xlfn.IFNA(VLOOKUP(Table2472[[#This Row],[MS-DRG]],'TO HIDE DRG Sum Ref'!$B$2:$F$760,3,FALSE)," ")</f>
        <v xml:space="preserve"> </v>
      </c>
      <c r="J591" s="212" t="str">
        <f>_xlfn.IFNA(VLOOKUP(F591,'TO HIDE DRG Sum Ref'!$L$3:$N$85,3,FALSE)," ")</f>
        <v xml:space="preserve"> </v>
      </c>
      <c r="K591" s="213" t="str">
        <f>IF(J591="Low",0.05,IF(J591="Medium",0.1,IF(J591="High",0.2,IF(J591="No Risk",0,IF(Table2472[[#This Row],[Risk of Shift]]=" "," ")))))</f>
        <v xml:space="preserve"> </v>
      </c>
      <c r="L591" s="213" t="str">
        <f>IF(J591="Low",0.1,IF(J591="Medium",0.15,IF(J591="High",0.25,IF(J591="No Risk",0,IF(Table2472[[#This Row],[Risk of Shift]]=" "," ")))))</f>
        <v xml:space="preserve"> </v>
      </c>
      <c r="M591" s="213" t="str">
        <f>IF(J591="Low",0.15,IF(J591="Medium",0.2,IF(J591="High",0.3,IF(J591="No Risk",0,IF(Table2472[[#This Row],[Risk of Shift]]=" "," ")))))</f>
        <v xml:space="preserve"> </v>
      </c>
    </row>
    <row r="592" spans="3:13">
      <c r="C592" s="16"/>
      <c r="E592" s="209" t="str">
        <f>IFERROR(VLOOKUP(Table2472[[#This Row],[MS-DRG]],'TO HIDE DRG Sum Ref'!$B$2:$M$760,4,FALSE)," ")</f>
        <v xml:space="preserve"> </v>
      </c>
      <c r="F592" s="210" t="str">
        <f>IFERROR(VLOOKUP(Table2472[[#This Row],[MS-DRG]],'TO HIDE DRG Sum Ref'!$B$2:$M$760,5,FALSE)," ")</f>
        <v xml:space="preserve"> </v>
      </c>
      <c r="G592" s="211" t="str">
        <f>IF('Volume Input'!E594&lt;&gt;0,'Volume Input'!E594," ")</f>
        <v xml:space="preserve"> </v>
      </c>
      <c r="H592" s="210" t="str">
        <f>IFERROR(VLOOKUP(Table2472[[#This Row],[MS-DRG]],'TO HIDE DRG Sum Ref'!$B$2:$M$760,2,FALSE)," ")</f>
        <v xml:space="preserve"> </v>
      </c>
      <c r="I592" s="212" t="str">
        <f>_xlfn.IFNA(VLOOKUP(Table2472[[#This Row],[MS-DRG]],'TO HIDE DRG Sum Ref'!$B$2:$F$760,3,FALSE)," ")</f>
        <v xml:space="preserve"> </v>
      </c>
      <c r="J592" s="212" t="str">
        <f>_xlfn.IFNA(VLOOKUP(F592,'TO HIDE DRG Sum Ref'!$L$3:$N$85,3,FALSE)," ")</f>
        <v xml:space="preserve"> </v>
      </c>
      <c r="K592" s="213" t="str">
        <f>IF(J592="Low",0.05,IF(J592="Medium",0.1,IF(J592="High",0.2,IF(J592="No Risk",0,IF(Table2472[[#This Row],[Risk of Shift]]=" "," ")))))</f>
        <v xml:space="preserve"> </v>
      </c>
      <c r="L592" s="213" t="str">
        <f>IF(J592="Low",0.1,IF(J592="Medium",0.15,IF(J592="High",0.25,IF(J592="No Risk",0,IF(Table2472[[#This Row],[Risk of Shift]]=" "," ")))))</f>
        <v xml:space="preserve"> </v>
      </c>
      <c r="M592" s="213" t="str">
        <f>IF(J592="Low",0.15,IF(J592="Medium",0.2,IF(J592="High",0.3,IF(J592="No Risk",0,IF(Table2472[[#This Row],[Risk of Shift]]=" "," ")))))</f>
        <v xml:space="preserve"> </v>
      </c>
    </row>
    <row r="593" spans="3:13">
      <c r="C593" s="16"/>
      <c r="E593" s="209" t="str">
        <f>IFERROR(VLOOKUP(Table2472[[#This Row],[MS-DRG]],'TO HIDE DRG Sum Ref'!$B$2:$M$760,4,FALSE)," ")</f>
        <v xml:space="preserve"> </v>
      </c>
      <c r="F593" s="210" t="str">
        <f>IFERROR(VLOOKUP(Table2472[[#This Row],[MS-DRG]],'TO HIDE DRG Sum Ref'!$B$2:$M$760,5,FALSE)," ")</f>
        <v xml:space="preserve"> </v>
      </c>
      <c r="G593" s="211" t="str">
        <f>IF('Volume Input'!E595&lt;&gt;0,'Volume Input'!E595," ")</f>
        <v xml:space="preserve"> </v>
      </c>
      <c r="H593" s="210" t="str">
        <f>IFERROR(VLOOKUP(Table2472[[#This Row],[MS-DRG]],'TO HIDE DRG Sum Ref'!$B$2:$M$760,2,FALSE)," ")</f>
        <v xml:space="preserve"> </v>
      </c>
      <c r="I593" s="212" t="str">
        <f>_xlfn.IFNA(VLOOKUP(Table2472[[#This Row],[MS-DRG]],'TO HIDE DRG Sum Ref'!$B$2:$F$760,3,FALSE)," ")</f>
        <v xml:space="preserve"> </v>
      </c>
      <c r="J593" s="212" t="str">
        <f>_xlfn.IFNA(VLOOKUP(F593,'TO HIDE DRG Sum Ref'!$L$3:$N$85,3,FALSE)," ")</f>
        <v xml:space="preserve"> </v>
      </c>
      <c r="K593" s="213" t="str">
        <f>IF(J593="Low",0.05,IF(J593="Medium",0.1,IF(J593="High",0.2,IF(J593="No Risk",0,IF(Table2472[[#This Row],[Risk of Shift]]=" "," ")))))</f>
        <v xml:space="preserve"> </v>
      </c>
      <c r="L593" s="213" t="str">
        <f>IF(J593="Low",0.1,IF(J593="Medium",0.15,IF(J593="High",0.25,IF(J593="No Risk",0,IF(Table2472[[#This Row],[Risk of Shift]]=" "," ")))))</f>
        <v xml:space="preserve"> </v>
      </c>
      <c r="M593" s="213" t="str">
        <f>IF(J593="Low",0.15,IF(J593="Medium",0.2,IF(J593="High",0.3,IF(J593="No Risk",0,IF(Table2472[[#This Row],[Risk of Shift]]=" "," ")))))</f>
        <v xml:space="preserve"> </v>
      </c>
    </row>
    <row r="594" spans="3:13">
      <c r="C594" s="16"/>
      <c r="E594" s="209" t="str">
        <f>IFERROR(VLOOKUP(Table2472[[#This Row],[MS-DRG]],'TO HIDE DRG Sum Ref'!$B$2:$M$760,4,FALSE)," ")</f>
        <v xml:space="preserve"> </v>
      </c>
      <c r="F594" s="210" t="str">
        <f>IFERROR(VLOOKUP(Table2472[[#This Row],[MS-DRG]],'TO HIDE DRG Sum Ref'!$B$2:$M$760,5,FALSE)," ")</f>
        <v xml:space="preserve"> </v>
      </c>
      <c r="G594" s="211" t="str">
        <f>IF('Volume Input'!E596&lt;&gt;0,'Volume Input'!E596," ")</f>
        <v xml:space="preserve"> </v>
      </c>
      <c r="H594" s="210" t="str">
        <f>IFERROR(VLOOKUP(Table2472[[#This Row],[MS-DRG]],'TO HIDE DRG Sum Ref'!$B$2:$M$760,2,FALSE)," ")</f>
        <v xml:space="preserve"> </v>
      </c>
      <c r="I594" s="212" t="str">
        <f>_xlfn.IFNA(VLOOKUP(Table2472[[#This Row],[MS-DRG]],'TO HIDE DRG Sum Ref'!$B$2:$F$760,3,FALSE)," ")</f>
        <v xml:space="preserve"> </v>
      </c>
      <c r="J594" s="212" t="str">
        <f>_xlfn.IFNA(VLOOKUP(F594,'TO HIDE DRG Sum Ref'!$L$3:$N$85,3,FALSE)," ")</f>
        <v xml:space="preserve"> </v>
      </c>
      <c r="K594" s="213" t="str">
        <f>IF(J594="Low",0.05,IF(J594="Medium",0.1,IF(J594="High",0.2,IF(J594="No Risk",0,IF(Table2472[[#This Row],[Risk of Shift]]=" "," ")))))</f>
        <v xml:space="preserve"> </v>
      </c>
      <c r="L594" s="213" t="str">
        <f>IF(J594="Low",0.1,IF(J594="Medium",0.15,IF(J594="High",0.25,IF(J594="No Risk",0,IF(Table2472[[#This Row],[Risk of Shift]]=" "," ")))))</f>
        <v xml:space="preserve"> </v>
      </c>
      <c r="M594" s="213" t="str">
        <f>IF(J594="Low",0.15,IF(J594="Medium",0.2,IF(J594="High",0.3,IF(J594="No Risk",0,IF(Table2472[[#This Row],[Risk of Shift]]=" "," ")))))</f>
        <v xml:space="preserve"> </v>
      </c>
    </row>
    <row r="595" spans="3:13">
      <c r="C595" s="16"/>
      <c r="E595" s="209" t="str">
        <f>IFERROR(VLOOKUP(Table2472[[#This Row],[MS-DRG]],'TO HIDE DRG Sum Ref'!$B$2:$M$760,4,FALSE)," ")</f>
        <v xml:space="preserve"> </v>
      </c>
      <c r="F595" s="210" t="str">
        <f>IFERROR(VLOOKUP(Table2472[[#This Row],[MS-DRG]],'TO HIDE DRG Sum Ref'!$B$2:$M$760,5,FALSE)," ")</f>
        <v xml:space="preserve"> </v>
      </c>
      <c r="G595" s="211" t="str">
        <f>IF('Volume Input'!E597&lt;&gt;0,'Volume Input'!E597," ")</f>
        <v xml:space="preserve"> </v>
      </c>
      <c r="H595" s="210" t="str">
        <f>IFERROR(VLOOKUP(Table2472[[#This Row],[MS-DRG]],'TO HIDE DRG Sum Ref'!$B$2:$M$760,2,FALSE)," ")</f>
        <v xml:space="preserve"> </v>
      </c>
      <c r="I595" s="212" t="str">
        <f>_xlfn.IFNA(VLOOKUP(Table2472[[#This Row],[MS-DRG]],'TO HIDE DRG Sum Ref'!$B$2:$F$760,3,FALSE)," ")</f>
        <v xml:space="preserve"> </v>
      </c>
      <c r="J595" s="212" t="str">
        <f>_xlfn.IFNA(VLOOKUP(F595,'TO HIDE DRG Sum Ref'!$L$3:$N$85,3,FALSE)," ")</f>
        <v xml:space="preserve"> </v>
      </c>
      <c r="K595" s="213" t="str">
        <f>IF(J595="Low",0.05,IF(J595="Medium",0.1,IF(J595="High",0.2,IF(J595="No Risk",0,IF(Table2472[[#This Row],[Risk of Shift]]=" "," ")))))</f>
        <v xml:space="preserve"> </v>
      </c>
      <c r="L595" s="213" t="str">
        <f>IF(J595="Low",0.1,IF(J595="Medium",0.15,IF(J595="High",0.25,IF(J595="No Risk",0,IF(Table2472[[#This Row],[Risk of Shift]]=" "," ")))))</f>
        <v xml:space="preserve"> </v>
      </c>
      <c r="M595" s="213" t="str">
        <f>IF(J595="Low",0.15,IF(J595="Medium",0.2,IF(J595="High",0.3,IF(J595="No Risk",0,IF(Table2472[[#This Row],[Risk of Shift]]=" "," ")))))</f>
        <v xml:space="preserve"> </v>
      </c>
    </row>
    <row r="596" spans="3:13">
      <c r="C596" s="16"/>
      <c r="E596" s="209" t="str">
        <f>IFERROR(VLOOKUP(Table2472[[#This Row],[MS-DRG]],'TO HIDE DRG Sum Ref'!$B$2:$M$760,4,FALSE)," ")</f>
        <v xml:space="preserve"> </v>
      </c>
      <c r="F596" s="210" t="str">
        <f>IFERROR(VLOOKUP(Table2472[[#This Row],[MS-DRG]],'TO HIDE DRG Sum Ref'!$B$2:$M$760,5,FALSE)," ")</f>
        <v xml:space="preserve"> </v>
      </c>
      <c r="G596" s="211" t="str">
        <f>IF('Volume Input'!E598&lt;&gt;0,'Volume Input'!E598," ")</f>
        <v xml:space="preserve"> </v>
      </c>
      <c r="H596" s="210" t="str">
        <f>IFERROR(VLOOKUP(Table2472[[#This Row],[MS-DRG]],'TO HIDE DRG Sum Ref'!$B$2:$M$760,2,FALSE)," ")</f>
        <v xml:space="preserve"> </v>
      </c>
      <c r="I596" s="212" t="str">
        <f>_xlfn.IFNA(VLOOKUP(Table2472[[#This Row],[MS-DRG]],'TO HIDE DRG Sum Ref'!$B$2:$F$760,3,FALSE)," ")</f>
        <v xml:space="preserve"> </v>
      </c>
      <c r="J596" s="212" t="str">
        <f>_xlfn.IFNA(VLOOKUP(F596,'TO HIDE DRG Sum Ref'!$L$3:$N$85,3,FALSE)," ")</f>
        <v xml:space="preserve"> </v>
      </c>
      <c r="K596" s="213" t="str">
        <f>IF(J596="Low",0.05,IF(J596="Medium",0.1,IF(J596="High",0.2,IF(J596="No Risk",0,IF(Table2472[[#This Row],[Risk of Shift]]=" "," ")))))</f>
        <v xml:space="preserve"> </v>
      </c>
      <c r="L596" s="213" t="str">
        <f>IF(J596="Low",0.1,IF(J596="Medium",0.15,IF(J596="High",0.25,IF(J596="No Risk",0,IF(Table2472[[#This Row],[Risk of Shift]]=" "," ")))))</f>
        <v xml:space="preserve"> </v>
      </c>
      <c r="M596" s="213" t="str">
        <f>IF(J596="Low",0.15,IF(J596="Medium",0.2,IF(J596="High",0.3,IF(J596="No Risk",0,IF(Table2472[[#This Row],[Risk of Shift]]=" "," ")))))</f>
        <v xml:space="preserve"> </v>
      </c>
    </row>
    <row r="597" spans="3:13">
      <c r="C597" s="16"/>
      <c r="E597" s="209" t="str">
        <f>IFERROR(VLOOKUP(Table2472[[#This Row],[MS-DRG]],'TO HIDE DRG Sum Ref'!$B$2:$M$760,4,FALSE)," ")</f>
        <v xml:space="preserve"> </v>
      </c>
      <c r="F597" s="210" t="str">
        <f>IFERROR(VLOOKUP(Table2472[[#This Row],[MS-DRG]],'TO HIDE DRG Sum Ref'!$B$2:$M$760,5,FALSE)," ")</f>
        <v xml:space="preserve"> </v>
      </c>
      <c r="G597" s="211" t="str">
        <f>IF('Volume Input'!E599&lt;&gt;0,'Volume Input'!E599," ")</f>
        <v xml:space="preserve"> </v>
      </c>
      <c r="H597" s="210" t="str">
        <f>IFERROR(VLOOKUP(Table2472[[#This Row],[MS-DRG]],'TO HIDE DRG Sum Ref'!$B$2:$M$760,2,FALSE)," ")</f>
        <v xml:space="preserve"> </v>
      </c>
      <c r="I597" s="212" t="str">
        <f>_xlfn.IFNA(VLOOKUP(Table2472[[#This Row],[MS-DRG]],'TO HIDE DRG Sum Ref'!$B$2:$F$760,3,FALSE)," ")</f>
        <v xml:space="preserve"> </v>
      </c>
      <c r="J597" s="212" t="str">
        <f>_xlfn.IFNA(VLOOKUP(F597,'TO HIDE DRG Sum Ref'!$L$3:$N$85,3,FALSE)," ")</f>
        <v xml:space="preserve"> </v>
      </c>
      <c r="K597" s="213" t="str">
        <f>IF(J597="Low",0.05,IF(J597="Medium",0.1,IF(J597="High",0.2,IF(J597="No Risk",0,IF(Table2472[[#This Row],[Risk of Shift]]=" "," ")))))</f>
        <v xml:space="preserve"> </v>
      </c>
      <c r="L597" s="213" t="str">
        <f>IF(J597="Low",0.1,IF(J597="Medium",0.15,IF(J597="High",0.25,IF(J597="No Risk",0,IF(Table2472[[#This Row],[Risk of Shift]]=" "," ")))))</f>
        <v xml:space="preserve"> </v>
      </c>
      <c r="M597" s="213" t="str">
        <f>IF(J597="Low",0.15,IF(J597="Medium",0.2,IF(J597="High",0.3,IF(J597="No Risk",0,IF(Table2472[[#This Row],[Risk of Shift]]=" "," ")))))</f>
        <v xml:space="preserve"> </v>
      </c>
    </row>
    <row r="598" spans="3:13">
      <c r="C598" s="16"/>
      <c r="E598" s="209" t="str">
        <f>IFERROR(VLOOKUP(Table2472[[#This Row],[MS-DRG]],'TO HIDE DRG Sum Ref'!$B$2:$M$760,4,FALSE)," ")</f>
        <v xml:space="preserve"> </v>
      </c>
      <c r="F598" s="210" t="str">
        <f>IFERROR(VLOOKUP(Table2472[[#This Row],[MS-DRG]],'TO HIDE DRG Sum Ref'!$B$2:$M$760,5,FALSE)," ")</f>
        <v xml:space="preserve"> </v>
      </c>
      <c r="G598" s="211" t="str">
        <f>IF('Volume Input'!E600&lt;&gt;0,'Volume Input'!E600," ")</f>
        <v xml:space="preserve"> </v>
      </c>
      <c r="H598" s="210" t="str">
        <f>IFERROR(VLOOKUP(Table2472[[#This Row],[MS-DRG]],'TO HIDE DRG Sum Ref'!$B$2:$M$760,2,FALSE)," ")</f>
        <v xml:space="preserve"> </v>
      </c>
      <c r="I598" s="212" t="str">
        <f>_xlfn.IFNA(VLOOKUP(Table2472[[#This Row],[MS-DRG]],'TO HIDE DRG Sum Ref'!$B$2:$F$760,3,FALSE)," ")</f>
        <v xml:space="preserve"> </v>
      </c>
      <c r="J598" s="212" t="str">
        <f>_xlfn.IFNA(VLOOKUP(F598,'TO HIDE DRG Sum Ref'!$L$3:$N$85,3,FALSE)," ")</f>
        <v xml:space="preserve"> </v>
      </c>
      <c r="K598" s="213" t="str">
        <f>IF(J598="Low",0.05,IF(J598="Medium",0.1,IF(J598="High",0.2,IF(J598="No Risk",0,IF(Table2472[[#This Row],[Risk of Shift]]=" "," ")))))</f>
        <v xml:space="preserve"> </v>
      </c>
      <c r="L598" s="213" t="str">
        <f>IF(J598="Low",0.1,IF(J598="Medium",0.15,IF(J598="High",0.25,IF(J598="No Risk",0,IF(Table2472[[#This Row],[Risk of Shift]]=" "," ")))))</f>
        <v xml:space="preserve"> </v>
      </c>
      <c r="M598" s="213" t="str">
        <f>IF(J598="Low",0.15,IF(J598="Medium",0.2,IF(J598="High",0.3,IF(J598="No Risk",0,IF(Table2472[[#This Row],[Risk of Shift]]=" "," ")))))</f>
        <v xml:space="preserve"> </v>
      </c>
    </row>
    <row r="599" spans="3:13">
      <c r="C599" s="16"/>
      <c r="E599" s="209" t="str">
        <f>IFERROR(VLOOKUP(Table2472[[#This Row],[MS-DRG]],'TO HIDE DRG Sum Ref'!$B$2:$M$760,4,FALSE)," ")</f>
        <v xml:space="preserve"> </v>
      </c>
      <c r="F599" s="210" t="str">
        <f>IFERROR(VLOOKUP(Table2472[[#This Row],[MS-DRG]],'TO HIDE DRG Sum Ref'!$B$2:$M$760,5,FALSE)," ")</f>
        <v xml:space="preserve"> </v>
      </c>
      <c r="G599" s="211" t="str">
        <f>IF('Volume Input'!E601&lt;&gt;0,'Volume Input'!E601," ")</f>
        <v xml:space="preserve"> </v>
      </c>
      <c r="H599" s="210" t="str">
        <f>IFERROR(VLOOKUP(Table2472[[#This Row],[MS-DRG]],'TO HIDE DRG Sum Ref'!$B$2:$M$760,2,FALSE)," ")</f>
        <v xml:space="preserve"> </v>
      </c>
      <c r="I599" s="212" t="str">
        <f>_xlfn.IFNA(VLOOKUP(Table2472[[#This Row],[MS-DRG]],'TO HIDE DRG Sum Ref'!$B$2:$F$760,3,FALSE)," ")</f>
        <v xml:space="preserve"> </v>
      </c>
      <c r="J599" s="212" t="str">
        <f>_xlfn.IFNA(VLOOKUP(F599,'TO HIDE DRG Sum Ref'!$L$3:$N$85,3,FALSE)," ")</f>
        <v xml:space="preserve"> </v>
      </c>
      <c r="K599" s="213" t="str">
        <f>IF(J599="Low",0.05,IF(J599="Medium",0.1,IF(J599="High",0.2,IF(J599="No Risk",0,IF(Table2472[[#This Row],[Risk of Shift]]=" "," ")))))</f>
        <v xml:space="preserve"> </v>
      </c>
      <c r="L599" s="213" t="str">
        <f>IF(J599="Low",0.1,IF(J599="Medium",0.15,IF(J599="High",0.25,IF(J599="No Risk",0,IF(Table2472[[#This Row],[Risk of Shift]]=" "," ")))))</f>
        <v xml:space="preserve"> </v>
      </c>
      <c r="M599" s="213" t="str">
        <f>IF(J599="Low",0.15,IF(J599="Medium",0.2,IF(J599="High",0.3,IF(J599="No Risk",0,IF(Table2472[[#This Row],[Risk of Shift]]=" "," ")))))</f>
        <v xml:space="preserve"> </v>
      </c>
    </row>
    <row r="600" spans="3:13">
      <c r="C600" s="16"/>
      <c r="E600" s="209" t="str">
        <f>IFERROR(VLOOKUP(Table2472[[#This Row],[MS-DRG]],'TO HIDE DRG Sum Ref'!$B$2:$M$760,4,FALSE)," ")</f>
        <v xml:space="preserve"> </v>
      </c>
      <c r="F600" s="210" t="str">
        <f>IFERROR(VLOOKUP(Table2472[[#This Row],[MS-DRG]],'TO HIDE DRG Sum Ref'!$B$2:$M$760,5,FALSE)," ")</f>
        <v xml:space="preserve"> </v>
      </c>
      <c r="G600" s="211" t="str">
        <f>IF('Volume Input'!E602&lt;&gt;0,'Volume Input'!E602," ")</f>
        <v xml:space="preserve"> </v>
      </c>
      <c r="H600" s="210" t="str">
        <f>IFERROR(VLOOKUP(Table2472[[#This Row],[MS-DRG]],'TO HIDE DRG Sum Ref'!$B$2:$M$760,2,FALSE)," ")</f>
        <v xml:space="preserve"> </v>
      </c>
      <c r="I600" s="212" t="str">
        <f>_xlfn.IFNA(VLOOKUP(Table2472[[#This Row],[MS-DRG]],'TO HIDE DRG Sum Ref'!$B$2:$F$760,3,FALSE)," ")</f>
        <v xml:space="preserve"> </v>
      </c>
      <c r="J600" s="212" t="str">
        <f>_xlfn.IFNA(VLOOKUP(F600,'TO HIDE DRG Sum Ref'!$L$3:$N$85,3,FALSE)," ")</f>
        <v xml:space="preserve"> </v>
      </c>
      <c r="K600" s="213" t="str">
        <f>IF(J600="Low",0.05,IF(J600="Medium",0.1,IF(J600="High",0.2,IF(J600="No Risk",0,IF(Table2472[[#This Row],[Risk of Shift]]=" "," ")))))</f>
        <v xml:space="preserve"> </v>
      </c>
      <c r="L600" s="213" t="str">
        <f>IF(J600="Low",0.1,IF(J600="Medium",0.15,IF(J600="High",0.25,IF(J600="No Risk",0,IF(Table2472[[#This Row],[Risk of Shift]]=" "," ")))))</f>
        <v xml:space="preserve"> </v>
      </c>
      <c r="M600" s="213" t="str">
        <f>IF(J600="Low",0.15,IF(J600="Medium",0.2,IF(J600="High",0.3,IF(J600="No Risk",0,IF(Table2472[[#This Row],[Risk of Shift]]=" "," ")))))</f>
        <v xml:space="preserve"> </v>
      </c>
    </row>
    <row r="601" spans="3:13">
      <c r="C601" s="16"/>
      <c r="E601" s="209" t="str">
        <f>IFERROR(VLOOKUP(Table2472[[#This Row],[MS-DRG]],'TO HIDE DRG Sum Ref'!$B$2:$M$760,4,FALSE)," ")</f>
        <v xml:space="preserve"> </v>
      </c>
      <c r="F601" s="210" t="str">
        <f>IFERROR(VLOOKUP(Table2472[[#This Row],[MS-DRG]],'TO HIDE DRG Sum Ref'!$B$2:$M$760,5,FALSE)," ")</f>
        <v xml:space="preserve"> </v>
      </c>
      <c r="G601" s="211" t="str">
        <f>IF('Volume Input'!E603&lt;&gt;0,'Volume Input'!E603," ")</f>
        <v xml:space="preserve"> </v>
      </c>
      <c r="H601" s="210" t="str">
        <f>IFERROR(VLOOKUP(Table2472[[#This Row],[MS-DRG]],'TO HIDE DRG Sum Ref'!$B$2:$M$760,2,FALSE)," ")</f>
        <v xml:space="preserve"> </v>
      </c>
      <c r="I601" s="212" t="str">
        <f>_xlfn.IFNA(VLOOKUP(Table2472[[#This Row],[MS-DRG]],'TO HIDE DRG Sum Ref'!$B$2:$F$760,3,FALSE)," ")</f>
        <v xml:space="preserve"> </v>
      </c>
      <c r="J601" s="212" t="str">
        <f>_xlfn.IFNA(VLOOKUP(F601,'TO HIDE DRG Sum Ref'!$L$3:$N$85,3,FALSE)," ")</f>
        <v xml:space="preserve"> </v>
      </c>
      <c r="K601" s="213" t="str">
        <f>IF(J601="Low",0.05,IF(J601="Medium",0.1,IF(J601="High",0.2,IF(J601="No Risk",0,IF(Table2472[[#This Row],[Risk of Shift]]=" "," ")))))</f>
        <v xml:space="preserve"> </v>
      </c>
      <c r="L601" s="213" t="str">
        <f>IF(J601="Low",0.1,IF(J601="Medium",0.15,IF(J601="High",0.25,IF(J601="No Risk",0,IF(Table2472[[#This Row],[Risk of Shift]]=" "," ")))))</f>
        <v xml:space="preserve"> </v>
      </c>
      <c r="M601" s="213" t="str">
        <f>IF(J601="Low",0.15,IF(J601="Medium",0.2,IF(J601="High",0.3,IF(J601="No Risk",0,IF(Table2472[[#This Row],[Risk of Shift]]=" "," ")))))</f>
        <v xml:space="preserve"> </v>
      </c>
    </row>
    <row r="602" spans="3:13">
      <c r="C602" s="16"/>
      <c r="E602" s="209" t="str">
        <f>IFERROR(VLOOKUP(Table2472[[#This Row],[MS-DRG]],'TO HIDE DRG Sum Ref'!$B$2:$M$760,4,FALSE)," ")</f>
        <v xml:space="preserve"> </v>
      </c>
      <c r="F602" s="210" t="str">
        <f>IFERROR(VLOOKUP(Table2472[[#This Row],[MS-DRG]],'TO HIDE DRG Sum Ref'!$B$2:$M$760,5,FALSE)," ")</f>
        <v xml:space="preserve"> </v>
      </c>
      <c r="G602" s="211" t="str">
        <f>IF('Volume Input'!E604&lt;&gt;0,'Volume Input'!E604," ")</f>
        <v xml:space="preserve"> </v>
      </c>
      <c r="H602" s="210" t="str">
        <f>IFERROR(VLOOKUP(Table2472[[#This Row],[MS-DRG]],'TO HIDE DRG Sum Ref'!$B$2:$M$760,2,FALSE)," ")</f>
        <v xml:space="preserve"> </v>
      </c>
      <c r="I602" s="212" t="str">
        <f>_xlfn.IFNA(VLOOKUP(Table2472[[#This Row],[MS-DRG]],'TO HIDE DRG Sum Ref'!$B$2:$F$760,3,FALSE)," ")</f>
        <v xml:space="preserve"> </v>
      </c>
      <c r="J602" s="212" t="str">
        <f>_xlfn.IFNA(VLOOKUP(F602,'TO HIDE DRG Sum Ref'!$L$3:$N$85,3,FALSE)," ")</f>
        <v xml:space="preserve"> </v>
      </c>
      <c r="K602" s="213" t="str">
        <f>IF(J602="Low",0.05,IF(J602="Medium",0.1,IF(J602="High",0.2,IF(J602="No Risk",0,IF(Table2472[[#This Row],[Risk of Shift]]=" "," ")))))</f>
        <v xml:space="preserve"> </v>
      </c>
      <c r="L602" s="213" t="str">
        <f>IF(J602="Low",0.1,IF(J602="Medium",0.15,IF(J602="High",0.25,IF(J602="No Risk",0,IF(Table2472[[#This Row],[Risk of Shift]]=" "," ")))))</f>
        <v xml:space="preserve"> </v>
      </c>
      <c r="M602" s="213" t="str">
        <f>IF(J602="Low",0.15,IF(J602="Medium",0.2,IF(J602="High",0.3,IF(J602="No Risk",0,IF(Table2472[[#This Row],[Risk of Shift]]=" "," ")))))</f>
        <v xml:space="preserve"> </v>
      </c>
    </row>
    <row r="603" spans="3:13">
      <c r="C603" s="16"/>
      <c r="E603" s="209" t="str">
        <f>IFERROR(VLOOKUP(Table2472[[#This Row],[MS-DRG]],'TO HIDE DRG Sum Ref'!$B$2:$M$760,4,FALSE)," ")</f>
        <v xml:space="preserve"> </v>
      </c>
      <c r="F603" s="210" t="str">
        <f>IFERROR(VLOOKUP(Table2472[[#This Row],[MS-DRG]],'TO HIDE DRG Sum Ref'!$B$2:$M$760,5,FALSE)," ")</f>
        <v xml:space="preserve"> </v>
      </c>
      <c r="G603" s="211" t="str">
        <f>IF('Volume Input'!E605&lt;&gt;0,'Volume Input'!E605," ")</f>
        <v xml:space="preserve"> </v>
      </c>
      <c r="H603" s="210" t="str">
        <f>IFERROR(VLOOKUP(Table2472[[#This Row],[MS-DRG]],'TO HIDE DRG Sum Ref'!$B$2:$M$760,2,FALSE)," ")</f>
        <v xml:space="preserve"> </v>
      </c>
      <c r="I603" s="212" t="str">
        <f>_xlfn.IFNA(VLOOKUP(Table2472[[#This Row],[MS-DRG]],'TO HIDE DRG Sum Ref'!$B$2:$F$760,3,FALSE)," ")</f>
        <v xml:space="preserve"> </v>
      </c>
      <c r="J603" s="212" t="str">
        <f>_xlfn.IFNA(VLOOKUP(F603,'TO HIDE DRG Sum Ref'!$L$3:$N$85,3,FALSE)," ")</f>
        <v xml:space="preserve"> </v>
      </c>
      <c r="K603" s="213" t="str">
        <f>IF(J603="Low",0.05,IF(J603="Medium",0.1,IF(J603="High",0.2,IF(J603="No Risk",0,IF(Table2472[[#This Row],[Risk of Shift]]=" "," ")))))</f>
        <v xml:space="preserve"> </v>
      </c>
      <c r="L603" s="213" t="str">
        <f>IF(J603="Low",0.1,IF(J603="Medium",0.15,IF(J603="High",0.25,IF(J603="No Risk",0,IF(Table2472[[#This Row],[Risk of Shift]]=" "," ")))))</f>
        <v xml:space="preserve"> </v>
      </c>
      <c r="M603" s="213" t="str">
        <f>IF(J603="Low",0.15,IF(J603="Medium",0.2,IF(J603="High",0.3,IF(J603="No Risk",0,IF(Table2472[[#This Row],[Risk of Shift]]=" "," ")))))</f>
        <v xml:space="preserve"> </v>
      </c>
    </row>
    <row r="604" spans="3:13">
      <c r="C604" s="16"/>
      <c r="E604" s="209" t="str">
        <f>IFERROR(VLOOKUP(Table2472[[#This Row],[MS-DRG]],'TO HIDE DRG Sum Ref'!$B$2:$M$760,4,FALSE)," ")</f>
        <v xml:space="preserve"> </v>
      </c>
      <c r="F604" s="210" t="str">
        <f>IFERROR(VLOOKUP(Table2472[[#This Row],[MS-DRG]],'TO HIDE DRG Sum Ref'!$B$2:$M$760,5,FALSE)," ")</f>
        <v xml:space="preserve"> </v>
      </c>
      <c r="G604" s="211" t="str">
        <f>IF('Volume Input'!E606&lt;&gt;0,'Volume Input'!E606," ")</f>
        <v xml:space="preserve"> </v>
      </c>
      <c r="H604" s="210" t="str">
        <f>IFERROR(VLOOKUP(Table2472[[#This Row],[MS-DRG]],'TO HIDE DRG Sum Ref'!$B$2:$M$760,2,FALSE)," ")</f>
        <v xml:space="preserve"> </v>
      </c>
      <c r="I604" s="212" t="str">
        <f>_xlfn.IFNA(VLOOKUP(Table2472[[#This Row],[MS-DRG]],'TO HIDE DRG Sum Ref'!$B$2:$F$760,3,FALSE)," ")</f>
        <v xml:space="preserve"> </v>
      </c>
      <c r="J604" s="212" t="str">
        <f>_xlfn.IFNA(VLOOKUP(F604,'TO HIDE DRG Sum Ref'!$L$3:$N$85,3,FALSE)," ")</f>
        <v xml:space="preserve"> </v>
      </c>
      <c r="K604" s="213" t="str">
        <f>IF(J604="Low",0.05,IF(J604="Medium",0.1,IF(J604="High",0.2,IF(J604="No Risk",0,IF(Table2472[[#This Row],[Risk of Shift]]=" "," ")))))</f>
        <v xml:space="preserve"> </v>
      </c>
      <c r="L604" s="213" t="str">
        <f>IF(J604="Low",0.1,IF(J604="Medium",0.15,IF(J604="High",0.25,IF(J604="No Risk",0,IF(Table2472[[#This Row],[Risk of Shift]]=" "," ")))))</f>
        <v xml:space="preserve"> </v>
      </c>
      <c r="M604" s="213" t="str">
        <f>IF(J604="Low",0.15,IF(J604="Medium",0.2,IF(J604="High",0.3,IF(J604="No Risk",0,IF(Table2472[[#This Row],[Risk of Shift]]=" "," ")))))</f>
        <v xml:space="preserve"> </v>
      </c>
    </row>
    <row r="605" spans="3:13">
      <c r="C605" s="16"/>
      <c r="E605" s="209" t="str">
        <f>IFERROR(VLOOKUP(Table2472[[#This Row],[MS-DRG]],'TO HIDE DRG Sum Ref'!$B$2:$M$760,4,FALSE)," ")</f>
        <v xml:space="preserve"> </v>
      </c>
      <c r="F605" s="210" t="str">
        <f>IFERROR(VLOOKUP(Table2472[[#This Row],[MS-DRG]],'TO HIDE DRG Sum Ref'!$B$2:$M$760,5,FALSE)," ")</f>
        <v xml:space="preserve"> </v>
      </c>
      <c r="G605" s="211" t="str">
        <f>IF('Volume Input'!E607&lt;&gt;0,'Volume Input'!E607," ")</f>
        <v xml:space="preserve"> </v>
      </c>
      <c r="H605" s="210" t="str">
        <f>IFERROR(VLOOKUP(Table2472[[#This Row],[MS-DRG]],'TO HIDE DRG Sum Ref'!$B$2:$M$760,2,FALSE)," ")</f>
        <v xml:space="preserve"> </v>
      </c>
      <c r="I605" s="212" t="str">
        <f>_xlfn.IFNA(VLOOKUP(Table2472[[#This Row],[MS-DRG]],'TO HIDE DRG Sum Ref'!$B$2:$F$760,3,FALSE)," ")</f>
        <v xml:space="preserve"> </v>
      </c>
      <c r="J605" s="212" t="str">
        <f>_xlfn.IFNA(VLOOKUP(F605,'TO HIDE DRG Sum Ref'!$L$3:$N$85,3,FALSE)," ")</f>
        <v xml:space="preserve"> </v>
      </c>
      <c r="K605" s="213" t="str">
        <f>IF(J605="Low",0.05,IF(J605="Medium",0.1,IF(J605="High",0.2,IF(J605="No Risk",0,IF(Table2472[[#This Row],[Risk of Shift]]=" "," ")))))</f>
        <v xml:space="preserve"> </v>
      </c>
      <c r="L605" s="213" t="str">
        <f>IF(J605="Low",0.1,IF(J605="Medium",0.15,IF(J605="High",0.25,IF(J605="No Risk",0,IF(Table2472[[#This Row],[Risk of Shift]]=" "," ")))))</f>
        <v xml:space="preserve"> </v>
      </c>
      <c r="M605" s="213" t="str">
        <f>IF(J605="Low",0.15,IF(J605="Medium",0.2,IF(J605="High",0.3,IF(J605="No Risk",0,IF(Table2472[[#This Row],[Risk of Shift]]=" "," ")))))</f>
        <v xml:space="preserve"> </v>
      </c>
    </row>
    <row r="606" spans="3:13">
      <c r="C606" s="16"/>
      <c r="E606" s="209" t="str">
        <f>IFERROR(VLOOKUP(Table2472[[#This Row],[MS-DRG]],'TO HIDE DRG Sum Ref'!$B$2:$M$760,4,FALSE)," ")</f>
        <v xml:space="preserve"> </v>
      </c>
      <c r="F606" s="210" t="str">
        <f>IFERROR(VLOOKUP(Table2472[[#This Row],[MS-DRG]],'TO HIDE DRG Sum Ref'!$B$2:$M$760,5,FALSE)," ")</f>
        <v xml:space="preserve"> </v>
      </c>
      <c r="G606" s="211" t="str">
        <f>IF('Volume Input'!E608&lt;&gt;0,'Volume Input'!E608," ")</f>
        <v xml:space="preserve"> </v>
      </c>
      <c r="H606" s="210" t="str">
        <f>IFERROR(VLOOKUP(Table2472[[#This Row],[MS-DRG]],'TO HIDE DRG Sum Ref'!$B$2:$M$760,2,FALSE)," ")</f>
        <v xml:space="preserve"> </v>
      </c>
      <c r="I606" s="212" t="str">
        <f>_xlfn.IFNA(VLOOKUP(Table2472[[#This Row],[MS-DRG]],'TO HIDE DRG Sum Ref'!$B$2:$F$760,3,FALSE)," ")</f>
        <v xml:space="preserve"> </v>
      </c>
      <c r="J606" s="212" t="str">
        <f>_xlfn.IFNA(VLOOKUP(F606,'TO HIDE DRG Sum Ref'!$L$3:$N$85,3,FALSE)," ")</f>
        <v xml:space="preserve"> </v>
      </c>
      <c r="K606" s="213" t="str">
        <f>IF(J606="Low",0.05,IF(J606="Medium",0.1,IF(J606="High",0.2,IF(J606="No Risk",0,IF(Table2472[[#This Row],[Risk of Shift]]=" "," ")))))</f>
        <v xml:space="preserve"> </v>
      </c>
      <c r="L606" s="213" t="str">
        <f>IF(J606="Low",0.1,IF(J606="Medium",0.15,IF(J606="High",0.25,IF(J606="No Risk",0,IF(Table2472[[#This Row],[Risk of Shift]]=" "," ")))))</f>
        <v xml:space="preserve"> </v>
      </c>
      <c r="M606" s="213" t="str">
        <f>IF(J606="Low",0.15,IF(J606="Medium",0.2,IF(J606="High",0.3,IF(J606="No Risk",0,IF(Table2472[[#This Row],[Risk of Shift]]=" "," ")))))</f>
        <v xml:space="preserve"> </v>
      </c>
    </row>
    <row r="607" spans="3:13">
      <c r="C607" s="16"/>
      <c r="E607" s="209" t="str">
        <f>IFERROR(VLOOKUP(Table2472[[#This Row],[MS-DRG]],'TO HIDE DRG Sum Ref'!$B$2:$M$760,4,FALSE)," ")</f>
        <v xml:space="preserve"> </v>
      </c>
      <c r="F607" s="210" t="str">
        <f>IFERROR(VLOOKUP(Table2472[[#This Row],[MS-DRG]],'TO HIDE DRG Sum Ref'!$B$2:$M$760,5,FALSE)," ")</f>
        <v xml:space="preserve"> </v>
      </c>
      <c r="G607" s="211" t="str">
        <f>IF('Volume Input'!E609&lt;&gt;0,'Volume Input'!E609," ")</f>
        <v xml:space="preserve"> </v>
      </c>
      <c r="H607" s="210" t="str">
        <f>IFERROR(VLOOKUP(Table2472[[#This Row],[MS-DRG]],'TO HIDE DRG Sum Ref'!$B$2:$M$760,2,FALSE)," ")</f>
        <v xml:space="preserve"> </v>
      </c>
      <c r="I607" s="212" t="str">
        <f>_xlfn.IFNA(VLOOKUP(Table2472[[#This Row],[MS-DRG]],'TO HIDE DRG Sum Ref'!$B$2:$F$760,3,FALSE)," ")</f>
        <v xml:space="preserve"> </v>
      </c>
      <c r="J607" s="212" t="str">
        <f>_xlfn.IFNA(VLOOKUP(F607,'TO HIDE DRG Sum Ref'!$L$3:$N$85,3,FALSE)," ")</f>
        <v xml:space="preserve"> </v>
      </c>
      <c r="K607" s="213" t="str">
        <f>IF(J607="Low",0.05,IF(J607="Medium",0.1,IF(J607="High",0.2,IF(J607="No Risk",0,IF(Table2472[[#This Row],[Risk of Shift]]=" "," ")))))</f>
        <v xml:space="preserve"> </v>
      </c>
      <c r="L607" s="213" t="str">
        <f>IF(J607="Low",0.1,IF(J607="Medium",0.15,IF(J607="High",0.25,IF(J607="No Risk",0,IF(Table2472[[#This Row],[Risk of Shift]]=" "," ")))))</f>
        <v xml:space="preserve"> </v>
      </c>
      <c r="M607" s="213" t="str">
        <f>IF(J607="Low",0.15,IF(J607="Medium",0.2,IF(J607="High",0.3,IF(J607="No Risk",0,IF(Table2472[[#This Row],[Risk of Shift]]=" "," ")))))</f>
        <v xml:space="preserve"> </v>
      </c>
    </row>
    <row r="608" spans="3:13">
      <c r="C608" s="16"/>
      <c r="E608" s="209" t="str">
        <f>IFERROR(VLOOKUP(Table2472[[#This Row],[MS-DRG]],'TO HIDE DRG Sum Ref'!$B$2:$M$760,4,FALSE)," ")</f>
        <v xml:space="preserve"> </v>
      </c>
      <c r="F608" s="210" t="str">
        <f>IFERROR(VLOOKUP(Table2472[[#This Row],[MS-DRG]],'TO HIDE DRG Sum Ref'!$B$2:$M$760,5,FALSE)," ")</f>
        <v xml:space="preserve"> </v>
      </c>
      <c r="G608" s="211" t="str">
        <f>IF('Volume Input'!E610&lt;&gt;0,'Volume Input'!E610," ")</f>
        <v xml:space="preserve"> </v>
      </c>
      <c r="H608" s="210" t="str">
        <f>IFERROR(VLOOKUP(Table2472[[#This Row],[MS-DRG]],'TO HIDE DRG Sum Ref'!$B$2:$M$760,2,FALSE)," ")</f>
        <v xml:space="preserve"> </v>
      </c>
      <c r="I608" s="212" t="str">
        <f>_xlfn.IFNA(VLOOKUP(Table2472[[#This Row],[MS-DRG]],'TO HIDE DRG Sum Ref'!$B$2:$F$760,3,FALSE)," ")</f>
        <v xml:space="preserve"> </v>
      </c>
      <c r="J608" s="212" t="str">
        <f>_xlfn.IFNA(VLOOKUP(F608,'TO HIDE DRG Sum Ref'!$L$3:$N$85,3,FALSE)," ")</f>
        <v xml:space="preserve"> </v>
      </c>
      <c r="K608" s="213" t="str">
        <f>IF(J608="Low",0.05,IF(J608="Medium",0.1,IF(J608="High",0.2,IF(J608="No Risk",0,IF(Table2472[[#This Row],[Risk of Shift]]=" "," ")))))</f>
        <v xml:space="preserve"> </v>
      </c>
      <c r="L608" s="213" t="str">
        <f>IF(J608="Low",0.1,IF(J608="Medium",0.15,IF(J608="High",0.25,IF(J608="No Risk",0,IF(Table2472[[#This Row],[Risk of Shift]]=" "," ")))))</f>
        <v xml:space="preserve"> </v>
      </c>
      <c r="M608" s="213" t="str">
        <f>IF(J608="Low",0.15,IF(J608="Medium",0.2,IF(J608="High",0.3,IF(J608="No Risk",0,IF(Table2472[[#This Row],[Risk of Shift]]=" "," ")))))</f>
        <v xml:space="preserve"> </v>
      </c>
    </row>
    <row r="609" spans="3:13">
      <c r="C609" s="16"/>
      <c r="E609" s="209" t="str">
        <f>IFERROR(VLOOKUP(Table2472[[#This Row],[MS-DRG]],'TO HIDE DRG Sum Ref'!$B$2:$M$760,4,FALSE)," ")</f>
        <v xml:space="preserve"> </v>
      </c>
      <c r="F609" s="210" t="str">
        <f>IFERROR(VLOOKUP(Table2472[[#This Row],[MS-DRG]],'TO HIDE DRG Sum Ref'!$B$2:$M$760,5,FALSE)," ")</f>
        <v xml:space="preserve"> </v>
      </c>
      <c r="G609" s="211" t="str">
        <f>IF('Volume Input'!E611&lt;&gt;0,'Volume Input'!E611," ")</f>
        <v xml:space="preserve"> </v>
      </c>
      <c r="H609" s="210" t="str">
        <f>IFERROR(VLOOKUP(Table2472[[#This Row],[MS-DRG]],'TO HIDE DRG Sum Ref'!$B$2:$M$760,2,FALSE)," ")</f>
        <v xml:space="preserve"> </v>
      </c>
      <c r="I609" s="212" t="str">
        <f>_xlfn.IFNA(VLOOKUP(Table2472[[#This Row],[MS-DRG]],'TO HIDE DRG Sum Ref'!$B$2:$F$760,3,FALSE)," ")</f>
        <v xml:space="preserve"> </v>
      </c>
      <c r="J609" s="212" t="str">
        <f>_xlfn.IFNA(VLOOKUP(F609,'TO HIDE DRG Sum Ref'!$L$3:$N$85,3,FALSE)," ")</f>
        <v xml:space="preserve"> </v>
      </c>
      <c r="K609" s="213" t="str">
        <f>IF(J609="Low",0.05,IF(J609="Medium",0.1,IF(J609="High",0.2,IF(J609="No Risk",0,IF(Table2472[[#This Row],[Risk of Shift]]=" "," ")))))</f>
        <v xml:space="preserve"> </v>
      </c>
      <c r="L609" s="213" t="str">
        <f>IF(J609="Low",0.1,IF(J609="Medium",0.15,IF(J609="High",0.25,IF(J609="No Risk",0,IF(Table2472[[#This Row],[Risk of Shift]]=" "," ")))))</f>
        <v xml:space="preserve"> </v>
      </c>
      <c r="M609" s="213" t="str">
        <f>IF(J609="Low",0.15,IF(J609="Medium",0.2,IF(J609="High",0.3,IF(J609="No Risk",0,IF(Table2472[[#This Row],[Risk of Shift]]=" "," ")))))</f>
        <v xml:space="preserve"> </v>
      </c>
    </row>
    <row r="610" spans="3:13">
      <c r="C610" s="16"/>
      <c r="E610" s="209" t="str">
        <f>IFERROR(VLOOKUP(Table2472[[#This Row],[MS-DRG]],'TO HIDE DRG Sum Ref'!$B$2:$M$760,4,FALSE)," ")</f>
        <v xml:space="preserve"> </v>
      </c>
      <c r="F610" s="210" t="str">
        <f>IFERROR(VLOOKUP(Table2472[[#This Row],[MS-DRG]],'TO HIDE DRG Sum Ref'!$B$2:$M$760,5,FALSE)," ")</f>
        <v xml:space="preserve"> </v>
      </c>
      <c r="G610" s="211" t="str">
        <f>IF('Volume Input'!E612&lt;&gt;0,'Volume Input'!E612," ")</f>
        <v xml:space="preserve"> </v>
      </c>
      <c r="H610" s="210" t="str">
        <f>IFERROR(VLOOKUP(Table2472[[#This Row],[MS-DRG]],'TO HIDE DRG Sum Ref'!$B$2:$M$760,2,FALSE)," ")</f>
        <v xml:space="preserve"> </v>
      </c>
      <c r="I610" s="212" t="str">
        <f>_xlfn.IFNA(VLOOKUP(Table2472[[#This Row],[MS-DRG]],'TO HIDE DRG Sum Ref'!$B$2:$F$760,3,FALSE)," ")</f>
        <v xml:space="preserve"> </v>
      </c>
      <c r="J610" s="212" t="str">
        <f>_xlfn.IFNA(VLOOKUP(F610,'TO HIDE DRG Sum Ref'!$L$3:$N$85,3,FALSE)," ")</f>
        <v xml:space="preserve"> </v>
      </c>
      <c r="K610" s="213" t="str">
        <f>IF(J610="Low",0.05,IF(J610="Medium",0.1,IF(J610="High",0.2,IF(J610="No Risk",0,IF(Table2472[[#This Row],[Risk of Shift]]=" "," ")))))</f>
        <v xml:space="preserve"> </v>
      </c>
      <c r="L610" s="213" t="str">
        <f>IF(J610="Low",0.1,IF(J610="Medium",0.15,IF(J610="High",0.25,IF(J610="No Risk",0,IF(Table2472[[#This Row],[Risk of Shift]]=" "," ")))))</f>
        <v xml:space="preserve"> </v>
      </c>
      <c r="M610" s="213" t="str">
        <f>IF(J610="Low",0.15,IF(J610="Medium",0.2,IF(J610="High",0.3,IF(J610="No Risk",0,IF(Table2472[[#This Row],[Risk of Shift]]=" "," ")))))</f>
        <v xml:space="preserve"> </v>
      </c>
    </row>
    <row r="611" spans="3:13">
      <c r="C611" s="16"/>
      <c r="E611" s="209" t="str">
        <f>IFERROR(VLOOKUP(Table2472[[#This Row],[MS-DRG]],'TO HIDE DRG Sum Ref'!$B$2:$M$760,4,FALSE)," ")</f>
        <v xml:space="preserve"> </v>
      </c>
      <c r="F611" s="210" t="str">
        <f>IFERROR(VLOOKUP(Table2472[[#This Row],[MS-DRG]],'TO HIDE DRG Sum Ref'!$B$2:$M$760,5,FALSE)," ")</f>
        <v xml:space="preserve"> </v>
      </c>
      <c r="G611" s="211" t="str">
        <f>IF('Volume Input'!E613&lt;&gt;0,'Volume Input'!E613," ")</f>
        <v xml:space="preserve"> </v>
      </c>
      <c r="H611" s="210" t="str">
        <f>IFERROR(VLOOKUP(Table2472[[#This Row],[MS-DRG]],'TO HIDE DRG Sum Ref'!$B$2:$M$760,2,FALSE)," ")</f>
        <v xml:space="preserve"> </v>
      </c>
      <c r="I611" s="212" t="str">
        <f>_xlfn.IFNA(VLOOKUP(Table2472[[#This Row],[MS-DRG]],'TO HIDE DRG Sum Ref'!$B$2:$F$760,3,FALSE)," ")</f>
        <v xml:space="preserve"> </v>
      </c>
      <c r="J611" s="212" t="str">
        <f>_xlfn.IFNA(VLOOKUP(F611,'TO HIDE DRG Sum Ref'!$L$3:$N$85,3,FALSE)," ")</f>
        <v xml:space="preserve"> </v>
      </c>
      <c r="K611" s="213" t="str">
        <f>IF(J611="Low",0.05,IF(J611="Medium",0.1,IF(J611="High",0.2,IF(J611="No Risk",0,IF(Table2472[[#This Row],[Risk of Shift]]=" "," ")))))</f>
        <v xml:space="preserve"> </v>
      </c>
      <c r="L611" s="213" t="str">
        <f>IF(J611="Low",0.1,IF(J611="Medium",0.15,IF(J611="High",0.25,IF(J611="No Risk",0,IF(Table2472[[#This Row],[Risk of Shift]]=" "," ")))))</f>
        <v xml:space="preserve"> </v>
      </c>
      <c r="M611" s="213" t="str">
        <f>IF(J611="Low",0.15,IF(J611="Medium",0.2,IF(J611="High",0.3,IF(J611="No Risk",0,IF(Table2472[[#This Row],[Risk of Shift]]=" "," ")))))</f>
        <v xml:space="preserve"> </v>
      </c>
    </row>
    <row r="612" spans="3:13">
      <c r="C612" s="16"/>
      <c r="E612" s="209" t="str">
        <f>IFERROR(VLOOKUP(Table2472[[#This Row],[MS-DRG]],'TO HIDE DRG Sum Ref'!$B$2:$M$760,4,FALSE)," ")</f>
        <v xml:space="preserve"> </v>
      </c>
      <c r="F612" s="210" t="str">
        <f>IFERROR(VLOOKUP(Table2472[[#This Row],[MS-DRG]],'TO HIDE DRG Sum Ref'!$B$2:$M$760,5,FALSE)," ")</f>
        <v xml:space="preserve"> </v>
      </c>
      <c r="G612" s="211" t="str">
        <f>IF('Volume Input'!E614&lt;&gt;0,'Volume Input'!E614," ")</f>
        <v xml:space="preserve"> </v>
      </c>
      <c r="H612" s="210" t="str">
        <f>IFERROR(VLOOKUP(Table2472[[#This Row],[MS-DRG]],'TO HIDE DRG Sum Ref'!$B$2:$M$760,2,FALSE)," ")</f>
        <v xml:space="preserve"> </v>
      </c>
      <c r="I612" s="212" t="str">
        <f>_xlfn.IFNA(VLOOKUP(Table2472[[#This Row],[MS-DRG]],'TO HIDE DRG Sum Ref'!$B$2:$F$760,3,FALSE)," ")</f>
        <v xml:space="preserve"> </v>
      </c>
      <c r="J612" s="212" t="str">
        <f>_xlfn.IFNA(VLOOKUP(F612,'TO HIDE DRG Sum Ref'!$L$3:$N$85,3,FALSE)," ")</f>
        <v xml:space="preserve"> </v>
      </c>
      <c r="K612" s="213" t="str">
        <f>IF(J612="Low",0.05,IF(J612="Medium",0.1,IF(J612="High",0.2,IF(J612="No Risk",0,IF(Table2472[[#This Row],[Risk of Shift]]=" "," ")))))</f>
        <v xml:space="preserve"> </v>
      </c>
      <c r="L612" s="213" t="str">
        <f>IF(J612="Low",0.1,IF(J612="Medium",0.15,IF(J612="High",0.25,IF(J612="No Risk",0,IF(Table2472[[#This Row],[Risk of Shift]]=" "," ")))))</f>
        <v xml:space="preserve"> </v>
      </c>
      <c r="M612" s="213" t="str">
        <f>IF(J612="Low",0.15,IF(J612="Medium",0.2,IF(J612="High",0.3,IF(J612="No Risk",0,IF(Table2472[[#This Row],[Risk of Shift]]=" "," ")))))</f>
        <v xml:space="preserve"> </v>
      </c>
    </row>
    <row r="613" spans="3:13">
      <c r="C613" s="16"/>
      <c r="E613" s="209" t="str">
        <f>IFERROR(VLOOKUP(Table2472[[#This Row],[MS-DRG]],'TO HIDE DRG Sum Ref'!$B$2:$M$760,4,FALSE)," ")</f>
        <v xml:space="preserve"> </v>
      </c>
      <c r="F613" s="210" t="str">
        <f>IFERROR(VLOOKUP(Table2472[[#This Row],[MS-DRG]],'TO HIDE DRG Sum Ref'!$B$2:$M$760,5,FALSE)," ")</f>
        <v xml:space="preserve"> </v>
      </c>
      <c r="G613" s="211" t="str">
        <f>IF('Volume Input'!E615&lt;&gt;0,'Volume Input'!E615," ")</f>
        <v xml:space="preserve"> </v>
      </c>
      <c r="H613" s="210" t="str">
        <f>IFERROR(VLOOKUP(Table2472[[#This Row],[MS-DRG]],'TO HIDE DRG Sum Ref'!$B$2:$M$760,2,FALSE)," ")</f>
        <v xml:space="preserve"> </v>
      </c>
      <c r="I613" s="212" t="str">
        <f>_xlfn.IFNA(VLOOKUP(Table2472[[#This Row],[MS-DRG]],'TO HIDE DRG Sum Ref'!$B$2:$F$760,3,FALSE)," ")</f>
        <v xml:space="preserve"> </v>
      </c>
      <c r="J613" s="212" t="str">
        <f>_xlfn.IFNA(VLOOKUP(F613,'TO HIDE DRG Sum Ref'!$L$3:$N$85,3,FALSE)," ")</f>
        <v xml:space="preserve"> </v>
      </c>
      <c r="K613" s="213" t="str">
        <f>IF(J613="Low",0.05,IF(J613="Medium",0.1,IF(J613="High",0.2,IF(J613="No Risk",0,IF(Table2472[[#This Row],[Risk of Shift]]=" "," ")))))</f>
        <v xml:space="preserve"> </v>
      </c>
      <c r="L613" s="213" t="str">
        <f>IF(J613="Low",0.1,IF(J613="Medium",0.15,IF(J613="High",0.25,IF(J613="No Risk",0,IF(Table2472[[#This Row],[Risk of Shift]]=" "," ")))))</f>
        <v xml:space="preserve"> </v>
      </c>
      <c r="M613" s="213" t="str">
        <f>IF(J613="Low",0.15,IF(J613="Medium",0.2,IF(J613="High",0.3,IF(J613="No Risk",0,IF(Table2472[[#This Row],[Risk of Shift]]=" "," ")))))</f>
        <v xml:space="preserve"> </v>
      </c>
    </row>
    <row r="614" spans="3:13">
      <c r="C614" s="16"/>
      <c r="E614" s="209" t="str">
        <f>IFERROR(VLOOKUP(Table2472[[#This Row],[MS-DRG]],'TO HIDE DRG Sum Ref'!$B$2:$M$760,4,FALSE)," ")</f>
        <v xml:space="preserve"> </v>
      </c>
      <c r="F614" s="210" t="str">
        <f>IFERROR(VLOOKUP(Table2472[[#This Row],[MS-DRG]],'TO HIDE DRG Sum Ref'!$B$2:$M$760,5,FALSE)," ")</f>
        <v xml:space="preserve"> </v>
      </c>
      <c r="G614" s="211" t="str">
        <f>IF('Volume Input'!E616&lt;&gt;0,'Volume Input'!E616," ")</f>
        <v xml:space="preserve"> </v>
      </c>
      <c r="H614" s="210" t="str">
        <f>IFERROR(VLOOKUP(Table2472[[#This Row],[MS-DRG]],'TO HIDE DRG Sum Ref'!$B$2:$M$760,2,FALSE)," ")</f>
        <v xml:space="preserve"> </v>
      </c>
      <c r="I614" s="212" t="str">
        <f>_xlfn.IFNA(VLOOKUP(Table2472[[#This Row],[MS-DRG]],'TO HIDE DRG Sum Ref'!$B$2:$F$760,3,FALSE)," ")</f>
        <v xml:space="preserve"> </v>
      </c>
      <c r="J614" s="212" t="str">
        <f>_xlfn.IFNA(VLOOKUP(F614,'TO HIDE DRG Sum Ref'!$L$3:$N$85,3,FALSE)," ")</f>
        <v xml:space="preserve"> </v>
      </c>
      <c r="K614" s="213" t="str">
        <f>IF(J614="Low",0.05,IF(J614="Medium",0.1,IF(J614="High",0.2,IF(J614="No Risk",0,IF(Table2472[[#This Row],[Risk of Shift]]=" "," ")))))</f>
        <v xml:space="preserve"> </v>
      </c>
      <c r="L614" s="213" t="str">
        <f>IF(J614="Low",0.1,IF(J614="Medium",0.15,IF(J614="High",0.25,IF(J614="No Risk",0,IF(Table2472[[#This Row],[Risk of Shift]]=" "," ")))))</f>
        <v xml:space="preserve"> </v>
      </c>
      <c r="M614" s="213" t="str">
        <f>IF(J614="Low",0.15,IF(J614="Medium",0.2,IF(J614="High",0.3,IF(J614="No Risk",0,IF(Table2472[[#This Row],[Risk of Shift]]=" "," ")))))</f>
        <v xml:space="preserve"> </v>
      </c>
    </row>
    <row r="615" spans="3:13">
      <c r="C615" s="16"/>
      <c r="E615" s="209" t="str">
        <f>IFERROR(VLOOKUP(Table2472[[#This Row],[MS-DRG]],'TO HIDE DRG Sum Ref'!$B$2:$M$760,4,FALSE)," ")</f>
        <v xml:space="preserve"> </v>
      </c>
      <c r="F615" s="210" t="str">
        <f>IFERROR(VLOOKUP(Table2472[[#This Row],[MS-DRG]],'TO HIDE DRG Sum Ref'!$B$2:$M$760,5,FALSE)," ")</f>
        <v xml:space="preserve"> </v>
      </c>
      <c r="G615" s="211" t="str">
        <f>IF('Volume Input'!E617&lt;&gt;0,'Volume Input'!E617," ")</f>
        <v xml:space="preserve"> </v>
      </c>
      <c r="H615" s="210" t="str">
        <f>IFERROR(VLOOKUP(Table2472[[#This Row],[MS-DRG]],'TO HIDE DRG Sum Ref'!$B$2:$M$760,2,FALSE)," ")</f>
        <v xml:space="preserve"> </v>
      </c>
      <c r="I615" s="212" t="str">
        <f>_xlfn.IFNA(VLOOKUP(Table2472[[#This Row],[MS-DRG]],'TO HIDE DRG Sum Ref'!$B$2:$F$760,3,FALSE)," ")</f>
        <v xml:space="preserve"> </v>
      </c>
      <c r="J615" s="212" t="str">
        <f>_xlfn.IFNA(VLOOKUP(F615,'TO HIDE DRG Sum Ref'!$L$3:$N$85,3,FALSE)," ")</f>
        <v xml:space="preserve"> </v>
      </c>
      <c r="K615" s="213" t="str">
        <f>IF(J615="Low",0.05,IF(J615="Medium",0.1,IF(J615="High",0.2,IF(J615="No Risk",0,IF(Table2472[[#This Row],[Risk of Shift]]=" "," ")))))</f>
        <v xml:space="preserve"> </v>
      </c>
      <c r="L615" s="213" t="str">
        <f>IF(J615="Low",0.1,IF(J615="Medium",0.15,IF(J615="High",0.25,IF(J615="No Risk",0,IF(Table2472[[#This Row],[Risk of Shift]]=" "," ")))))</f>
        <v xml:space="preserve"> </v>
      </c>
      <c r="M615" s="213" t="str">
        <f>IF(J615="Low",0.15,IF(J615="Medium",0.2,IF(J615="High",0.3,IF(J615="No Risk",0,IF(Table2472[[#This Row],[Risk of Shift]]=" "," ")))))</f>
        <v xml:space="preserve"> </v>
      </c>
    </row>
    <row r="616" spans="3:13">
      <c r="C616" s="16"/>
      <c r="E616" s="209" t="str">
        <f>IFERROR(VLOOKUP(Table2472[[#This Row],[MS-DRG]],'TO HIDE DRG Sum Ref'!$B$2:$M$760,4,FALSE)," ")</f>
        <v xml:space="preserve"> </v>
      </c>
      <c r="F616" s="210" t="str">
        <f>IFERROR(VLOOKUP(Table2472[[#This Row],[MS-DRG]],'TO HIDE DRG Sum Ref'!$B$2:$M$760,5,FALSE)," ")</f>
        <v xml:space="preserve"> </v>
      </c>
      <c r="G616" s="211" t="str">
        <f>IF('Volume Input'!E618&lt;&gt;0,'Volume Input'!E618," ")</f>
        <v xml:space="preserve"> </v>
      </c>
      <c r="H616" s="210" t="str">
        <f>IFERROR(VLOOKUP(Table2472[[#This Row],[MS-DRG]],'TO HIDE DRG Sum Ref'!$B$2:$M$760,2,FALSE)," ")</f>
        <v xml:space="preserve"> </v>
      </c>
      <c r="I616" s="212" t="str">
        <f>_xlfn.IFNA(VLOOKUP(Table2472[[#This Row],[MS-DRG]],'TO HIDE DRG Sum Ref'!$B$2:$F$760,3,FALSE)," ")</f>
        <v xml:space="preserve"> </v>
      </c>
      <c r="J616" s="212" t="str">
        <f>_xlfn.IFNA(VLOOKUP(F616,'TO HIDE DRG Sum Ref'!$L$3:$N$85,3,FALSE)," ")</f>
        <v xml:space="preserve"> </v>
      </c>
      <c r="K616" s="213" t="str">
        <f>IF(J616="Low",0.05,IF(J616="Medium",0.1,IF(J616="High",0.2,IF(J616="No Risk",0,IF(Table2472[[#This Row],[Risk of Shift]]=" "," ")))))</f>
        <v xml:space="preserve"> </v>
      </c>
      <c r="L616" s="213" t="str">
        <f>IF(J616="Low",0.1,IF(J616="Medium",0.15,IF(J616="High",0.25,IF(J616="No Risk",0,IF(Table2472[[#This Row],[Risk of Shift]]=" "," ")))))</f>
        <v xml:space="preserve"> </v>
      </c>
      <c r="M616" s="213" t="str">
        <f>IF(J616="Low",0.15,IF(J616="Medium",0.2,IF(J616="High",0.3,IF(J616="No Risk",0,IF(Table2472[[#This Row],[Risk of Shift]]=" "," ")))))</f>
        <v xml:space="preserve"> </v>
      </c>
    </row>
    <row r="617" spans="3:13">
      <c r="C617" s="16"/>
      <c r="E617" s="209" t="str">
        <f>IFERROR(VLOOKUP(Table2472[[#This Row],[MS-DRG]],'TO HIDE DRG Sum Ref'!$B$2:$M$760,4,FALSE)," ")</f>
        <v xml:space="preserve"> </v>
      </c>
      <c r="F617" s="210" t="str">
        <f>IFERROR(VLOOKUP(Table2472[[#This Row],[MS-DRG]],'TO HIDE DRG Sum Ref'!$B$2:$M$760,5,FALSE)," ")</f>
        <v xml:space="preserve"> </v>
      </c>
      <c r="G617" s="211" t="str">
        <f>IF('Volume Input'!E619&lt;&gt;0,'Volume Input'!E619," ")</f>
        <v xml:space="preserve"> </v>
      </c>
      <c r="H617" s="210" t="str">
        <f>IFERROR(VLOOKUP(Table2472[[#This Row],[MS-DRG]],'TO HIDE DRG Sum Ref'!$B$2:$M$760,2,FALSE)," ")</f>
        <v xml:space="preserve"> </v>
      </c>
      <c r="I617" s="212" t="str">
        <f>_xlfn.IFNA(VLOOKUP(Table2472[[#This Row],[MS-DRG]],'TO HIDE DRG Sum Ref'!$B$2:$F$760,3,FALSE)," ")</f>
        <v xml:space="preserve"> </v>
      </c>
      <c r="J617" s="212" t="str">
        <f>_xlfn.IFNA(VLOOKUP(F617,'TO HIDE DRG Sum Ref'!$L$3:$N$85,3,FALSE)," ")</f>
        <v xml:space="preserve"> </v>
      </c>
      <c r="K617" s="213" t="str">
        <f>IF(J617="Low",0.05,IF(J617="Medium",0.1,IF(J617="High",0.2,IF(J617="No Risk",0,IF(Table2472[[#This Row],[Risk of Shift]]=" "," ")))))</f>
        <v xml:space="preserve"> </v>
      </c>
      <c r="L617" s="213" t="str">
        <f>IF(J617="Low",0.1,IF(J617="Medium",0.15,IF(J617="High",0.25,IF(J617="No Risk",0,IF(Table2472[[#This Row],[Risk of Shift]]=" "," ")))))</f>
        <v xml:space="preserve"> </v>
      </c>
      <c r="M617" s="213" t="str">
        <f>IF(J617="Low",0.15,IF(J617="Medium",0.2,IF(J617="High",0.3,IF(J617="No Risk",0,IF(Table2472[[#This Row],[Risk of Shift]]=" "," ")))))</f>
        <v xml:space="preserve"> </v>
      </c>
    </row>
    <row r="618" spans="3:13">
      <c r="C618" s="16"/>
      <c r="E618" s="209" t="str">
        <f>IFERROR(VLOOKUP(Table2472[[#This Row],[MS-DRG]],'TO HIDE DRG Sum Ref'!$B$2:$M$760,4,FALSE)," ")</f>
        <v xml:space="preserve"> </v>
      </c>
      <c r="F618" s="210" t="str">
        <f>IFERROR(VLOOKUP(Table2472[[#This Row],[MS-DRG]],'TO HIDE DRG Sum Ref'!$B$2:$M$760,5,FALSE)," ")</f>
        <v xml:space="preserve"> </v>
      </c>
      <c r="G618" s="211" t="str">
        <f>IF('Volume Input'!E620&lt;&gt;0,'Volume Input'!E620," ")</f>
        <v xml:space="preserve"> </v>
      </c>
      <c r="H618" s="210" t="str">
        <f>IFERROR(VLOOKUP(Table2472[[#This Row],[MS-DRG]],'TO HIDE DRG Sum Ref'!$B$2:$M$760,2,FALSE)," ")</f>
        <v xml:space="preserve"> </v>
      </c>
      <c r="I618" s="212" t="str">
        <f>_xlfn.IFNA(VLOOKUP(Table2472[[#This Row],[MS-DRG]],'TO HIDE DRG Sum Ref'!$B$2:$F$760,3,FALSE)," ")</f>
        <v xml:space="preserve"> </v>
      </c>
      <c r="J618" s="212" t="str">
        <f>_xlfn.IFNA(VLOOKUP(F618,'TO HIDE DRG Sum Ref'!$L$3:$N$85,3,FALSE)," ")</f>
        <v xml:space="preserve"> </v>
      </c>
      <c r="K618" s="213" t="str">
        <f>IF(J618="Low",0.05,IF(J618="Medium",0.1,IF(J618="High",0.2,IF(J618="No Risk",0,IF(Table2472[[#This Row],[Risk of Shift]]=" "," ")))))</f>
        <v xml:space="preserve"> </v>
      </c>
      <c r="L618" s="213" t="str">
        <f>IF(J618="Low",0.1,IF(J618="Medium",0.15,IF(J618="High",0.25,IF(J618="No Risk",0,IF(Table2472[[#This Row],[Risk of Shift]]=" "," ")))))</f>
        <v xml:space="preserve"> </v>
      </c>
      <c r="M618" s="213" t="str">
        <f>IF(J618="Low",0.15,IF(J618="Medium",0.2,IF(J618="High",0.3,IF(J618="No Risk",0,IF(Table2472[[#This Row],[Risk of Shift]]=" "," ")))))</f>
        <v xml:space="preserve"> </v>
      </c>
    </row>
    <row r="619" spans="3:13">
      <c r="C619" s="16"/>
      <c r="E619" s="209" t="str">
        <f>IFERROR(VLOOKUP(Table2472[[#This Row],[MS-DRG]],'TO HIDE DRG Sum Ref'!$B$2:$M$760,4,FALSE)," ")</f>
        <v xml:space="preserve"> </v>
      </c>
      <c r="F619" s="210" t="str">
        <f>IFERROR(VLOOKUP(Table2472[[#This Row],[MS-DRG]],'TO HIDE DRG Sum Ref'!$B$2:$M$760,5,FALSE)," ")</f>
        <v xml:space="preserve"> </v>
      </c>
      <c r="G619" s="211" t="str">
        <f>IF('Volume Input'!E621&lt;&gt;0,'Volume Input'!E621," ")</f>
        <v xml:space="preserve"> </v>
      </c>
      <c r="H619" s="210" t="str">
        <f>IFERROR(VLOOKUP(Table2472[[#This Row],[MS-DRG]],'TO HIDE DRG Sum Ref'!$B$2:$M$760,2,FALSE)," ")</f>
        <v xml:space="preserve"> </v>
      </c>
      <c r="I619" s="212" t="str">
        <f>_xlfn.IFNA(VLOOKUP(Table2472[[#This Row],[MS-DRG]],'TO HIDE DRG Sum Ref'!$B$2:$F$760,3,FALSE)," ")</f>
        <v xml:space="preserve"> </v>
      </c>
      <c r="J619" s="212" t="str">
        <f>_xlfn.IFNA(VLOOKUP(F619,'TO HIDE DRG Sum Ref'!$L$3:$N$85,3,FALSE)," ")</f>
        <v xml:space="preserve"> </v>
      </c>
      <c r="K619" s="213" t="str">
        <f>IF(J619="Low",0.05,IF(J619="Medium",0.1,IF(J619="High",0.2,IF(J619="No Risk",0,IF(Table2472[[#This Row],[Risk of Shift]]=" "," ")))))</f>
        <v xml:space="preserve"> </v>
      </c>
      <c r="L619" s="213" t="str">
        <f>IF(J619="Low",0.1,IF(J619="Medium",0.15,IF(J619="High",0.25,IF(J619="No Risk",0,IF(Table2472[[#This Row],[Risk of Shift]]=" "," ")))))</f>
        <v xml:space="preserve"> </v>
      </c>
      <c r="M619" s="213" t="str">
        <f>IF(J619="Low",0.15,IF(J619="Medium",0.2,IF(J619="High",0.3,IF(J619="No Risk",0,IF(Table2472[[#This Row],[Risk of Shift]]=" "," ")))))</f>
        <v xml:space="preserve"> </v>
      </c>
    </row>
    <row r="620" spans="3:13">
      <c r="C620" s="16"/>
      <c r="E620" s="209" t="str">
        <f>IFERROR(VLOOKUP(Table2472[[#This Row],[MS-DRG]],'TO HIDE DRG Sum Ref'!$B$2:$M$760,4,FALSE)," ")</f>
        <v xml:space="preserve"> </v>
      </c>
      <c r="F620" s="210" t="str">
        <f>IFERROR(VLOOKUP(Table2472[[#This Row],[MS-DRG]],'TO HIDE DRG Sum Ref'!$B$2:$M$760,5,FALSE)," ")</f>
        <v xml:space="preserve"> </v>
      </c>
      <c r="G620" s="211" t="str">
        <f>IF('Volume Input'!E622&lt;&gt;0,'Volume Input'!E622," ")</f>
        <v xml:space="preserve"> </v>
      </c>
      <c r="H620" s="210" t="str">
        <f>IFERROR(VLOOKUP(Table2472[[#This Row],[MS-DRG]],'TO HIDE DRG Sum Ref'!$B$2:$M$760,2,FALSE)," ")</f>
        <v xml:space="preserve"> </v>
      </c>
      <c r="I620" s="212" t="str">
        <f>_xlfn.IFNA(VLOOKUP(Table2472[[#This Row],[MS-DRG]],'TO HIDE DRG Sum Ref'!$B$2:$F$760,3,FALSE)," ")</f>
        <v xml:space="preserve"> </v>
      </c>
      <c r="J620" s="212" t="str">
        <f>_xlfn.IFNA(VLOOKUP(F620,'TO HIDE DRG Sum Ref'!$L$3:$N$85,3,FALSE)," ")</f>
        <v xml:space="preserve"> </v>
      </c>
      <c r="K620" s="213" t="str">
        <f>IF(J620="Low",0.05,IF(J620="Medium",0.1,IF(J620="High",0.2,IF(J620="No Risk",0,IF(Table2472[[#This Row],[Risk of Shift]]=" "," ")))))</f>
        <v xml:space="preserve"> </v>
      </c>
      <c r="L620" s="213" t="str">
        <f>IF(J620="Low",0.1,IF(J620="Medium",0.15,IF(J620="High",0.25,IF(J620="No Risk",0,IF(Table2472[[#This Row],[Risk of Shift]]=" "," ")))))</f>
        <v xml:space="preserve"> </v>
      </c>
      <c r="M620" s="213" t="str">
        <f>IF(J620="Low",0.15,IF(J620="Medium",0.2,IF(J620="High",0.3,IF(J620="No Risk",0,IF(Table2472[[#This Row],[Risk of Shift]]=" "," ")))))</f>
        <v xml:space="preserve"> </v>
      </c>
    </row>
    <row r="621" spans="3:13">
      <c r="C621" s="16"/>
      <c r="E621" s="209" t="str">
        <f>IFERROR(VLOOKUP(Table2472[[#This Row],[MS-DRG]],'TO HIDE DRG Sum Ref'!$B$2:$M$760,4,FALSE)," ")</f>
        <v xml:space="preserve"> </v>
      </c>
      <c r="F621" s="210" t="str">
        <f>IFERROR(VLOOKUP(Table2472[[#This Row],[MS-DRG]],'TO HIDE DRG Sum Ref'!$B$2:$M$760,5,FALSE)," ")</f>
        <v xml:space="preserve"> </v>
      </c>
      <c r="G621" s="211" t="str">
        <f>IF('Volume Input'!E623&lt;&gt;0,'Volume Input'!E623," ")</f>
        <v xml:space="preserve"> </v>
      </c>
      <c r="H621" s="210" t="str">
        <f>IFERROR(VLOOKUP(Table2472[[#This Row],[MS-DRG]],'TO HIDE DRG Sum Ref'!$B$2:$M$760,2,FALSE)," ")</f>
        <v xml:space="preserve"> </v>
      </c>
      <c r="I621" s="212" t="str">
        <f>_xlfn.IFNA(VLOOKUP(Table2472[[#This Row],[MS-DRG]],'TO HIDE DRG Sum Ref'!$B$2:$F$760,3,FALSE)," ")</f>
        <v xml:space="preserve"> </v>
      </c>
      <c r="J621" s="212" t="str">
        <f>_xlfn.IFNA(VLOOKUP(F621,'TO HIDE DRG Sum Ref'!$L$3:$N$85,3,FALSE)," ")</f>
        <v xml:space="preserve"> </v>
      </c>
      <c r="K621" s="213" t="str">
        <f>IF(J621="Low",0.05,IF(J621="Medium",0.1,IF(J621="High",0.2,IF(J621="No Risk",0,IF(Table2472[[#This Row],[Risk of Shift]]=" "," ")))))</f>
        <v xml:space="preserve"> </v>
      </c>
      <c r="L621" s="213" t="str">
        <f>IF(J621="Low",0.1,IF(J621="Medium",0.15,IF(J621="High",0.25,IF(J621="No Risk",0,IF(Table2472[[#This Row],[Risk of Shift]]=" "," ")))))</f>
        <v xml:space="preserve"> </v>
      </c>
      <c r="M621" s="213" t="str">
        <f>IF(J621="Low",0.15,IF(J621="Medium",0.2,IF(J621="High",0.3,IF(J621="No Risk",0,IF(Table2472[[#This Row],[Risk of Shift]]=" "," ")))))</f>
        <v xml:space="preserve"> </v>
      </c>
    </row>
    <row r="622" spans="3:13">
      <c r="C622" s="16"/>
      <c r="E622" s="209" t="str">
        <f>IFERROR(VLOOKUP(Table2472[[#This Row],[MS-DRG]],'TO HIDE DRG Sum Ref'!$B$2:$M$760,4,FALSE)," ")</f>
        <v xml:space="preserve"> </v>
      </c>
      <c r="F622" s="210" t="str">
        <f>IFERROR(VLOOKUP(Table2472[[#This Row],[MS-DRG]],'TO HIDE DRG Sum Ref'!$B$2:$M$760,5,FALSE)," ")</f>
        <v xml:space="preserve"> </v>
      </c>
      <c r="G622" s="211" t="str">
        <f>IF('Volume Input'!E624&lt;&gt;0,'Volume Input'!E624," ")</f>
        <v xml:space="preserve"> </v>
      </c>
      <c r="H622" s="210" t="str">
        <f>IFERROR(VLOOKUP(Table2472[[#This Row],[MS-DRG]],'TO HIDE DRG Sum Ref'!$B$2:$M$760,2,FALSE)," ")</f>
        <v xml:space="preserve"> </v>
      </c>
      <c r="I622" s="212" t="str">
        <f>_xlfn.IFNA(VLOOKUP(Table2472[[#This Row],[MS-DRG]],'TO HIDE DRG Sum Ref'!$B$2:$F$760,3,FALSE)," ")</f>
        <v xml:space="preserve"> </v>
      </c>
      <c r="J622" s="212" t="str">
        <f>_xlfn.IFNA(VLOOKUP(F622,'TO HIDE DRG Sum Ref'!$L$3:$N$85,3,FALSE)," ")</f>
        <v xml:space="preserve"> </v>
      </c>
      <c r="K622" s="213" t="str">
        <f>IF(J622="Low",0.05,IF(J622="Medium",0.1,IF(J622="High",0.2,IF(J622="No Risk",0,IF(Table2472[[#This Row],[Risk of Shift]]=" "," ")))))</f>
        <v xml:space="preserve"> </v>
      </c>
      <c r="L622" s="213" t="str">
        <f>IF(J622="Low",0.1,IF(J622="Medium",0.15,IF(J622="High",0.25,IF(J622="No Risk",0,IF(Table2472[[#This Row],[Risk of Shift]]=" "," ")))))</f>
        <v xml:space="preserve"> </v>
      </c>
      <c r="M622" s="213" t="str">
        <f>IF(J622="Low",0.15,IF(J622="Medium",0.2,IF(J622="High",0.3,IF(J622="No Risk",0,IF(Table2472[[#This Row],[Risk of Shift]]=" "," ")))))</f>
        <v xml:space="preserve"> </v>
      </c>
    </row>
    <row r="623" spans="3:13">
      <c r="C623" s="16"/>
      <c r="E623" s="209" t="str">
        <f>IFERROR(VLOOKUP(Table2472[[#This Row],[MS-DRG]],'TO HIDE DRG Sum Ref'!$B$2:$M$760,4,FALSE)," ")</f>
        <v xml:space="preserve"> </v>
      </c>
      <c r="F623" s="210" t="str">
        <f>IFERROR(VLOOKUP(Table2472[[#This Row],[MS-DRG]],'TO HIDE DRG Sum Ref'!$B$2:$M$760,5,FALSE)," ")</f>
        <v xml:space="preserve"> </v>
      </c>
      <c r="G623" s="211" t="str">
        <f>IF('Volume Input'!E625&lt;&gt;0,'Volume Input'!E625," ")</f>
        <v xml:space="preserve"> </v>
      </c>
      <c r="H623" s="210" t="str">
        <f>IFERROR(VLOOKUP(Table2472[[#This Row],[MS-DRG]],'TO HIDE DRG Sum Ref'!$B$2:$M$760,2,FALSE)," ")</f>
        <v xml:space="preserve"> </v>
      </c>
      <c r="I623" s="212" t="str">
        <f>_xlfn.IFNA(VLOOKUP(Table2472[[#This Row],[MS-DRG]],'TO HIDE DRG Sum Ref'!$B$2:$F$760,3,FALSE)," ")</f>
        <v xml:space="preserve"> </v>
      </c>
      <c r="J623" s="212" t="str">
        <f>_xlfn.IFNA(VLOOKUP(F623,'TO HIDE DRG Sum Ref'!$L$3:$N$85,3,FALSE)," ")</f>
        <v xml:space="preserve"> </v>
      </c>
      <c r="K623" s="213" t="str">
        <f>IF(J623="Low",0.05,IF(J623="Medium",0.1,IF(J623="High",0.2,IF(J623="No Risk",0,IF(Table2472[[#This Row],[Risk of Shift]]=" "," ")))))</f>
        <v xml:space="preserve"> </v>
      </c>
      <c r="L623" s="213" t="str">
        <f>IF(J623="Low",0.1,IF(J623="Medium",0.15,IF(J623="High",0.25,IF(J623="No Risk",0,IF(Table2472[[#This Row],[Risk of Shift]]=" "," ")))))</f>
        <v xml:space="preserve"> </v>
      </c>
      <c r="M623" s="213" t="str">
        <f>IF(J623="Low",0.15,IF(J623="Medium",0.2,IF(J623="High",0.3,IF(J623="No Risk",0,IF(Table2472[[#This Row],[Risk of Shift]]=" "," ")))))</f>
        <v xml:space="preserve"> </v>
      </c>
    </row>
    <row r="624" spans="3:13">
      <c r="C624" s="16"/>
      <c r="E624" s="209" t="str">
        <f>IFERROR(VLOOKUP(Table2472[[#This Row],[MS-DRG]],'TO HIDE DRG Sum Ref'!$B$2:$M$760,4,FALSE)," ")</f>
        <v xml:space="preserve"> </v>
      </c>
      <c r="F624" s="210" t="str">
        <f>IFERROR(VLOOKUP(Table2472[[#This Row],[MS-DRG]],'TO HIDE DRG Sum Ref'!$B$2:$M$760,5,FALSE)," ")</f>
        <v xml:space="preserve"> </v>
      </c>
      <c r="G624" s="211" t="str">
        <f>IF('Volume Input'!E626&lt;&gt;0,'Volume Input'!E626," ")</f>
        <v xml:space="preserve"> </v>
      </c>
      <c r="H624" s="210" t="str">
        <f>IFERROR(VLOOKUP(Table2472[[#This Row],[MS-DRG]],'TO HIDE DRG Sum Ref'!$B$2:$M$760,2,FALSE)," ")</f>
        <v xml:space="preserve"> </v>
      </c>
      <c r="I624" s="212" t="str">
        <f>_xlfn.IFNA(VLOOKUP(Table2472[[#This Row],[MS-DRG]],'TO HIDE DRG Sum Ref'!$B$2:$F$760,3,FALSE)," ")</f>
        <v xml:space="preserve"> </v>
      </c>
      <c r="J624" s="212" t="str">
        <f>_xlfn.IFNA(VLOOKUP(F624,'TO HIDE DRG Sum Ref'!$L$3:$N$85,3,FALSE)," ")</f>
        <v xml:space="preserve"> </v>
      </c>
      <c r="K624" s="213" t="str">
        <f>IF(J624="Low",0.05,IF(J624="Medium",0.1,IF(J624="High",0.2,IF(J624="No Risk",0,IF(Table2472[[#This Row],[Risk of Shift]]=" "," ")))))</f>
        <v xml:space="preserve"> </v>
      </c>
      <c r="L624" s="213" t="str">
        <f>IF(J624="Low",0.1,IF(J624="Medium",0.15,IF(J624="High",0.25,IF(J624="No Risk",0,IF(Table2472[[#This Row],[Risk of Shift]]=" "," ")))))</f>
        <v xml:space="preserve"> </v>
      </c>
      <c r="M624" s="213" t="str">
        <f>IF(J624="Low",0.15,IF(J624="Medium",0.2,IF(J624="High",0.3,IF(J624="No Risk",0,IF(Table2472[[#This Row],[Risk of Shift]]=" "," ")))))</f>
        <v xml:space="preserve"> </v>
      </c>
    </row>
    <row r="625" spans="3:13">
      <c r="C625" s="16"/>
      <c r="E625" s="209" t="str">
        <f>IFERROR(VLOOKUP(Table2472[[#This Row],[MS-DRG]],'TO HIDE DRG Sum Ref'!$B$2:$M$760,4,FALSE)," ")</f>
        <v xml:space="preserve"> </v>
      </c>
      <c r="F625" s="210" t="str">
        <f>IFERROR(VLOOKUP(Table2472[[#This Row],[MS-DRG]],'TO HIDE DRG Sum Ref'!$B$2:$M$760,5,FALSE)," ")</f>
        <v xml:space="preserve"> </v>
      </c>
      <c r="G625" s="211" t="str">
        <f>IF('Volume Input'!E627&lt;&gt;0,'Volume Input'!E627," ")</f>
        <v xml:space="preserve"> </v>
      </c>
      <c r="H625" s="210" t="str">
        <f>IFERROR(VLOOKUP(Table2472[[#This Row],[MS-DRG]],'TO HIDE DRG Sum Ref'!$B$2:$M$760,2,FALSE)," ")</f>
        <v xml:space="preserve"> </v>
      </c>
      <c r="I625" s="212" t="str">
        <f>_xlfn.IFNA(VLOOKUP(Table2472[[#This Row],[MS-DRG]],'TO HIDE DRG Sum Ref'!$B$2:$F$760,3,FALSE)," ")</f>
        <v xml:space="preserve"> </v>
      </c>
      <c r="J625" s="212" t="str">
        <f>_xlfn.IFNA(VLOOKUP(F625,'TO HIDE DRG Sum Ref'!$L$3:$N$85,3,FALSE)," ")</f>
        <v xml:space="preserve"> </v>
      </c>
      <c r="K625" s="213" t="str">
        <f>IF(J625="Low",0.05,IF(J625="Medium",0.1,IF(J625="High",0.2,IF(J625="No Risk",0,IF(Table2472[[#This Row],[Risk of Shift]]=" "," ")))))</f>
        <v xml:space="preserve"> </v>
      </c>
      <c r="L625" s="213" t="str">
        <f>IF(J625="Low",0.1,IF(J625="Medium",0.15,IF(J625="High",0.25,IF(J625="No Risk",0,IF(Table2472[[#This Row],[Risk of Shift]]=" "," ")))))</f>
        <v xml:space="preserve"> </v>
      </c>
      <c r="M625" s="213" t="str">
        <f>IF(J625="Low",0.15,IF(J625="Medium",0.2,IF(J625="High",0.3,IF(J625="No Risk",0,IF(Table2472[[#This Row],[Risk of Shift]]=" "," ")))))</f>
        <v xml:space="preserve"> </v>
      </c>
    </row>
    <row r="626" spans="3:13">
      <c r="C626" s="16"/>
      <c r="E626" s="209" t="str">
        <f>IFERROR(VLOOKUP(Table2472[[#This Row],[MS-DRG]],'TO HIDE DRG Sum Ref'!$B$2:$M$760,4,FALSE)," ")</f>
        <v xml:space="preserve"> </v>
      </c>
      <c r="F626" s="210" t="str">
        <f>IFERROR(VLOOKUP(Table2472[[#This Row],[MS-DRG]],'TO HIDE DRG Sum Ref'!$B$2:$M$760,5,FALSE)," ")</f>
        <v xml:space="preserve"> </v>
      </c>
      <c r="G626" s="211" t="str">
        <f>IF('Volume Input'!E628&lt;&gt;0,'Volume Input'!E628," ")</f>
        <v xml:space="preserve"> </v>
      </c>
      <c r="H626" s="210" t="str">
        <f>IFERROR(VLOOKUP(Table2472[[#This Row],[MS-DRG]],'TO HIDE DRG Sum Ref'!$B$2:$M$760,2,FALSE)," ")</f>
        <v xml:space="preserve"> </v>
      </c>
      <c r="I626" s="212" t="str">
        <f>_xlfn.IFNA(VLOOKUP(Table2472[[#This Row],[MS-DRG]],'TO HIDE DRG Sum Ref'!$B$2:$F$760,3,FALSE)," ")</f>
        <v xml:space="preserve"> </v>
      </c>
      <c r="J626" s="212" t="str">
        <f>_xlfn.IFNA(VLOOKUP(F626,'TO HIDE DRG Sum Ref'!$L$3:$N$85,3,FALSE)," ")</f>
        <v xml:space="preserve"> </v>
      </c>
      <c r="K626" s="213" t="str">
        <f>IF(J626="Low",0.05,IF(J626="Medium",0.1,IF(J626="High",0.2,IF(J626="No Risk",0,IF(Table2472[[#This Row],[Risk of Shift]]=" "," ")))))</f>
        <v xml:space="preserve"> </v>
      </c>
      <c r="L626" s="213" t="str">
        <f>IF(J626="Low",0.1,IF(J626="Medium",0.15,IF(J626="High",0.25,IF(J626="No Risk",0,IF(Table2472[[#This Row],[Risk of Shift]]=" "," ")))))</f>
        <v xml:space="preserve"> </v>
      </c>
      <c r="M626" s="213" t="str">
        <f>IF(J626="Low",0.15,IF(J626="Medium",0.2,IF(J626="High",0.3,IF(J626="No Risk",0,IF(Table2472[[#This Row],[Risk of Shift]]=" "," ")))))</f>
        <v xml:space="preserve"> </v>
      </c>
    </row>
    <row r="627" spans="3:13">
      <c r="C627" s="16"/>
      <c r="E627" s="209" t="str">
        <f>IFERROR(VLOOKUP(Table2472[[#This Row],[MS-DRG]],'TO HIDE DRG Sum Ref'!$B$2:$M$760,4,FALSE)," ")</f>
        <v xml:space="preserve"> </v>
      </c>
      <c r="F627" s="210" t="str">
        <f>IFERROR(VLOOKUP(Table2472[[#This Row],[MS-DRG]],'TO HIDE DRG Sum Ref'!$B$2:$M$760,5,FALSE)," ")</f>
        <v xml:space="preserve"> </v>
      </c>
      <c r="G627" s="211" t="str">
        <f>IF('Volume Input'!E629&lt;&gt;0,'Volume Input'!E629," ")</f>
        <v xml:space="preserve"> </v>
      </c>
      <c r="H627" s="210" t="str">
        <f>IFERROR(VLOOKUP(Table2472[[#This Row],[MS-DRG]],'TO HIDE DRG Sum Ref'!$B$2:$M$760,2,FALSE)," ")</f>
        <v xml:space="preserve"> </v>
      </c>
      <c r="I627" s="212" t="str">
        <f>_xlfn.IFNA(VLOOKUP(Table2472[[#This Row],[MS-DRG]],'TO HIDE DRG Sum Ref'!$B$2:$F$760,3,FALSE)," ")</f>
        <v xml:space="preserve"> </v>
      </c>
      <c r="J627" s="212" t="str">
        <f>_xlfn.IFNA(VLOOKUP(F627,'TO HIDE DRG Sum Ref'!$L$3:$N$85,3,FALSE)," ")</f>
        <v xml:space="preserve"> </v>
      </c>
      <c r="K627" s="213" t="str">
        <f>IF(J627="Low",0.05,IF(J627="Medium",0.1,IF(J627="High",0.2,IF(J627="No Risk",0,IF(Table2472[[#This Row],[Risk of Shift]]=" "," ")))))</f>
        <v xml:space="preserve"> </v>
      </c>
      <c r="L627" s="213" t="str">
        <f>IF(J627="Low",0.1,IF(J627="Medium",0.15,IF(J627="High",0.25,IF(J627="No Risk",0,IF(Table2472[[#This Row],[Risk of Shift]]=" "," ")))))</f>
        <v xml:space="preserve"> </v>
      </c>
      <c r="M627" s="213" t="str">
        <f>IF(J627="Low",0.15,IF(J627="Medium",0.2,IF(J627="High",0.3,IF(J627="No Risk",0,IF(Table2472[[#This Row],[Risk of Shift]]=" "," ")))))</f>
        <v xml:space="preserve"> </v>
      </c>
    </row>
    <row r="628" spans="3:13">
      <c r="C628" s="16"/>
      <c r="E628" s="209" t="str">
        <f>IFERROR(VLOOKUP(Table2472[[#This Row],[MS-DRG]],'TO HIDE DRG Sum Ref'!$B$2:$M$760,4,FALSE)," ")</f>
        <v xml:space="preserve"> </v>
      </c>
      <c r="F628" s="210" t="str">
        <f>IFERROR(VLOOKUP(Table2472[[#This Row],[MS-DRG]],'TO HIDE DRG Sum Ref'!$B$2:$M$760,5,FALSE)," ")</f>
        <v xml:space="preserve"> </v>
      </c>
      <c r="G628" s="211" t="str">
        <f>IF('Volume Input'!E630&lt;&gt;0,'Volume Input'!E630," ")</f>
        <v xml:space="preserve"> </v>
      </c>
      <c r="H628" s="210" t="str">
        <f>IFERROR(VLOOKUP(Table2472[[#This Row],[MS-DRG]],'TO HIDE DRG Sum Ref'!$B$2:$M$760,2,FALSE)," ")</f>
        <v xml:space="preserve"> </v>
      </c>
      <c r="I628" s="212" t="str">
        <f>_xlfn.IFNA(VLOOKUP(Table2472[[#This Row],[MS-DRG]],'TO HIDE DRG Sum Ref'!$B$2:$F$760,3,FALSE)," ")</f>
        <v xml:space="preserve"> </v>
      </c>
      <c r="J628" s="212" t="str">
        <f>_xlfn.IFNA(VLOOKUP(F628,'TO HIDE DRG Sum Ref'!$L$3:$N$85,3,FALSE)," ")</f>
        <v xml:space="preserve"> </v>
      </c>
      <c r="K628" s="213" t="str">
        <f>IF(J628="Low",0.05,IF(J628="Medium",0.1,IF(J628="High",0.2,IF(J628="No Risk",0,IF(Table2472[[#This Row],[Risk of Shift]]=" "," ")))))</f>
        <v xml:space="preserve"> </v>
      </c>
      <c r="L628" s="213" t="str">
        <f>IF(J628="Low",0.1,IF(J628="Medium",0.15,IF(J628="High",0.25,IF(J628="No Risk",0,IF(Table2472[[#This Row],[Risk of Shift]]=" "," ")))))</f>
        <v xml:space="preserve"> </v>
      </c>
      <c r="M628" s="213" t="str">
        <f>IF(J628="Low",0.15,IF(J628="Medium",0.2,IF(J628="High",0.3,IF(J628="No Risk",0,IF(Table2472[[#This Row],[Risk of Shift]]=" "," ")))))</f>
        <v xml:space="preserve"> </v>
      </c>
    </row>
    <row r="629" spans="3:13">
      <c r="C629" s="16"/>
      <c r="E629" s="209" t="str">
        <f>IFERROR(VLOOKUP(Table2472[[#This Row],[MS-DRG]],'TO HIDE DRG Sum Ref'!$B$2:$M$760,4,FALSE)," ")</f>
        <v xml:space="preserve"> </v>
      </c>
      <c r="F629" s="210" t="str">
        <f>IFERROR(VLOOKUP(Table2472[[#This Row],[MS-DRG]],'TO HIDE DRG Sum Ref'!$B$2:$M$760,5,FALSE)," ")</f>
        <v xml:space="preserve"> </v>
      </c>
      <c r="G629" s="211" t="str">
        <f>IF('Volume Input'!E631&lt;&gt;0,'Volume Input'!E631," ")</f>
        <v xml:space="preserve"> </v>
      </c>
      <c r="H629" s="210" t="str">
        <f>IFERROR(VLOOKUP(Table2472[[#This Row],[MS-DRG]],'TO HIDE DRG Sum Ref'!$B$2:$M$760,2,FALSE)," ")</f>
        <v xml:space="preserve"> </v>
      </c>
      <c r="I629" s="212" t="str">
        <f>_xlfn.IFNA(VLOOKUP(Table2472[[#This Row],[MS-DRG]],'TO HIDE DRG Sum Ref'!$B$2:$F$760,3,FALSE)," ")</f>
        <v xml:space="preserve"> </v>
      </c>
      <c r="J629" s="212" t="str">
        <f>_xlfn.IFNA(VLOOKUP(F629,'TO HIDE DRG Sum Ref'!$L$3:$N$85,3,FALSE)," ")</f>
        <v xml:space="preserve"> </v>
      </c>
      <c r="K629" s="213" t="str">
        <f>IF(J629="Low",0.05,IF(J629="Medium",0.1,IF(J629="High",0.2,IF(J629="No Risk",0,IF(Table2472[[#This Row],[Risk of Shift]]=" "," ")))))</f>
        <v xml:space="preserve"> </v>
      </c>
      <c r="L629" s="213" t="str">
        <f>IF(J629="Low",0.1,IF(J629="Medium",0.15,IF(J629="High",0.25,IF(J629="No Risk",0,IF(Table2472[[#This Row],[Risk of Shift]]=" "," ")))))</f>
        <v xml:space="preserve"> </v>
      </c>
      <c r="M629" s="213" t="str">
        <f>IF(J629="Low",0.15,IF(J629="Medium",0.2,IF(J629="High",0.3,IF(J629="No Risk",0,IF(Table2472[[#This Row],[Risk of Shift]]=" "," ")))))</f>
        <v xml:space="preserve"> </v>
      </c>
    </row>
    <row r="630" spans="3:13">
      <c r="C630" s="16"/>
      <c r="E630" s="209" t="str">
        <f>IFERROR(VLOOKUP(Table2472[[#This Row],[MS-DRG]],'TO HIDE DRG Sum Ref'!$B$2:$M$760,4,FALSE)," ")</f>
        <v xml:space="preserve"> </v>
      </c>
      <c r="F630" s="210" t="str">
        <f>IFERROR(VLOOKUP(Table2472[[#This Row],[MS-DRG]],'TO HIDE DRG Sum Ref'!$B$2:$M$760,5,FALSE)," ")</f>
        <v xml:space="preserve"> </v>
      </c>
      <c r="G630" s="211" t="str">
        <f>IF('Volume Input'!E632&lt;&gt;0,'Volume Input'!E632," ")</f>
        <v xml:space="preserve"> </v>
      </c>
      <c r="H630" s="210" t="str">
        <f>IFERROR(VLOOKUP(Table2472[[#This Row],[MS-DRG]],'TO HIDE DRG Sum Ref'!$B$2:$M$760,2,FALSE)," ")</f>
        <v xml:space="preserve"> </v>
      </c>
      <c r="I630" s="212" t="str">
        <f>_xlfn.IFNA(VLOOKUP(Table2472[[#This Row],[MS-DRG]],'TO HIDE DRG Sum Ref'!$B$2:$F$760,3,FALSE)," ")</f>
        <v xml:space="preserve"> </v>
      </c>
      <c r="J630" s="212" t="str">
        <f>_xlfn.IFNA(VLOOKUP(F630,'TO HIDE DRG Sum Ref'!$L$3:$N$85,3,FALSE)," ")</f>
        <v xml:space="preserve"> </v>
      </c>
      <c r="K630" s="213" t="str">
        <f>IF(J630="Low",0.05,IF(J630="Medium",0.1,IF(J630="High",0.2,IF(J630="No Risk",0,IF(Table2472[[#This Row],[Risk of Shift]]=" "," ")))))</f>
        <v xml:space="preserve"> </v>
      </c>
      <c r="L630" s="213" t="str">
        <f>IF(J630="Low",0.1,IF(J630="Medium",0.15,IF(J630="High",0.25,IF(J630="No Risk",0,IF(Table2472[[#This Row],[Risk of Shift]]=" "," ")))))</f>
        <v xml:space="preserve"> </v>
      </c>
      <c r="M630" s="213" t="str">
        <f>IF(J630="Low",0.15,IF(J630="Medium",0.2,IF(J630="High",0.3,IF(J630="No Risk",0,IF(Table2472[[#This Row],[Risk of Shift]]=" "," ")))))</f>
        <v xml:space="preserve"> </v>
      </c>
    </row>
    <row r="631" spans="3:13">
      <c r="C631" s="16"/>
      <c r="E631" s="209" t="str">
        <f>IFERROR(VLOOKUP(Table2472[[#This Row],[MS-DRG]],'TO HIDE DRG Sum Ref'!$B$2:$M$760,4,FALSE)," ")</f>
        <v xml:space="preserve"> </v>
      </c>
      <c r="F631" s="210" t="str">
        <f>IFERROR(VLOOKUP(Table2472[[#This Row],[MS-DRG]],'TO HIDE DRG Sum Ref'!$B$2:$M$760,5,FALSE)," ")</f>
        <v xml:space="preserve"> </v>
      </c>
      <c r="G631" s="211" t="str">
        <f>IF('Volume Input'!E633&lt;&gt;0,'Volume Input'!E633," ")</f>
        <v xml:space="preserve"> </v>
      </c>
      <c r="H631" s="210" t="str">
        <f>IFERROR(VLOOKUP(Table2472[[#This Row],[MS-DRG]],'TO HIDE DRG Sum Ref'!$B$2:$M$760,2,FALSE)," ")</f>
        <v xml:space="preserve"> </v>
      </c>
      <c r="I631" s="212" t="str">
        <f>_xlfn.IFNA(VLOOKUP(Table2472[[#This Row],[MS-DRG]],'TO HIDE DRG Sum Ref'!$B$2:$F$760,3,FALSE)," ")</f>
        <v xml:space="preserve"> </v>
      </c>
      <c r="J631" s="212" t="str">
        <f>_xlfn.IFNA(VLOOKUP(F631,'TO HIDE DRG Sum Ref'!$L$3:$N$85,3,FALSE)," ")</f>
        <v xml:space="preserve"> </v>
      </c>
      <c r="K631" s="213" t="str">
        <f>IF(J631="Low",0.05,IF(J631="Medium",0.1,IF(J631="High",0.2,IF(J631="No Risk",0,IF(Table2472[[#This Row],[Risk of Shift]]=" "," ")))))</f>
        <v xml:space="preserve"> </v>
      </c>
      <c r="L631" s="213" t="str">
        <f>IF(J631="Low",0.1,IF(J631="Medium",0.15,IF(J631="High",0.25,IF(J631="No Risk",0,IF(Table2472[[#This Row],[Risk of Shift]]=" "," ")))))</f>
        <v xml:space="preserve"> </v>
      </c>
      <c r="M631" s="213" t="str">
        <f>IF(J631="Low",0.15,IF(J631="Medium",0.2,IF(J631="High",0.3,IF(J631="No Risk",0,IF(Table2472[[#This Row],[Risk of Shift]]=" "," ")))))</f>
        <v xml:space="preserve"> </v>
      </c>
    </row>
    <row r="632" spans="3:13">
      <c r="C632" s="16"/>
      <c r="E632" s="209" t="str">
        <f>IFERROR(VLOOKUP(Table2472[[#This Row],[MS-DRG]],'TO HIDE DRG Sum Ref'!$B$2:$M$760,4,FALSE)," ")</f>
        <v xml:space="preserve"> </v>
      </c>
      <c r="F632" s="210" t="str">
        <f>IFERROR(VLOOKUP(Table2472[[#This Row],[MS-DRG]],'TO HIDE DRG Sum Ref'!$B$2:$M$760,5,FALSE)," ")</f>
        <v xml:space="preserve"> </v>
      </c>
      <c r="G632" s="211" t="str">
        <f>IF('Volume Input'!E634&lt;&gt;0,'Volume Input'!E634," ")</f>
        <v xml:space="preserve"> </v>
      </c>
      <c r="H632" s="210" t="str">
        <f>IFERROR(VLOOKUP(Table2472[[#This Row],[MS-DRG]],'TO HIDE DRG Sum Ref'!$B$2:$M$760,2,FALSE)," ")</f>
        <v xml:space="preserve"> </v>
      </c>
      <c r="I632" s="212" t="str">
        <f>_xlfn.IFNA(VLOOKUP(Table2472[[#This Row],[MS-DRG]],'TO HIDE DRG Sum Ref'!$B$2:$F$760,3,FALSE)," ")</f>
        <v xml:space="preserve"> </v>
      </c>
      <c r="J632" s="212" t="str">
        <f>_xlfn.IFNA(VLOOKUP(F632,'TO HIDE DRG Sum Ref'!$L$3:$N$85,3,FALSE)," ")</f>
        <v xml:space="preserve"> </v>
      </c>
      <c r="K632" s="213" t="str">
        <f>IF(J632="Low",0.05,IF(J632="Medium",0.1,IF(J632="High",0.2,IF(J632="No Risk",0,IF(Table2472[[#This Row],[Risk of Shift]]=" "," ")))))</f>
        <v xml:space="preserve"> </v>
      </c>
      <c r="L632" s="213" t="str">
        <f>IF(J632="Low",0.1,IF(J632="Medium",0.15,IF(J632="High",0.25,IF(J632="No Risk",0,IF(Table2472[[#This Row],[Risk of Shift]]=" "," ")))))</f>
        <v xml:space="preserve"> </v>
      </c>
      <c r="M632" s="213" t="str">
        <f>IF(J632="Low",0.15,IF(J632="Medium",0.2,IF(J632="High",0.3,IF(J632="No Risk",0,IF(Table2472[[#This Row],[Risk of Shift]]=" "," ")))))</f>
        <v xml:space="preserve"> </v>
      </c>
    </row>
    <row r="633" spans="3:13">
      <c r="C633" s="16"/>
      <c r="E633" s="209" t="str">
        <f>IFERROR(VLOOKUP(Table2472[[#This Row],[MS-DRG]],'TO HIDE DRG Sum Ref'!$B$2:$M$760,4,FALSE)," ")</f>
        <v xml:space="preserve"> </v>
      </c>
      <c r="F633" s="210" t="str">
        <f>IFERROR(VLOOKUP(Table2472[[#This Row],[MS-DRG]],'TO HIDE DRG Sum Ref'!$B$2:$M$760,5,FALSE)," ")</f>
        <v xml:space="preserve"> </v>
      </c>
      <c r="G633" s="211" t="str">
        <f>IF('Volume Input'!E635&lt;&gt;0,'Volume Input'!E635," ")</f>
        <v xml:space="preserve"> </v>
      </c>
      <c r="H633" s="210" t="str">
        <f>IFERROR(VLOOKUP(Table2472[[#This Row],[MS-DRG]],'TO HIDE DRG Sum Ref'!$B$2:$M$760,2,FALSE)," ")</f>
        <v xml:space="preserve"> </v>
      </c>
      <c r="I633" s="212" t="str">
        <f>_xlfn.IFNA(VLOOKUP(Table2472[[#This Row],[MS-DRG]],'TO HIDE DRG Sum Ref'!$B$2:$F$760,3,FALSE)," ")</f>
        <v xml:space="preserve"> </v>
      </c>
      <c r="J633" s="212" t="str">
        <f>_xlfn.IFNA(VLOOKUP(F633,'TO HIDE DRG Sum Ref'!$L$3:$N$85,3,FALSE)," ")</f>
        <v xml:space="preserve"> </v>
      </c>
      <c r="K633" s="213" t="str">
        <f>IF(J633="Low",0.05,IF(J633="Medium",0.1,IF(J633="High",0.2,IF(J633="No Risk",0,IF(Table2472[[#This Row],[Risk of Shift]]=" "," ")))))</f>
        <v xml:space="preserve"> </v>
      </c>
      <c r="L633" s="213" t="str">
        <f>IF(J633="Low",0.1,IF(J633="Medium",0.15,IF(J633="High",0.25,IF(J633="No Risk",0,IF(Table2472[[#This Row],[Risk of Shift]]=" "," ")))))</f>
        <v xml:space="preserve"> </v>
      </c>
      <c r="M633" s="213" t="str">
        <f>IF(J633="Low",0.15,IF(J633="Medium",0.2,IF(J633="High",0.3,IF(J633="No Risk",0,IF(Table2472[[#This Row],[Risk of Shift]]=" "," ")))))</f>
        <v xml:space="preserve"> </v>
      </c>
    </row>
    <row r="634" spans="3:13">
      <c r="C634" s="16"/>
      <c r="E634" s="209" t="str">
        <f>IFERROR(VLOOKUP(Table2472[[#This Row],[MS-DRG]],'TO HIDE DRG Sum Ref'!$B$2:$M$760,4,FALSE)," ")</f>
        <v xml:space="preserve"> </v>
      </c>
      <c r="F634" s="210" t="str">
        <f>IFERROR(VLOOKUP(Table2472[[#This Row],[MS-DRG]],'TO HIDE DRG Sum Ref'!$B$2:$M$760,5,FALSE)," ")</f>
        <v xml:space="preserve"> </v>
      </c>
      <c r="G634" s="211" t="str">
        <f>IF('Volume Input'!E636&lt;&gt;0,'Volume Input'!E636," ")</f>
        <v xml:space="preserve"> </v>
      </c>
      <c r="H634" s="210" t="str">
        <f>IFERROR(VLOOKUP(Table2472[[#This Row],[MS-DRG]],'TO HIDE DRG Sum Ref'!$B$2:$M$760,2,FALSE)," ")</f>
        <v xml:space="preserve"> </v>
      </c>
      <c r="I634" s="212" t="str">
        <f>_xlfn.IFNA(VLOOKUP(Table2472[[#This Row],[MS-DRG]],'TO HIDE DRG Sum Ref'!$B$2:$F$760,3,FALSE)," ")</f>
        <v xml:space="preserve"> </v>
      </c>
      <c r="J634" s="212" t="str">
        <f>_xlfn.IFNA(VLOOKUP(F634,'TO HIDE DRG Sum Ref'!$L$3:$N$85,3,FALSE)," ")</f>
        <v xml:space="preserve"> </v>
      </c>
      <c r="K634" s="213" t="str">
        <f>IF(J634="Low",0.05,IF(J634="Medium",0.1,IF(J634="High",0.2,IF(J634="No Risk",0,IF(Table2472[[#This Row],[Risk of Shift]]=" "," ")))))</f>
        <v xml:space="preserve"> </v>
      </c>
      <c r="L634" s="213" t="str">
        <f>IF(J634="Low",0.1,IF(J634="Medium",0.15,IF(J634="High",0.25,IF(J634="No Risk",0,IF(Table2472[[#This Row],[Risk of Shift]]=" "," ")))))</f>
        <v xml:space="preserve"> </v>
      </c>
      <c r="M634" s="213" t="str">
        <f>IF(J634="Low",0.15,IF(J634="Medium",0.2,IF(J634="High",0.3,IF(J634="No Risk",0,IF(Table2472[[#This Row],[Risk of Shift]]=" "," ")))))</f>
        <v xml:space="preserve"> </v>
      </c>
    </row>
    <row r="635" spans="3:13">
      <c r="C635" s="16"/>
      <c r="E635" s="209" t="str">
        <f>IFERROR(VLOOKUP(Table2472[[#This Row],[MS-DRG]],'TO HIDE DRG Sum Ref'!$B$2:$M$760,4,FALSE)," ")</f>
        <v xml:space="preserve"> </v>
      </c>
      <c r="F635" s="210" t="str">
        <f>IFERROR(VLOOKUP(Table2472[[#This Row],[MS-DRG]],'TO HIDE DRG Sum Ref'!$B$2:$M$760,5,FALSE)," ")</f>
        <v xml:space="preserve"> </v>
      </c>
      <c r="G635" s="211" t="str">
        <f>IF('Volume Input'!E637&lt;&gt;0,'Volume Input'!E637," ")</f>
        <v xml:space="preserve"> </v>
      </c>
      <c r="H635" s="210" t="str">
        <f>IFERROR(VLOOKUP(Table2472[[#This Row],[MS-DRG]],'TO HIDE DRG Sum Ref'!$B$2:$M$760,2,FALSE)," ")</f>
        <v xml:space="preserve"> </v>
      </c>
      <c r="I635" s="212" t="str">
        <f>_xlfn.IFNA(VLOOKUP(Table2472[[#This Row],[MS-DRG]],'TO HIDE DRG Sum Ref'!$B$2:$F$760,3,FALSE)," ")</f>
        <v xml:space="preserve"> </v>
      </c>
      <c r="J635" s="212" t="str">
        <f>_xlfn.IFNA(VLOOKUP(F635,'TO HIDE DRG Sum Ref'!$L$3:$N$85,3,FALSE)," ")</f>
        <v xml:space="preserve"> </v>
      </c>
      <c r="K635" s="213" t="str">
        <f>IF(J635="Low",0.05,IF(J635="Medium",0.1,IF(J635="High",0.2,IF(J635="No Risk",0,IF(Table2472[[#This Row],[Risk of Shift]]=" "," ")))))</f>
        <v xml:space="preserve"> </v>
      </c>
      <c r="L635" s="213" t="str">
        <f>IF(J635="Low",0.1,IF(J635="Medium",0.15,IF(J635="High",0.25,IF(J635="No Risk",0,IF(Table2472[[#This Row],[Risk of Shift]]=" "," ")))))</f>
        <v xml:space="preserve"> </v>
      </c>
      <c r="M635" s="213" t="str">
        <f>IF(J635="Low",0.15,IF(J635="Medium",0.2,IF(J635="High",0.3,IF(J635="No Risk",0,IF(Table2472[[#This Row],[Risk of Shift]]=" "," ")))))</f>
        <v xml:space="preserve"> </v>
      </c>
    </row>
    <row r="636" spans="3:13">
      <c r="C636" s="16"/>
      <c r="E636" s="209" t="str">
        <f>IFERROR(VLOOKUP(Table2472[[#This Row],[MS-DRG]],'TO HIDE DRG Sum Ref'!$B$2:$M$760,4,FALSE)," ")</f>
        <v xml:space="preserve"> </v>
      </c>
      <c r="F636" s="210" t="str">
        <f>IFERROR(VLOOKUP(Table2472[[#This Row],[MS-DRG]],'TO HIDE DRG Sum Ref'!$B$2:$M$760,5,FALSE)," ")</f>
        <v xml:space="preserve"> </v>
      </c>
      <c r="G636" s="211" t="str">
        <f>IF('Volume Input'!E638&lt;&gt;0,'Volume Input'!E638," ")</f>
        <v xml:space="preserve"> </v>
      </c>
      <c r="H636" s="210" t="str">
        <f>IFERROR(VLOOKUP(Table2472[[#This Row],[MS-DRG]],'TO HIDE DRG Sum Ref'!$B$2:$M$760,2,FALSE)," ")</f>
        <v xml:space="preserve"> </v>
      </c>
      <c r="I636" s="212" t="str">
        <f>_xlfn.IFNA(VLOOKUP(Table2472[[#This Row],[MS-DRG]],'TO HIDE DRG Sum Ref'!$B$2:$F$760,3,FALSE)," ")</f>
        <v xml:space="preserve"> </v>
      </c>
      <c r="J636" s="212" t="str">
        <f>_xlfn.IFNA(VLOOKUP(F636,'TO HIDE DRG Sum Ref'!$L$3:$N$85,3,FALSE)," ")</f>
        <v xml:space="preserve"> </v>
      </c>
      <c r="K636" s="213" t="str">
        <f>IF(J636="Low",0.05,IF(J636="Medium",0.1,IF(J636="High",0.2,IF(J636="No Risk",0,IF(Table2472[[#This Row],[Risk of Shift]]=" "," ")))))</f>
        <v xml:space="preserve"> </v>
      </c>
      <c r="L636" s="213" t="str">
        <f>IF(J636="Low",0.1,IF(J636="Medium",0.15,IF(J636="High",0.25,IF(J636="No Risk",0,IF(Table2472[[#This Row],[Risk of Shift]]=" "," ")))))</f>
        <v xml:space="preserve"> </v>
      </c>
      <c r="M636" s="213" t="str">
        <f>IF(J636="Low",0.15,IF(J636="Medium",0.2,IF(J636="High",0.3,IF(J636="No Risk",0,IF(Table2472[[#This Row],[Risk of Shift]]=" "," ")))))</f>
        <v xml:space="preserve"> </v>
      </c>
    </row>
    <row r="637" spans="3:13">
      <c r="C637" s="16"/>
      <c r="E637" s="209" t="str">
        <f>IFERROR(VLOOKUP(Table2472[[#This Row],[MS-DRG]],'TO HIDE DRG Sum Ref'!$B$2:$M$760,4,FALSE)," ")</f>
        <v xml:space="preserve"> </v>
      </c>
      <c r="F637" s="210" t="str">
        <f>IFERROR(VLOOKUP(Table2472[[#This Row],[MS-DRG]],'TO HIDE DRG Sum Ref'!$B$2:$M$760,5,FALSE)," ")</f>
        <v xml:space="preserve"> </v>
      </c>
      <c r="G637" s="211" t="str">
        <f>IF('Volume Input'!E639&lt;&gt;0,'Volume Input'!E639," ")</f>
        <v xml:space="preserve"> </v>
      </c>
      <c r="H637" s="210" t="str">
        <f>IFERROR(VLOOKUP(Table2472[[#This Row],[MS-DRG]],'TO HIDE DRG Sum Ref'!$B$2:$M$760,2,FALSE)," ")</f>
        <v xml:space="preserve"> </v>
      </c>
      <c r="I637" s="212" t="str">
        <f>_xlfn.IFNA(VLOOKUP(Table2472[[#This Row],[MS-DRG]],'TO HIDE DRG Sum Ref'!$B$2:$F$760,3,FALSE)," ")</f>
        <v xml:space="preserve"> </v>
      </c>
      <c r="J637" s="212" t="str">
        <f>_xlfn.IFNA(VLOOKUP(F637,'TO HIDE DRG Sum Ref'!$L$3:$N$85,3,FALSE)," ")</f>
        <v xml:space="preserve"> </v>
      </c>
      <c r="K637" s="213" t="str">
        <f>IF(J637="Low",0.05,IF(J637="Medium",0.1,IF(J637="High",0.2,IF(J637="No Risk",0,IF(Table2472[[#This Row],[Risk of Shift]]=" "," ")))))</f>
        <v xml:space="preserve"> </v>
      </c>
      <c r="L637" s="213" t="str">
        <f>IF(J637="Low",0.1,IF(J637="Medium",0.15,IF(J637="High",0.25,IF(J637="No Risk",0,IF(Table2472[[#This Row],[Risk of Shift]]=" "," ")))))</f>
        <v xml:space="preserve"> </v>
      </c>
      <c r="M637" s="213" t="str">
        <f>IF(J637="Low",0.15,IF(J637="Medium",0.2,IF(J637="High",0.3,IF(J637="No Risk",0,IF(Table2472[[#This Row],[Risk of Shift]]=" "," ")))))</f>
        <v xml:space="preserve"> </v>
      </c>
    </row>
    <row r="638" spans="3:13">
      <c r="C638" s="16"/>
      <c r="E638" s="209" t="str">
        <f>IFERROR(VLOOKUP(Table2472[[#This Row],[MS-DRG]],'TO HIDE DRG Sum Ref'!$B$2:$M$760,4,FALSE)," ")</f>
        <v xml:space="preserve"> </v>
      </c>
      <c r="F638" s="210" t="str">
        <f>IFERROR(VLOOKUP(Table2472[[#This Row],[MS-DRG]],'TO HIDE DRG Sum Ref'!$B$2:$M$760,5,FALSE)," ")</f>
        <v xml:space="preserve"> </v>
      </c>
      <c r="G638" s="211" t="str">
        <f>IF('Volume Input'!E640&lt;&gt;0,'Volume Input'!E640," ")</f>
        <v xml:space="preserve"> </v>
      </c>
      <c r="H638" s="210" t="str">
        <f>IFERROR(VLOOKUP(Table2472[[#This Row],[MS-DRG]],'TO HIDE DRG Sum Ref'!$B$2:$M$760,2,FALSE)," ")</f>
        <v xml:space="preserve"> </v>
      </c>
      <c r="I638" s="212" t="str">
        <f>_xlfn.IFNA(VLOOKUP(Table2472[[#This Row],[MS-DRG]],'TO HIDE DRG Sum Ref'!$B$2:$F$760,3,FALSE)," ")</f>
        <v xml:space="preserve"> </v>
      </c>
      <c r="J638" s="212" t="str">
        <f>_xlfn.IFNA(VLOOKUP(F638,'TO HIDE DRG Sum Ref'!$L$3:$N$85,3,FALSE)," ")</f>
        <v xml:space="preserve"> </v>
      </c>
      <c r="K638" s="213" t="str">
        <f>IF(J638="Low",0.05,IF(J638="Medium",0.1,IF(J638="High",0.2,IF(J638="No Risk",0,IF(Table2472[[#This Row],[Risk of Shift]]=" "," ")))))</f>
        <v xml:space="preserve"> </v>
      </c>
      <c r="L638" s="213" t="str">
        <f>IF(J638="Low",0.1,IF(J638="Medium",0.15,IF(J638="High",0.25,IF(J638="No Risk",0,IF(Table2472[[#This Row],[Risk of Shift]]=" "," ")))))</f>
        <v xml:space="preserve"> </v>
      </c>
      <c r="M638" s="213" t="str">
        <f>IF(J638="Low",0.15,IF(J638="Medium",0.2,IF(J638="High",0.3,IF(J638="No Risk",0,IF(Table2472[[#This Row],[Risk of Shift]]=" "," ")))))</f>
        <v xml:space="preserve"> </v>
      </c>
    </row>
    <row r="639" spans="3:13">
      <c r="C639" s="16"/>
      <c r="E639" s="209" t="str">
        <f>IFERROR(VLOOKUP(Table2472[[#This Row],[MS-DRG]],'TO HIDE DRG Sum Ref'!$B$2:$M$760,4,FALSE)," ")</f>
        <v xml:space="preserve"> </v>
      </c>
      <c r="F639" s="210" t="str">
        <f>IFERROR(VLOOKUP(Table2472[[#This Row],[MS-DRG]],'TO HIDE DRG Sum Ref'!$B$2:$M$760,5,FALSE)," ")</f>
        <v xml:space="preserve"> </v>
      </c>
      <c r="G639" s="211" t="str">
        <f>IF('Volume Input'!E641&lt;&gt;0,'Volume Input'!E641," ")</f>
        <v xml:space="preserve"> </v>
      </c>
      <c r="H639" s="210" t="str">
        <f>IFERROR(VLOOKUP(Table2472[[#This Row],[MS-DRG]],'TO HIDE DRG Sum Ref'!$B$2:$M$760,2,FALSE)," ")</f>
        <v xml:space="preserve"> </v>
      </c>
      <c r="I639" s="212" t="str">
        <f>_xlfn.IFNA(VLOOKUP(Table2472[[#This Row],[MS-DRG]],'TO HIDE DRG Sum Ref'!$B$2:$F$760,3,FALSE)," ")</f>
        <v xml:space="preserve"> </v>
      </c>
      <c r="J639" s="212" t="str">
        <f>_xlfn.IFNA(VLOOKUP(F639,'TO HIDE DRG Sum Ref'!$L$3:$N$85,3,FALSE)," ")</f>
        <v xml:space="preserve"> </v>
      </c>
      <c r="K639" s="213" t="str">
        <f>IF(J639="Low",0.05,IF(J639="Medium",0.1,IF(J639="High",0.2,IF(J639="No Risk",0,IF(Table2472[[#This Row],[Risk of Shift]]=" "," ")))))</f>
        <v xml:space="preserve"> </v>
      </c>
      <c r="L639" s="213" t="str">
        <f>IF(J639="Low",0.1,IF(J639="Medium",0.15,IF(J639="High",0.25,IF(J639="No Risk",0,IF(Table2472[[#This Row],[Risk of Shift]]=" "," ")))))</f>
        <v xml:space="preserve"> </v>
      </c>
      <c r="M639" s="213" t="str">
        <f>IF(J639="Low",0.15,IF(J639="Medium",0.2,IF(J639="High",0.3,IF(J639="No Risk",0,IF(Table2472[[#This Row],[Risk of Shift]]=" "," ")))))</f>
        <v xml:space="preserve"> </v>
      </c>
    </row>
    <row r="640" spans="3:13">
      <c r="C640" s="16"/>
      <c r="E640" s="209" t="str">
        <f>IFERROR(VLOOKUP(Table2472[[#This Row],[MS-DRG]],'TO HIDE DRG Sum Ref'!$B$2:$M$760,4,FALSE)," ")</f>
        <v xml:space="preserve"> </v>
      </c>
      <c r="F640" s="210" t="str">
        <f>IFERROR(VLOOKUP(Table2472[[#This Row],[MS-DRG]],'TO HIDE DRG Sum Ref'!$B$2:$M$760,5,FALSE)," ")</f>
        <v xml:space="preserve"> </v>
      </c>
      <c r="G640" s="211" t="str">
        <f>IF('Volume Input'!E642&lt;&gt;0,'Volume Input'!E642," ")</f>
        <v xml:space="preserve"> </v>
      </c>
      <c r="H640" s="210" t="str">
        <f>IFERROR(VLOOKUP(Table2472[[#This Row],[MS-DRG]],'TO HIDE DRG Sum Ref'!$B$2:$M$760,2,FALSE)," ")</f>
        <v xml:space="preserve"> </v>
      </c>
      <c r="I640" s="212" t="str">
        <f>_xlfn.IFNA(VLOOKUP(Table2472[[#This Row],[MS-DRG]],'TO HIDE DRG Sum Ref'!$B$2:$F$760,3,FALSE)," ")</f>
        <v xml:space="preserve"> </v>
      </c>
      <c r="J640" s="212" t="str">
        <f>_xlfn.IFNA(VLOOKUP(F640,'TO HIDE DRG Sum Ref'!$L$3:$N$85,3,FALSE)," ")</f>
        <v xml:space="preserve"> </v>
      </c>
      <c r="K640" s="213" t="str">
        <f>IF(J640="Low",0.05,IF(J640="Medium",0.1,IF(J640="High",0.2,IF(J640="No Risk",0,IF(Table2472[[#This Row],[Risk of Shift]]=" "," ")))))</f>
        <v xml:space="preserve"> </v>
      </c>
      <c r="L640" s="213" t="str">
        <f>IF(J640="Low",0.1,IF(J640="Medium",0.15,IF(J640="High",0.25,IF(J640="No Risk",0,IF(Table2472[[#This Row],[Risk of Shift]]=" "," ")))))</f>
        <v xml:space="preserve"> </v>
      </c>
      <c r="M640" s="213" t="str">
        <f>IF(J640="Low",0.15,IF(J640="Medium",0.2,IF(J640="High",0.3,IF(J640="No Risk",0,IF(Table2472[[#This Row],[Risk of Shift]]=" "," ")))))</f>
        <v xml:space="preserve"> </v>
      </c>
    </row>
    <row r="641" spans="3:13">
      <c r="C641" s="16"/>
      <c r="E641" s="209" t="str">
        <f>IFERROR(VLOOKUP(Table2472[[#This Row],[MS-DRG]],'TO HIDE DRG Sum Ref'!$B$2:$M$760,4,FALSE)," ")</f>
        <v xml:space="preserve"> </v>
      </c>
      <c r="F641" s="210" t="str">
        <f>IFERROR(VLOOKUP(Table2472[[#This Row],[MS-DRG]],'TO HIDE DRG Sum Ref'!$B$2:$M$760,5,FALSE)," ")</f>
        <v xml:space="preserve"> </v>
      </c>
      <c r="G641" s="211" t="str">
        <f>IF('Volume Input'!E643&lt;&gt;0,'Volume Input'!E643," ")</f>
        <v xml:space="preserve"> </v>
      </c>
      <c r="H641" s="210" t="str">
        <f>IFERROR(VLOOKUP(Table2472[[#This Row],[MS-DRG]],'TO HIDE DRG Sum Ref'!$B$2:$M$760,2,FALSE)," ")</f>
        <v xml:space="preserve"> </v>
      </c>
      <c r="I641" s="212" t="str">
        <f>_xlfn.IFNA(VLOOKUP(Table2472[[#This Row],[MS-DRG]],'TO HIDE DRG Sum Ref'!$B$2:$F$760,3,FALSE)," ")</f>
        <v xml:space="preserve"> </v>
      </c>
      <c r="J641" s="212" t="str">
        <f>_xlfn.IFNA(VLOOKUP(F641,'TO HIDE DRG Sum Ref'!$L$3:$N$85,3,FALSE)," ")</f>
        <v xml:space="preserve"> </v>
      </c>
      <c r="K641" s="213" t="str">
        <f>IF(J641="Low",0.05,IF(J641="Medium",0.1,IF(J641="High",0.2,IF(J641="No Risk",0,IF(Table2472[[#This Row],[Risk of Shift]]=" "," ")))))</f>
        <v xml:space="preserve"> </v>
      </c>
      <c r="L641" s="213" t="str">
        <f>IF(J641="Low",0.1,IF(J641="Medium",0.15,IF(J641="High",0.25,IF(J641="No Risk",0,IF(Table2472[[#This Row],[Risk of Shift]]=" "," ")))))</f>
        <v xml:space="preserve"> </v>
      </c>
      <c r="M641" s="213" t="str">
        <f>IF(J641="Low",0.15,IF(J641="Medium",0.2,IF(J641="High",0.3,IF(J641="No Risk",0,IF(Table2472[[#This Row],[Risk of Shift]]=" "," ")))))</f>
        <v xml:space="preserve"> </v>
      </c>
    </row>
    <row r="642" spans="3:13">
      <c r="C642" s="16"/>
      <c r="E642" s="209" t="str">
        <f>IFERROR(VLOOKUP(Table2472[[#This Row],[MS-DRG]],'TO HIDE DRG Sum Ref'!$B$2:$M$760,4,FALSE)," ")</f>
        <v xml:space="preserve"> </v>
      </c>
      <c r="F642" s="210" t="str">
        <f>IFERROR(VLOOKUP(Table2472[[#This Row],[MS-DRG]],'TO HIDE DRG Sum Ref'!$B$2:$M$760,5,FALSE)," ")</f>
        <v xml:space="preserve"> </v>
      </c>
      <c r="G642" s="211" t="str">
        <f>IF('Volume Input'!E644&lt;&gt;0,'Volume Input'!E644," ")</f>
        <v xml:space="preserve"> </v>
      </c>
      <c r="H642" s="210" t="str">
        <f>IFERROR(VLOOKUP(Table2472[[#This Row],[MS-DRG]],'TO HIDE DRG Sum Ref'!$B$2:$M$760,2,FALSE)," ")</f>
        <v xml:space="preserve"> </v>
      </c>
      <c r="I642" s="212" t="str">
        <f>_xlfn.IFNA(VLOOKUP(Table2472[[#This Row],[MS-DRG]],'TO HIDE DRG Sum Ref'!$B$2:$F$760,3,FALSE)," ")</f>
        <v xml:space="preserve"> </v>
      </c>
      <c r="J642" s="212" t="str">
        <f>_xlfn.IFNA(VLOOKUP(F642,'TO HIDE DRG Sum Ref'!$L$3:$N$85,3,FALSE)," ")</f>
        <v xml:space="preserve"> </v>
      </c>
      <c r="K642" s="213" t="str">
        <f>IF(J642="Low",0.05,IF(J642="Medium",0.1,IF(J642="High",0.2,IF(J642="No Risk",0,IF(Table2472[[#This Row],[Risk of Shift]]=" "," ")))))</f>
        <v xml:space="preserve"> </v>
      </c>
      <c r="L642" s="213" t="str">
        <f>IF(J642="Low",0.1,IF(J642="Medium",0.15,IF(J642="High",0.25,IF(J642="No Risk",0,IF(Table2472[[#This Row],[Risk of Shift]]=" "," ")))))</f>
        <v xml:space="preserve"> </v>
      </c>
      <c r="M642" s="213" t="str">
        <f>IF(J642="Low",0.15,IF(J642="Medium",0.2,IF(J642="High",0.3,IF(J642="No Risk",0,IF(Table2472[[#This Row],[Risk of Shift]]=" "," ")))))</f>
        <v xml:space="preserve"> </v>
      </c>
    </row>
    <row r="643" spans="3:13">
      <c r="C643" s="16"/>
      <c r="E643" s="209" t="str">
        <f>IFERROR(VLOOKUP(Table2472[[#This Row],[MS-DRG]],'TO HIDE DRG Sum Ref'!$B$2:$M$760,4,FALSE)," ")</f>
        <v xml:space="preserve"> </v>
      </c>
      <c r="F643" s="210" t="str">
        <f>IFERROR(VLOOKUP(Table2472[[#This Row],[MS-DRG]],'TO HIDE DRG Sum Ref'!$B$2:$M$760,5,FALSE)," ")</f>
        <v xml:space="preserve"> </v>
      </c>
      <c r="G643" s="211" t="str">
        <f>IF('Volume Input'!E645&lt;&gt;0,'Volume Input'!E645," ")</f>
        <v xml:space="preserve"> </v>
      </c>
      <c r="H643" s="210" t="str">
        <f>IFERROR(VLOOKUP(Table2472[[#This Row],[MS-DRG]],'TO HIDE DRG Sum Ref'!$B$2:$M$760,2,FALSE)," ")</f>
        <v xml:space="preserve"> </v>
      </c>
      <c r="I643" s="212" t="str">
        <f>_xlfn.IFNA(VLOOKUP(Table2472[[#This Row],[MS-DRG]],'TO HIDE DRG Sum Ref'!$B$2:$F$760,3,FALSE)," ")</f>
        <v xml:space="preserve"> </v>
      </c>
      <c r="J643" s="212" t="str">
        <f>_xlfn.IFNA(VLOOKUP(F643,'TO HIDE DRG Sum Ref'!$L$3:$N$85,3,FALSE)," ")</f>
        <v xml:space="preserve"> </v>
      </c>
      <c r="K643" s="213" t="str">
        <f>IF(J643="Low",0.05,IF(J643="Medium",0.1,IF(J643="High",0.2,IF(J643="No Risk",0,IF(Table2472[[#This Row],[Risk of Shift]]=" "," ")))))</f>
        <v xml:space="preserve"> </v>
      </c>
      <c r="L643" s="213" t="str">
        <f>IF(J643="Low",0.1,IF(J643="Medium",0.15,IF(J643="High",0.25,IF(J643="No Risk",0,IF(Table2472[[#This Row],[Risk of Shift]]=" "," ")))))</f>
        <v xml:space="preserve"> </v>
      </c>
      <c r="M643" s="213" t="str">
        <f>IF(J643="Low",0.15,IF(J643="Medium",0.2,IF(J643="High",0.3,IF(J643="No Risk",0,IF(Table2472[[#This Row],[Risk of Shift]]=" "," ")))))</f>
        <v xml:space="preserve"> </v>
      </c>
    </row>
    <row r="644" spans="3:13">
      <c r="C644" s="16"/>
      <c r="E644" s="209" t="str">
        <f>IFERROR(VLOOKUP(Table2472[[#This Row],[MS-DRG]],'TO HIDE DRG Sum Ref'!$B$2:$M$760,4,FALSE)," ")</f>
        <v xml:space="preserve"> </v>
      </c>
      <c r="F644" s="210" t="str">
        <f>IFERROR(VLOOKUP(Table2472[[#This Row],[MS-DRG]],'TO HIDE DRG Sum Ref'!$B$2:$M$760,5,FALSE)," ")</f>
        <v xml:space="preserve"> </v>
      </c>
      <c r="G644" s="211" t="str">
        <f>IF('Volume Input'!E646&lt;&gt;0,'Volume Input'!E646," ")</f>
        <v xml:space="preserve"> </v>
      </c>
      <c r="H644" s="210" t="str">
        <f>IFERROR(VLOOKUP(Table2472[[#This Row],[MS-DRG]],'TO HIDE DRG Sum Ref'!$B$2:$M$760,2,FALSE)," ")</f>
        <v xml:space="preserve"> </v>
      </c>
      <c r="I644" s="212" t="str">
        <f>_xlfn.IFNA(VLOOKUP(Table2472[[#This Row],[MS-DRG]],'TO HIDE DRG Sum Ref'!$B$2:$F$760,3,FALSE)," ")</f>
        <v xml:space="preserve"> </v>
      </c>
      <c r="J644" s="212" t="str">
        <f>_xlfn.IFNA(VLOOKUP(F644,'TO HIDE DRG Sum Ref'!$L$3:$N$85,3,FALSE)," ")</f>
        <v xml:space="preserve"> </v>
      </c>
      <c r="K644" s="213" t="str">
        <f>IF(J644="Low",0.05,IF(J644="Medium",0.1,IF(J644="High",0.2,IF(J644="No Risk",0,IF(Table2472[[#This Row],[Risk of Shift]]=" "," ")))))</f>
        <v xml:space="preserve"> </v>
      </c>
      <c r="L644" s="213" t="str">
        <f>IF(J644="Low",0.1,IF(J644="Medium",0.15,IF(J644="High",0.25,IF(J644="No Risk",0,IF(Table2472[[#This Row],[Risk of Shift]]=" "," ")))))</f>
        <v xml:space="preserve"> </v>
      </c>
      <c r="M644" s="213" t="str">
        <f>IF(J644="Low",0.15,IF(J644="Medium",0.2,IF(J644="High",0.3,IF(J644="No Risk",0,IF(Table2472[[#This Row],[Risk of Shift]]=" "," ")))))</f>
        <v xml:space="preserve"> </v>
      </c>
    </row>
    <row r="645" spans="3:13">
      <c r="C645" s="16"/>
      <c r="E645" s="209" t="str">
        <f>IFERROR(VLOOKUP(Table2472[[#This Row],[MS-DRG]],'TO HIDE DRG Sum Ref'!$B$2:$M$760,4,FALSE)," ")</f>
        <v xml:space="preserve"> </v>
      </c>
      <c r="F645" s="210" t="str">
        <f>IFERROR(VLOOKUP(Table2472[[#This Row],[MS-DRG]],'TO HIDE DRG Sum Ref'!$B$2:$M$760,5,FALSE)," ")</f>
        <v xml:space="preserve"> </v>
      </c>
      <c r="G645" s="211" t="str">
        <f>IF('Volume Input'!E647&lt;&gt;0,'Volume Input'!E647," ")</f>
        <v xml:space="preserve"> </v>
      </c>
      <c r="H645" s="210" t="str">
        <f>IFERROR(VLOOKUP(Table2472[[#This Row],[MS-DRG]],'TO HIDE DRG Sum Ref'!$B$2:$M$760,2,FALSE)," ")</f>
        <v xml:space="preserve"> </v>
      </c>
      <c r="I645" s="212" t="str">
        <f>_xlfn.IFNA(VLOOKUP(Table2472[[#This Row],[MS-DRG]],'TO HIDE DRG Sum Ref'!$B$2:$F$760,3,FALSE)," ")</f>
        <v xml:space="preserve"> </v>
      </c>
      <c r="J645" s="212" t="str">
        <f>_xlfn.IFNA(VLOOKUP(F645,'TO HIDE DRG Sum Ref'!$L$3:$N$85,3,FALSE)," ")</f>
        <v xml:space="preserve"> </v>
      </c>
      <c r="K645" s="213" t="str">
        <f>IF(J645="Low",0.05,IF(J645="Medium",0.1,IF(J645="High",0.2,IF(J645="No Risk",0,IF(Table2472[[#This Row],[Risk of Shift]]=" "," ")))))</f>
        <v xml:space="preserve"> </v>
      </c>
      <c r="L645" s="213" t="str">
        <f>IF(J645="Low",0.1,IF(J645="Medium",0.15,IF(J645="High",0.25,IF(J645="No Risk",0,IF(Table2472[[#This Row],[Risk of Shift]]=" "," ")))))</f>
        <v xml:space="preserve"> </v>
      </c>
      <c r="M645" s="213" t="str">
        <f>IF(J645="Low",0.15,IF(J645="Medium",0.2,IF(J645="High",0.3,IF(J645="No Risk",0,IF(Table2472[[#This Row],[Risk of Shift]]=" "," ")))))</f>
        <v xml:space="preserve"> </v>
      </c>
    </row>
    <row r="646" spans="3:13">
      <c r="C646" s="16"/>
      <c r="E646" s="209" t="str">
        <f>IFERROR(VLOOKUP(Table2472[[#This Row],[MS-DRG]],'TO HIDE DRG Sum Ref'!$B$2:$M$760,4,FALSE)," ")</f>
        <v xml:space="preserve"> </v>
      </c>
      <c r="F646" s="210" t="str">
        <f>IFERROR(VLOOKUP(Table2472[[#This Row],[MS-DRG]],'TO HIDE DRG Sum Ref'!$B$2:$M$760,5,FALSE)," ")</f>
        <v xml:space="preserve"> </v>
      </c>
      <c r="G646" s="211" t="str">
        <f>IF('Volume Input'!E648&lt;&gt;0,'Volume Input'!E648," ")</f>
        <v xml:space="preserve"> </v>
      </c>
      <c r="H646" s="210" t="str">
        <f>IFERROR(VLOOKUP(Table2472[[#This Row],[MS-DRG]],'TO HIDE DRG Sum Ref'!$B$2:$M$760,2,FALSE)," ")</f>
        <v xml:space="preserve"> </v>
      </c>
      <c r="I646" s="212" t="str">
        <f>_xlfn.IFNA(VLOOKUP(Table2472[[#This Row],[MS-DRG]],'TO HIDE DRG Sum Ref'!$B$2:$F$760,3,FALSE)," ")</f>
        <v xml:space="preserve"> </v>
      </c>
      <c r="J646" s="212" t="str">
        <f>_xlfn.IFNA(VLOOKUP(F646,'TO HIDE DRG Sum Ref'!$L$3:$N$85,3,FALSE)," ")</f>
        <v xml:space="preserve"> </v>
      </c>
      <c r="K646" s="213" t="str">
        <f>IF(J646="Low",0.05,IF(J646="Medium",0.1,IF(J646="High",0.2,IF(J646="No Risk",0,IF(Table2472[[#This Row],[Risk of Shift]]=" "," ")))))</f>
        <v xml:space="preserve"> </v>
      </c>
      <c r="L646" s="213" t="str">
        <f>IF(J646="Low",0.1,IF(J646="Medium",0.15,IF(J646="High",0.25,IF(J646="No Risk",0,IF(Table2472[[#This Row],[Risk of Shift]]=" "," ")))))</f>
        <v xml:space="preserve"> </v>
      </c>
      <c r="M646" s="213" t="str">
        <f>IF(J646="Low",0.15,IF(J646="Medium",0.2,IF(J646="High",0.3,IF(J646="No Risk",0,IF(Table2472[[#This Row],[Risk of Shift]]=" "," ")))))</f>
        <v xml:space="preserve"> </v>
      </c>
    </row>
    <row r="647" spans="3:13">
      <c r="C647" s="16"/>
      <c r="E647" s="209" t="str">
        <f>IFERROR(VLOOKUP(Table2472[[#This Row],[MS-DRG]],'TO HIDE DRG Sum Ref'!$B$2:$M$760,4,FALSE)," ")</f>
        <v xml:space="preserve"> </v>
      </c>
      <c r="F647" s="210" t="str">
        <f>IFERROR(VLOOKUP(Table2472[[#This Row],[MS-DRG]],'TO HIDE DRG Sum Ref'!$B$2:$M$760,5,FALSE)," ")</f>
        <v xml:space="preserve"> </v>
      </c>
      <c r="G647" s="211" t="str">
        <f>IF('Volume Input'!E649&lt;&gt;0,'Volume Input'!E649," ")</f>
        <v xml:space="preserve"> </v>
      </c>
      <c r="H647" s="210" t="str">
        <f>IFERROR(VLOOKUP(Table2472[[#This Row],[MS-DRG]],'TO HIDE DRG Sum Ref'!$B$2:$M$760,2,FALSE)," ")</f>
        <v xml:space="preserve"> </v>
      </c>
      <c r="I647" s="212" t="str">
        <f>_xlfn.IFNA(VLOOKUP(Table2472[[#This Row],[MS-DRG]],'TO HIDE DRG Sum Ref'!$B$2:$F$760,3,FALSE)," ")</f>
        <v xml:space="preserve"> </v>
      </c>
      <c r="J647" s="212" t="str">
        <f>_xlfn.IFNA(VLOOKUP(F647,'TO HIDE DRG Sum Ref'!$L$3:$N$85,3,FALSE)," ")</f>
        <v xml:space="preserve"> </v>
      </c>
      <c r="K647" s="213" t="str">
        <f>IF(J647="Low",0.05,IF(J647="Medium",0.1,IF(J647="High",0.2,IF(J647="No Risk",0,IF(Table2472[[#This Row],[Risk of Shift]]=" "," ")))))</f>
        <v xml:space="preserve"> </v>
      </c>
      <c r="L647" s="213" t="str">
        <f>IF(J647="Low",0.1,IF(J647="Medium",0.15,IF(J647="High",0.25,IF(J647="No Risk",0,IF(Table2472[[#This Row],[Risk of Shift]]=" "," ")))))</f>
        <v xml:space="preserve"> </v>
      </c>
      <c r="M647" s="213" t="str">
        <f>IF(J647="Low",0.15,IF(J647="Medium",0.2,IF(J647="High",0.3,IF(J647="No Risk",0,IF(Table2472[[#This Row],[Risk of Shift]]=" "," ")))))</f>
        <v xml:space="preserve"> </v>
      </c>
    </row>
    <row r="648" spans="3:13">
      <c r="C648" s="16"/>
      <c r="E648" s="209" t="str">
        <f>IFERROR(VLOOKUP(Table2472[[#This Row],[MS-DRG]],'TO HIDE DRG Sum Ref'!$B$2:$M$760,4,FALSE)," ")</f>
        <v xml:space="preserve"> </v>
      </c>
      <c r="F648" s="210" t="str">
        <f>IFERROR(VLOOKUP(Table2472[[#This Row],[MS-DRG]],'TO HIDE DRG Sum Ref'!$B$2:$M$760,5,FALSE)," ")</f>
        <v xml:space="preserve"> </v>
      </c>
      <c r="G648" s="211" t="str">
        <f>IF('Volume Input'!E650&lt;&gt;0,'Volume Input'!E650," ")</f>
        <v xml:space="preserve"> </v>
      </c>
      <c r="H648" s="210" t="str">
        <f>IFERROR(VLOOKUP(Table2472[[#This Row],[MS-DRG]],'TO HIDE DRG Sum Ref'!$B$2:$M$760,2,FALSE)," ")</f>
        <v xml:space="preserve"> </v>
      </c>
      <c r="I648" s="212" t="str">
        <f>_xlfn.IFNA(VLOOKUP(Table2472[[#This Row],[MS-DRG]],'TO HIDE DRG Sum Ref'!$B$2:$F$760,3,FALSE)," ")</f>
        <v xml:space="preserve"> </v>
      </c>
      <c r="J648" s="212" t="str">
        <f>_xlfn.IFNA(VLOOKUP(F648,'TO HIDE DRG Sum Ref'!$L$3:$N$85,3,FALSE)," ")</f>
        <v xml:space="preserve"> </v>
      </c>
      <c r="K648" s="213" t="str">
        <f>IF(J648="Low",0.05,IF(J648="Medium",0.1,IF(J648="High",0.2,IF(J648="No Risk",0,IF(Table2472[[#This Row],[Risk of Shift]]=" "," ")))))</f>
        <v xml:space="preserve"> </v>
      </c>
      <c r="L648" s="213" t="str">
        <f>IF(J648="Low",0.1,IF(J648="Medium",0.15,IF(J648="High",0.25,IF(J648="No Risk",0,IF(Table2472[[#This Row],[Risk of Shift]]=" "," ")))))</f>
        <v xml:space="preserve"> </v>
      </c>
      <c r="M648" s="213" t="str">
        <f>IF(J648="Low",0.15,IF(J648="Medium",0.2,IF(J648="High",0.3,IF(J648="No Risk",0,IF(Table2472[[#This Row],[Risk of Shift]]=" "," ")))))</f>
        <v xml:space="preserve"> </v>
      </c>
    </row>
    <row r="649" spans="3:13">
      <c r="C649" s="16"/>
      <c r="E649" s="209" t="str">
        <f>IFERROR(VLOOKUP(Table2472[[#This Row],[MS-DRG]],'TO HIDE DRG Sum Ref'!$B$2:$M$760,4,FALSE)," ")</f>
        <v xml:space="preserve"> </v>
      </c>
      <c r="F649" s="210" t="str">
        <f>IFERROR(VLOOKUP(Table2472[[#This Row],[MS-DRG]],'TO HIDE DRG Sum Ref'!$B$2:$M$760,5,FALSE)," ")</f>
        <v xml:space="preserve"> </v>
      </c>
      <c r="G649" s="211" t="str">
        <f>IF('Volume Input'!E651&lt;&gt;0,'Volume Input'!E651," ")</f>
        <v xml:space="preserve"> </v>
      </c>
      <c r="H649" s="210" t="str">
        <f>IFERROR(VLOOKUP(Table2472[[#This Row],[MS-DRG]],'TO HIDE DRG Sum Ref'!$B$2:$M$760,2,FALSE)," ")</f>
        <v xml:space="preserve"> </v>
      </c>
      <c r="I649" s="212" t="str">
        <f>_xlfn.IFNA(VLOOKUP(Table2472[[#This Row],[MS-DRG]],'TO HIDE DRG Sum Ref'!$B$2:$F$760,3,FALSE)," ")</f>
        <v xml:space="preserve"> </v>
      </c>
      <c r="J649" s="212" t="str">
        <f>_xlfn.IFNA(VLOOKUP(F649,'TO HIDE DRG Sum Ref'!$L$3:$N$85,3,FALSE)," ")</f>
        <v xml:space="preserve"> </v>
      </c>
      <c r="K649" s="213" t="str">
        <f>IF(J649="Low",0.05,IF(J649="Medium",0.1,IF(J649="High",0.2,IF(J649="No Risk",0,IF(Table2472[[#This Row],[Risk of Shift]]=" "," ")))))</f>
        <v xml:space="preserve"> </v>
      </c>
      <c r="L649" s="213" t="str">
        <f>IF(J649="Low",0.1,IF(J649="Medium",0.15,IF(J649="High",0.25,IF(J649="No Risk",0,IF(Table2472[[#This Row],[Risk of Shift]]=" "," ")))))</f>
        <v xml:space="preserve"> </v>
      </c>
      <c r="M649" s="213" t="str">
        <f>IF(J649="Low",0.15,IF(J649="Medium",0.2,IF(J649="High",0.3,IF(J649="No Risk",0,IF(Table2472[[#This Row],[Risk of Shift]]=" "," ")))))</f>
        <v xml:space="preserve"> </v>
      </c>
    </row>
    <row r="650" spans="3:13">
      <c r="C650" s="16"/>
      <c r="E650" s="209" t="str">
        <f>IFERROR(VLOOKUP(Table2472[[#This Row],[MS-DRG]],'TO HIDE DRG Sum Ref'!$B$2:$M$760,4,FALSE)," ")</f>
        <v xml:space="preserve"> </v>
      </c>
      <c r="F650" s="210" t="str">
        <f>IFERROR(VLOOKUP(Table2472[[#This Row],[MS-DRG]],'TO HIDE DRG Sum Ref'!$B$2:$M$760,5,FALSE)," ")</f>
        <v xml:space="preserve"> </v>
      </c>
      <c r="G650" s="211" t="str">
        <f>IF('Volume Input'!E652&lt;&gt;0,'Volume Input'!E652," ")</f>
        <v xml:space="preserve"> </v>
      </c>
      <c r="H650" s="210" t="str">
        <f>IFERROR(VLOOKUP(Table2472[[#This Row],[MS-DRG]],'TO HIDE DRG Sum Ref'!$B$2:$M$760,2,FALSE)," ")</f>
        <v xml:space="preserve"> </v>
      </c>
      <c r="I650" s="212" t="str">
        <f>_xlfn.IFNA(VLOOKUP(Table2472[[#This Row],[MS-DRG]],'TO HIDE DRG Sum Ref'!$B$2:$F$760,3,FALSE)," ")</f>
        <v xml:space="preserve"> </v>
      </c>
      <c r="J650" s="212" t="str">
        <f>_xlfn.IFNA(VLOOKUP(F650,'TO HIDE DRG Sum Ref'!$L$3:$N$85,3,FALSE)," ")</f>
        <v xml:space="preserve"> </v>
      </c>
      <c r="K650" s="213" t="str">
        <f>IF(J650="Low",0.05,IF(J650="Medium",0.1,IF(J650="High",0.2,IF(J650="No Risk",0,IF(Table2472[[#This Row],[Risk of Shift]]=" "," ")))))</f>
        <v xml:space="preserve"> </v>
      </c>
      <c r="L650" s="213" t="str">
        <f>IF(J650="Low",0.1,IF(J650="Medium",0.15,IF(J650="High",0.25,IF(J650="No Risk",0,IF(Table2472[[#This Row],[Risk of Shift]]=" "," ")))))</f>
        <v xml:space="preserve"> </v>
      </c>
      <c r="M650" s="213" t="str">
        <f>IF(J650="Low",0.15,IF(J650="Medium",0.2,IF(J650="High",0.3,IF(J650="No Risk",0,IF(Table2472[[#This Row],[Risk of Shift]]=" "," ")))))</f>
        <v xml:space="preserve"> </v>
      </c>
    </row>
    <row r="651" spans="3:13">
      <c r="C651" s="16"/>
      <c r="E651" s="209" t="str">
        <f>IFERROR(VLOOKUP(Table2472[[#This Row],[MS-DRG]],'TO HIDE DRG Sum Ref'!$B$2:$M$760,4,FALSE)," ")</f>
        <v xml:space="preserve"> </v>
      </c>
      <c r="F651" s="210" t="str">
        <f>IFERROR(VLOOKUP(Table2472[[#This Row],[MS-DRG]],'TO HIDE DRG Sum Ref'!$B$2:$M$760,5,FALSE)," ")</f>
        <v xml:space="preserve"> </v>
      </c>
      <c r="G651" s="211" t="str">
        <f>IF('Volume Input'!E653&lt;&gt;0,'Volume Input'!E653," ")</f>
        <v xml:space="preserve"> </v>
      </c>
      <c r="H651" s="210" t="str">
        <f>IFERROR(VLOOKUP(Table2472[[#This Row],[MS-DRG]],'TO HIDE DRG Sum Ref'!$B$2:$M$760,2,FALSE)," ")</f>
        <v xml:space="preserve"> </v>
      </c>
      <c r="I651" s="212" t="str">
        <f>_xlfn.IFNA(VLOOKUP(Table2472[[#This Row],[MS-DRG]],'TO HIDE DRG Sum Ref'!$B$2:$F$760,3,FALSE)," ")</f>
        <v xml:space="preserve"> </v>
      </c>
      <c r="J651" s="212" t="str">
        <f>_xlfn.IFNA(VLOOKUP(F651,'TO HIDE DRG Sum Ref'!$L$3:$N$85,3,FALSE)," ")</f>
        <v xml:space="preserve"> </v>
      </c>
      <c r="K651" s="213" t="str">
        <f>IF(J651="Low",0.05,IF(J651="Medium",0.1,IF(J651="High",0.2,IF(J651="No Risk",0,IF(Table2472[[#This Row],[Risk of Shift]]=" "," ")))))</f>
        <v xml:space="preserve"> </v>
      </c>
      <c r="L651" s="213" t="str">
        <f>IF(J651="Low",0.1,IF(J651="Medium",0.15,IF(J651="High",0.25,IF(J651="No Risk",0,IF(Table2472[[#This Row],[Risk of Shift]]=" "," ")))))</f>
        <v xml:space="preserve"> </v>
      </c>
      <c r="M651" s="213" t="str">
        <f>IF(J651="Low",0.15,IF(J651="Medium",0.2,IF(J651="High",0.3,IF(J651="No Risk",0,IF(Table2472[[#This Row],[Risk of Shift]]=" "," ")))))</f>
        <v xml:space="preserve"> </v>
      </c>
    </row>
    <row r="652" spans="3:13">
      <c r="C652" s="16"/>
      <c r="E652" s="209" t="str">
        <f>IFERROR(VLOOKUP(Table2472[[#This Row],[MS-DRG]],'TO HIDE DRG Sum Ref'!$B$2:$M$760,4,FALSE)," ")</f>
        <v xml:space="preserve"> </v>
      </c>
      <c r="F652" s="210" t="str">
        <f>IFERROR(VLOOKUP(Table2472[[#This Row],[MS-DRG]],'TO HIDE DRG Sum Ref'!$B$2:$M$760,5,FALSE)," ")</f>
        <v xml:space="preserve"> </v>
      </c>
      <c r="G652" s="211" t="str">
        <f>IF('Volume Input'!E654&lt;&gt;0,'Volume Input'!E654," ")</f>
        <v xml:space="preserve"> </v>
      </c>
      <c r="H652" s="210" t="str">
        <f>IFERROR(VLOOKUP(Table2472[[#This Row],[MS-DRG]],'TO HIDE DRG Sum Ref'!$B$2:$M$760,2,FALSE)," ")</f>
        <v xml:space="preserve"> </v>
      </c>
      <c r="I652" s="212" t="str">
        <f>_xlfn.IFNA(VLOOKUP(Table2472[[#This Row],[MS-DRG]],'TO HIDE DRG Sum Ref'!$B$2:$F$760,3,FALSE)," ")</f>
        <v xml:space="preserve"> </v>
      </c>
      <c r="J652" s="212" t="str">
        <f>_xlfn.IFNA(VLOOKUP(F652,'TO HIDE DRG Sum Ref'!$L$3:$N$85,3,FALSE)," ")</f>
        <v xml:space="preserve"> </v>
      </c>
      <c r="K652" s="213" t="str">
        <f>IF(J652="Low",0.05,IF(J652="Medium",0.1,IF(J652="High",0.2,IF(J652="No Risk",0,IF(Table2472[[#This Row],[Risk of Shift]]=" "," ")))))</f>
        <v xml:space="preserve"> </v>
      </c>
      <c r="L652" s="213" t="str">
        <f>IF(J652="Low",0.1,IF(J652="Medium",0.15,IF(J652="High",0.25,IF(J652="No Risk",0,IF(Table2472[[#This Row],[Risk of Shift]]=" "," ")))))</f>
        <v xml:space="preserve"> </v>
      </c>
      <c r="M652" s="213" t="str">
        <f>IF(J652="Low",0.15,IF(J652="Medium",0.2,IF(J652="High",0.3,IF(J652="No Risk",0,IF(Table2472[[#This Row],[Risk of Shift]]=" "," ")))))</f>
        <v xml:space="preserve"> </v>
      </c>
    </row>
    <row r="653" spans="3:13">
      <c r="C653" s="16"/>
      <c r="E653" s="209" t="str">
        <f>IFERROR(VLOOKUP(Table2472[[#This Row],[MS-DRG]],'TO HIDE DRG Sum Ref'!$B$2:$M$760,4,FALSE)," ")</f>
        <v xml:space="preserve"> </v>
      </c>
      <c r="F653" s="210" t="str">
        <f>IFERROR(VLOOKUP(Table2472[[#This Row],[MS-DRG]],'TO HIDE DRG Sum Ref'!$B$2:$M$760,5,FALSE)," ")</f>
        <v xml:space="preserve"> </v>
      </c>
      <c r="G653" s="211" t="str">
        <f>IF('Volume Input'!E655&lt;&gt;0,'Volume Input'!E655," ")</f>
        <v xml:space="preserve"> </v>
      </c>
      <c r="H653" s="210" t="str">
        <f>IFERROR(VLOOKUP(Table2472[[#This Row],[MS-DRG]],'TO HIDE DRG Sum Ref'!$B$2:$M$760,2,FALSE)," ")</f>
        <v xml:space="preserve"> </v>
      </c>
      <c r="I653" s="212" t="str">
        <f>_xlfn.IFNA(VLOOKUP(Table2472[[#This Row],[MS-DRG]],'TO HIDE DRG Sum Ref'!$B$2:$F$760,3,FALSE)," ")</f>
        <v xml:space="preserve"> </v>
      </c>
      <c r="J653" s="212" t="str">
        <f>_xlfn.IFNA(VLOOKUP(F653,'TO HIDE DRG Sum Ref'!$L$3:$N$85,3,FALSE)," ")</f>
        <v xml:space="preserve"> </v>
      </c>
      <c r="K653" s="213" t="str">
        <f>IF(J653="Low",0.05,IF(J653="Medium",0.1,IF(J653="High",0.2,IF(J653="No Risk",0,IF(Table2472[[#This Row],[Risk of Shift]]=" "," ")))))</f>
        <v xml:space="preserve"> </v>
      </c>
      <c r="L653" s="213" t="str">
        <f>IF(J653="Low",0.1,IF(J653="Medium",0.15,IF(J653="High",0.25,IF(J653="No Risk",0,IF(Table2472[[#This Row],[Risk of Shift]]=" "," ")))))</f>
        <v xml:space="preserve"> </v>
      </c>
      <c r="M653" s="213" t="str">
        <f>IF(J653="Low",0.15,IF(J653="Medium",0.2,IF(J653="High",0.3,IF(J653="No Risk",0,IF(Table2472[[#This Row],[Risk of Shift]]=" "," ")))))</f>
        <v xml:space="preserve"> </v>
      </c>
    </row>
    <row r="654" spans="3:13">
      <c r="C654" s="16"/>
      <c r="E654" s="209" t="str">
        <f>IFERROR(VLOOKUP(Table2472[[#This Row],[MS-DRG]],'TO HIDE DRG Sum Ref'!$B$2:$M$760,4,FALSE)," ")</f>
        <v xml:space="preserve"> </v>
      </c>
      <c r="F654" s="210" t="str">
        <f>IFERROR(VLOOKUP(Table2472[[#This Row],[MS-DRG]],'TO HIDE DRG Sum Ref'!$B$2:$M$760,5,FALSE)," ")</f>
        <v xml:space="preserve"> </v>
      </c>
      <c r="G654" s="211" t="str">
        <f>IF('Volume Input'!E656&lt;&gt;0,'Volume Input'!E656," ")</f>
        <v xml:space="preserve"> </v>
      </c>
      <c r="H654" s="210" t="str">
        <f>IFERROR(VLOOKUP(Table2472[[#This Row],[MS-DRG]],'TO HIDE DRG Sum Ref'!$B$2:$M$760,2,FALSE)," ")</f>
        <v xml:space="preserve"> </v>
      </c>
      <c r="I654" s="212" t="str">
        <f>_xlfn.IFNA(VLOOKUP(Table2472[[#This Row],[MS-DRG]],'TO HIDE DRG Sum Ref'!$B$2:$F$760,3,FALSE)," ")</f>
        <v xml:space="preserve"> </v>
      </c>
      <c r="J654" s="212" t="str">
        <f>_xlfn.IFNA(VLOOKUP(F654,'TO HIDE DRG Sum Ref'!$L$3:$N$85,3,FALSE)," ")</f>
        <v xml:space="preserve"> </v>
      </c>
      <c r="K654" s="213" t="str">
        <f>IF(J654="Low",0.05,IF(J654="Medium",0.1,IF(J654="High",0.2,IF(J654="No Risk",0,IF(Table2472[[#This Row],[Risk of Shift]]=" "," ")))))</f>
        <v xml:space="preserve"> </v>
      </c>
      <c r="L654" s="213" t="str">
        <f>IF(J654="Low",0.1,IF(J654="Medium",0.15,IF(J654="High",0.25,IF(J654="No Risk",0,IF(Table2472[[#This Row],[Risk of Shift]]=" "," ")))))</f>
        <v xml:space="preserve"> </v>
      </c>
      <c r="M654" s="213" t="str">
        <f>IF(J654="Low",0.15,IF(J654="Medium",0.2,IF(J654="High",0.3,IF(J654="No Risk",0,IF(Table2472[[#This Row],[Risk of Shift]]=" "," ")))))</f>
        <v xml:space="preserve"> </v>
      </c>
    </row>
    <row r="655" spans="3:13">
      <c r="C655" s="16"/>
      <c r="E655" s="209" t="str">
        <f>IFERROR(VLOOKUP(Table2472[[#This Row],[MS-DRG]],'TO HIDE DRG Sum Ref'!$B$2:$M$760,4,FALSE)," ")</f>
        <v xml:space="preserve"> </v>
      </c>
      <c r="F655" s="210" t="str">
        <f>IFERROR(VLOOKUP(Table2472[[#This Row],[MS-DRG]],'TO HIDE DRG Sum Ref'!$B$2:$M$760,5,FALSE)," ")</f>
        <v xml:space="preserve"> </v>
      </c>
      <c r="G655" s="211" t="str">
        <f>IF('Volume Input'!E657&lt;&gt;0,'Volume Input'!E657," ")</f>
        <v xml:space="preserve"> </v>
      </c>
      <c r="H655" s="210" t="str">
        <f>IFERROR(VLOOKUP(Table2472[[#This Row],[MS-DRG]],'TO HIDE DRG Sum Ref'!$B$2:$M$760,2,FALSE)," ")</f>
        <v xml:space="preserve"> </v>
      </c>
      <c r="I655" s="212" t="str">
        <f>_xlfn.IFNA(VLOOKUP(Table2472[[#This Row],[MS-DRG]],'TO HIDE DRG Sum Ref'!$B$2:$F$760,3,FALSE)," ")</f>
        <v xml:space="preserve"> </v>
      </c>
      <c r="J655" s="212" t="str">
        <f>_xlfn.IFNA(VLOOKUP(F655,'TO HIDE DRG Sum Ref'!$L$3:$N$85,3,FALSE)," ")</f>
        <v xml:space="preserve"> </v>
      </c>
      <c r="K655" s="213" t="str">
        <f>IF(J655="Low",0.05,IF(J655="Medium",0.1,IF(J655="High",0.2,IF(J655="No Risk",0,IF(Table2472[[#This Row],[Risk of Shift]]=" "," ")))))</f>
        <v xml:space="preserve"> </v>
      </c>
      <c r="L655" s="213" t="str">
        <f>IF(J655="Low",0.1,IF(J655="Medium",0.15,IF(J655="High",0.25,IF(J655="No Risk",0,IF(Table2472[[#This Row],[Risk of Shift]]=" "," ")))))</f>
        <v xml:space="preserve"> </v>
      </c>
      <c r="M655" s="213" t="str">
        <f>IF(J655="Low",0.15,IF(J655="Medium",0.2,IF(J655="High",0.3,IF(J655="No Risk",0,IF(Table2472[[#This Row],[Risk of Shift]]=" "," ")))))</f>
        <v xml:space="preserve"> </v>
      </c>
    </row>
    <row r="656" spans="3:13">
      <c r="C656" s="16"/>
      <c r="E656" s="209" t="str">
        <f>IFERROR(VLOOKUP(Table2472[[#This Row],[MS-DRG]],'TO HIDE DRG Sum Ref'!$B$2:$M$760,4,FALSE)," ")</f>
        <v xml:space="preserve"> </v>
      </c>
      <c r="F656" s="210" t="str">
        <f>IFERROR(VLOOKUP(Table2472[[#This Row],[MS-DRG]],'TO HIDE DRG Sum Ref'!$B$2:$M$760,5,FALSE)," ")</f>
        <v xml:space="preserve"> </v>
      </c>
      <c r="G656" s="211" t="str">
        <f>IF('Volume Input'!E658&lt;&gt;0,'Volume Input'!E658," ")</f>
        <v xml:space="preserve"> </v>
      </c>
      <c r="H656" s="210" t="str">
        <f>IFERROR(VLOOKUP(Table2472[[#This Row],[MS-DRG]],'TO HIDE DRG Sum Ref'!$B$2:$M$760,2,FALSE)," ")</f>
        <v xml:space="preserve"> </v>
      </c>
      <c r="I656" s="212" t="str">
        <f>_xlfn.IFNA(VLOOKUP(Table2472[[#This Row],[MS-DRG]],'TO HIDE DRG Sum Ref'!$B$2:$F$760,3,FALSE)," ")</f>
        <v xml:space="preserve"> </v>
      </c>
      <c r="J656" s="212" t="str">
        <f>_xlfn.IFNA(VLOOKUP(F656,'TO HIDE DRG Sum Ref'!$L$3:$N$85,3,FALSE)," ")</f>
        <v xml:space="preserve"> </v>
      </c>
      <c r="K656" s="213" t="str">
        <f>IF(J656="Low",0.05,IF(J656="Medium",0.1,IF(J656="High",0.2,IF(J656="No Risk",0,IF(Table2472[[#This Row],[Risk of Shift]]=" "," ")))))</f>
        <v xml:space="preserve"> </v>
      </c>
      <c r="L656" s="213" t="str">
        <f>IF(J656="Low",0.1,IF(J656="Medium",0.15,IF(J656="High",0.25,IF(J656="No Risk",0,IF(Table2472[[#This Row],[Risk of Shift]]=" "," ")))))</f>
        <v xml:space="preserve"> </v>
      </c>
      <c r="M656" s="213" t="str">
        <f>IF(J656="Low",0.15,IF(J656="Medium",0.2,IF(J656="High",0.3,IF(J656="No Risk",0,IF(Table2472[[#This Row],[Risk of Shift]]=" "," ")))))</f>
        <v xml:space="preserve"> </v>
      </c>
    </row>
    <row r="657" spans="3:13">
      <c r="C657" s="16"/>
      <c r="E657" s="209" t="str">
        <f>IFERROR(VLOOKUP(Table2472[[#This Row],[MS-DRG]],'TO HIDE DRG Sum Ref'!$B$2:$M$760,4,FALSE)," ")</f>
        <v xml:space="preserve"> </v>
      </c>
      <c r="F657" s="210" t="str">
        <f>IFERROR(VLOOKUP(Table2472[[#This Row],[MS-DRG]],'TO HIDE DRG Sum Ref'!$B$2:$M$760,5,FALSE)," ")</f>
        <v xml:space="preserve"> </v>
      </c>
      <c r="G657" s="211" t="str">
        <f>IF('Volume Input'!E659&lt;&gt;0,'Volume Input'!E659," ")</f>
        <v xml:space="preserve"> </v>
      </c>
      <c r="H657" s="210" t="str">
        <f>IFERROR(VLOOKUP(Table2472[[#This Row],[MS-DRG]],'TO HIDE DRG Sum Ref'!$B$2:$M$760,2,FALSE)," ")</f>
        <v xml:space="preserve"> </v>
      </c>
      <c r="I657" s="212" t="str">
        <f>_xlfn.IFNA(VLOOKUP(Table2472[[#This Row],[MS-DRG]],'TO HIDE DRG Sum Ref'!$B$2:$F$760,3,FALSE)," ")</f>
        <v xml:space="preserve"> </v>
      </c>
      <c r="J657" s="212" t="str">
        <f>_xlfn.IFNA(VLOOKUP(F657,'TO HIDE DRG Sum Ref'!$L$3:$N$85,3,FALSE)," ")</f>
        <v xml:space="preserve"> </v>
      </c>
      <c r="K657" s="213" t="str">
        <f>IF(J657="Low",0.05,IF(J657="Medium",0.1,IF(J657="High",0.2,IF(J657="No Risk",0,IF(Table2472[[#This Row],[Risk of Shift]]=" "," ")))))</f>
        <v xml:space="preserve"> </v>
      </c>
      <c r="L657" s="213" t="str">
        <f>IF(J657="Low",0.1,IF(J657="Medium",0.15,IF(J657="High",0.25,IF(J657="No Risk",0,IF(Table2472[[#This Row],[Risk of Shift]]=" "," ")))))</f>
        <v xml:space="preserve"> </v>
      </c>
      <c r="M657" s="213" t="str">
        <f>IF(J657="Low",0.15,IF(J657="Medium",0.2,IF(J657="High",0.3,IF(J657="No Risk",0,IF(Table2472[[#This Row],[Risk of Shift]]=" "," ")))))</f>
        <v xml:space="preserve"> </v>
      </c>
    </row>
    <row r="658" spans="3:13">
      <c r="C658" s="16"/>
      <c r="E658" s="209" t="str">
        <f>IFERROR(VLOOKUP(Table2472[[#This Row],[MS-DRG]],'TO HIDE DRG Sum Ref'!$B$2:$M$760,4,FALSE)," ")</f>
        <v xml:space="preserve"> </v>
      </c>
      <c r="F658" s="210" t="str">
        <f>IFERROR(VLOOKUP(Table2472[[#This Row],[MS-DRG]],'TO HIDE DRG Sum Ref'!$B$2:$M$760,5,FALSE)," ")</f>
        <v xml:space="preserve"> </v>
      </c>
      <c r="G658" s="211" t="str">
        <f>IF('Volume Input'!E660&lt;&gt;0,'Volume Input'!E660," ")</f>
        <v xml:space="preserve"> </v>
      </c>
      <c r="H658" s="210" t="str">
        <f>IFERROR(VLOOKUP(Table2472[[#This Row],[MS-DRG]],'TO HIDE DRG Sum Ref'!$B$2:$M$760,2,FALSE)," ")</f>
        <v xml:space="preserve"> </v>
      </c>
      <c r="I658" s="212" t="str">
        <f>_xlfn.IFNA(VLOOKUP(Table2472[[#This Row],[MS-DRG]],'TO HIDE DRG Sum Ref'!$B$2:$F$760,3,FALSE)," ")</f>
        <v xml:space="preserve"> </v>
      </c>
      <c r="J658" s="212" t="str">
        <f>_xlfn.IFNA(VLOOKUP(F658,'TO HIDE DRG Sum Ref'!$L$3:$N$85,3,FALSE)," ")</f>
        <v xml:space="preserve"> </v>
      </c>
      <c r="K658" s="213" t="str">
        <f>IF(J658="Low",0.05,IF(J658="Medium",0.1,IF(J658="High",0.2,IF(J658="No Risk",0,IF(Table2472[[#This Row],[Risk of Shift]]=" "," ")))))</f>
        <v xml:space="preserve"> </v>
      </c>
      <c r="L658" s="213" t="str">
        <f>IF(J658="Low",0.1,IF(J658="Medium",0.15,IF(J658="High",0.25,IF(J658="No Risk",0,IF(Table2472[[#This Row],[Risk of Shift]]=" "," ")))))</f>
        <v xml:space="preserve"> </v>
      </c>
      <c r="M658" s="213" t="str">
        <f>IF(J658="Low",0.15,IF(J658="Medium",0.2,IF(J658="High",0.3,IF(J658="No Risk",0,IF(Table2472[[#This Row],[Risk of Shift]]=" "," ")))))</f>
        <v xml:space="preserve"> </v>
      </c>
    </row>
    <row r="659" spans="3:13">
      <c r="C659" s="16"/>
      <c r="E659" s="209" t="str">
        <f>IFERROR(VLOOKUP(Table2472[[#This Row],[MS-DRG]],'TO HIDE DRG Sum Ref'!$B$2:$M$760,4,FALSE)," ")</f>
        <v xml:space="preserve"> </v>
      </c>
      <c r="F659" s="210" t="str">
        <f>IFERROR(VLOOKUP(Table2472[[#This Row],[MS-DRG]],'TO HIDE DRG Sum Ref'!$B$2:$M$760,5,FALSE)," ")</f>
        <v xml:space="preserve"> </v>
      </c>
      <c r="G659" s="211" t="str">
        <f>IF('Volume Input'!E661&lt;&gt;0,'Volume Input'!E661," ")</f>
        <v xml:space="preserve"> </v>
      </c>
      <c r="H659" s="210" t="str">
        <f>IFERROR(VLOOKUP(Table2472[[#This Row],[MS-DRG]],'TO HIDE DRG Sum Ref'!$B$2:$M$760,2,FALSE)," ")</f>
        <v xml:space="preserve"> </v>
      </c>
      <c r="I659" s="212" t="str">
        <f>_xlfn.IFNA(VLOOKUP(Table2472[[#This Row],[MS-DRG]],'TO HIDE DRG Sum Ref'!$B$2:$F$760,3,FALSE)," ")</f>
        <v xml:space="preserve"> </v>
      </c>
      <c r="J659" s="212" t="str">
        <f>_xlfn.IFNA(VLOOKUP(F659,'TO HIDE DRG Sum Ref'!$L$3:$N$85,3,FALSE)," ")</f>
        <v xml:space="preserve"> </v>
      </c>
      <c r="K659" s="213" t="str">
        <f>IF(J659="Low",0.05,IF(J659="Medium",0.1,IF(J659="High",0.2,IF(J659="No Risk",0,IF(Table2472[[#This Row],[Risk of Shift]]=" "," ")))))</f>
        <v xml:space="preserve"> </v>
      </c>
      <c r="L659" s="213" t="str">
        <f>IF(J659="Low",0.1,IF(J659="Medium",0.15,IF(J659="High",0.25,IF(J659="No Risk",0,IF(Table2472[[#This Row],[Risk of Shift]]=" "," ")))))</f>
        <v xml:space="preserve"> </v>
      </c>
      <c r="M659" s="213" t="str">
        <f>IF(J659="Low",0.15,IF(J659="Medium",0.2,IF(J659="High",0.3,IF(J659="No Risk",0,IF(Table2472[[#This Row],[Risk of Shift]]=" "," ")))))</f>
        <v xml:space="preserve"> </v>
      </c>
    </row>
    <row r="660" spans="3:13">
      <c r="C660" s="16"/>
      <c r="E660" s="209" t="str">
        <f>IFERROR(VLOOKUP(Table2472[[#This Row],[MS-DRG]],'TO HIDE DRG Sum Ref'!$B$2:$M$760,4,FALSE)," ")</f>
        <v xml:space="preserve"> </v>
      </c>
      <c r="F660" s="210" t="str">
        <f>IFERROR(VLOOKUP(Table2472[[#This Row],[MS-DRG]],'TO HIDE DRG Sum Ref'!$B$2:$M$760,5,FALSE)," ")</f>
        <v xml:space="preserve"> </v>
      </c>
      <c r="G660" s="211" t="str">
        <f>IF('Volume Input'!E662&lt;&gt;0,'Volume Input'!E662," ")</f>
        <v xml:space="preserve"> </v>
      </c>
      <c r="H660" s="210" t="str">
        <f>IFERROR(VLOOKUP(Table2472[[#This Row],[MS-DRG]],'TO HIDE DRG Sum Ref'!$B$2:$M$760,2,FALSE)," ")</f>
        <v xml:space="preserve"> </v>
      </c>
      <c r="I660" s="212" t="str">
        <f>_xlfn.IFNA(VLOOKUP(Table2472[[#This Row],[MS-DRG]],'TO HIDE DRG Sum Ref'!$B$2:$F$760,3,FALSE)," ")</f>
        <v xml:space="preserve"> </v>
      </c>
      <c r="J660" s="212" t="str">
        <f>_xlfn.IFNA(VLOOKUP(F660,'TO HIDE DRG Sum Ref'!$L$3:$N$85,3,FALSE)," ")</f>
        <v xml:space="preserve"> </v>
      </c>
      <c r="K660" s="213" t="str">
        <f>IF(J660="Low",0.05,IF(J660="Medium",0.1,IF(J660="High",0.2,IF(J660="No Risk",0,IF(Table2472[[#This Row],[Risk of Shift]]=" "," ")))))</f>
        <v xml:space="preserve"> </v>
      </c>
      <c r="L660" s="213" t="str">
        <f>IF(J660="Low",0.1,IF(J660="Medium",0.15,IF(J660="High",0.25,IF(J660="No Risk",0,IF(Table2472[[#This Row],[Risk of Shift]]=" "," ")))))</f>
        <v xml:space="preserve"> </v>
      </c>
      <c r="M660" s="213" t="str">
        <f>IF(J660="Low",0.15,IF(J660="Medium",0.2,IF(J660="High",0.3,IF(J660="No Risk",0,IF(Table2472[[#This Row],[Risk of Shift]]=" "," ")))))</f>
        <v xml:space="preserve"> </v>
      </c>
    </row>
    <row r="661" spans="3:13">
      <c r="C661" s="16"/>
      <c r="E661" s="209" t="str">
        <f>IFERROR(VLOOKUP(Table2472[[#This Row],[MS-DRG]],'TO HIDE DRG Sum Ref'!$B$2:$M$760,4,FALSE)," ")</f>
        <v xml:space="preserve"> </v>
      </c>
      <c r="F661" s="210" t="str">
        <f>IFERROR(VLOOKUP(Table2472[[#This Row],[MS-DRG]],'TO HIDE DRG Sum Ref'!$B$2:$M$760,5,FALSE)," ")</f>
        <v xml:space="preserve"> </v>
      </c>
      <c r="G661" s="211" t="str">
        <f>IF('Volume Input'!E663&lt;&gt;0,'Volume Input'!E663," ")</f>
        <v xml:space="preserve"> </v>
      </c>
      <c r="H661" s="210" t="str">
        <f>IFERROR(VLOOKUP(Table2472[[#This Row],[MS-DRG]],'TO HIDE DRG Sum Ref'!$B$2:$M$760,2,FALSE)," ")</f>
        <v xml:space="preserve"> </v>
      </c>
      <c r="I661" s="212" t="str">
        <f>_xlfn.IFNA(VLOOKUP(Table2472[[#This Row],[MS-DRG]],'TO HIDE DRG Sum Ref'!$B$2:$F$760,3,FALSE)," ")</f>
        <v xml:space="preserve"> </v>
      </c>
      <c r="J661" s="212" t="str">
        <f>_xlfn.IFNA(VLOOKUP(F661,'TO HIDE DRG Sum Ref'!$L$3:$N$85,3,FALSE)," ")</f>
        <v xml:space="preserve"> </v>
      </c>
      <c r="K661" s="213" t="str">
        <f>IF(J661="Low",0.05,IF(J661="Medium",0.1,IF(J661="High",0.2,IF(J661="No Risk",0,IF(Table2472[[#This Row],[Risk of Shift]]=" "," ")))))</f>
        <v xml:space="preserve"> </v>
      </c>
      <c r="L661" s="213" t="str">
        <f>IF(J661="Low",0.1,IF(J661="Medium",0.15,IF(J661="High",0.25,IF(J661="No Risk",0,IF(Table2472[[#This Row],[Risk of Shift]]=" "," ")))))</f>
        <v xml:space="preserve"> </v>
      </c>
      <c r="M661" s="213" t="str">
        <f>IF(J661="Low",0.15,IF(J661="Medium",0.2,IF(J661="High",0.3,IF(J661="No Risk",0,IF(Table2472[[#This Row],[Risk of Shift]]=" "," ")))))</f>
        <v xml:space="preserve"> </v>
      </c>
    </row>
    <row r="662" spans="3:13">
      <c r="C662" s="16"/>
      <c r="E662" s="209" t="str">
        <f>IFERROR(VLOOKUP(Table2472[[#This Row],[MS-DRG]],'TO HIDE DRG Sum Ref'!$B$2:$M$760,4,FALSE)," ")</f>
        <v xml:space="preserve"> </v>
      </c>
      <c r="F662" s="210" t="str">
        <f>IFERROR(VLOOKUP(Table2472[[#This Row],[MS-DRG]],'TO HIDE DRG Sum Ref'!$B$2:$M$760,5,FALSE)," ")</f>
        <v xml:space="preserve"> </v>
      </c>
      <c r="G662" s="211" t="str">
        <f>IF('Volume Input'!E664&lt;&gt;0,'Volume Input'!E664," ")</f>
        <v xml:space="preserve"> </v>
      </c>
      <c r="H662" s="210" t="str">
        <f>IFERROR(VLOOKUP(Table2472[[#This Row],[MS-DRG]],'TO HIDE DRG Sum Ref'!$B$2:$M$760,2,FALSE)," ")</f>
        <v xml:space="preserve"> </v>
      </c>
      <c r="I662" s="212" t="str">
        <f>_xlfn.IFNA(VLOOKUP(Table2472[[#This Row],[MS-DRG]],'TO HIDE DRG Sum Ref'!$B$2:$F$760,3,FALSE)," ")</f>
        <v xml:space="preserve"> </v>
      </c>
      <c r="J662" s="212" t="str">
        <f>_xlfn.IFNA(VLOOKUP(F662,'TO HIDE DRG Sum Ref'!$L$3:$N$85,3,FALSE)," ")</f>
        <v xml:space="preserve"> </v>
      </c>
      <c r="K662" s="213" t="str">
        <f>IF(J662="Low",0.05,IF(J662="Medium",0.1,IF(J662="High",0.2,IF(J662="No Risk",0,IF(Table2472[[#This Row],[Risk of Shift]]=" "," ")))))</f>
        <v xml:space="preserve"> </v>
      </c>
      <c r="L662" s="213" t="str">
        <f>IF(J662="Low",0.1,IF(J662="Medium",0.15,IF(J662="High",0.25,IF(J662="No Risk",0,IF(Table2472[[#This Row],[Risk of Shift]]=" "," ")))))</f>
        <v xml:space="preserve"> </v>
      </c>
      <c r="M662" s="213" t="str">
        <f>IF(J662="Low",0.15,IF(J662="Medium",0.2,IF(J662="High",0.3,IF(J662="No Risk",0,IF(Table2472[[#This Row],[Risk of Shift]]=" "," ")))))</f>
        <v xml:space="preserve"> </v>
      </c>
    </row>
    <row r="663" spans="3:13">
      <c r="C663" s="16"/>
      <c r="E663" s="209" t="str">
        <f>IFERROR(VLOOKUP(Table2472[[#This Row],[MS-DRG]],'TO HIDE DRG Sum Ref'!$B$2:$M$760,4,FALSE)," ")</f>
        <v xml:space="preserve"> </v>
      </c>
      <c r="F663" s="210" t="str">
        <f>IFERROR(VLOOKUP(Table2472[[#This Row],[MS-DRG]],'TO HIDE DRG Sum Ref'!$B$2:$M$760,5,FALSE)," ")</f>
        <v xml:space="preserve"> </v>
      </c>
      <c r="G663" s="211" t="str">
        <f>IF('Volume Input'!E665&lt;&gt;0,'Volume Input'!E665," ")</f>
        <v xml:space="preserve"> </v>
      </c>
      <c r="H663" s="210" t="str">
        <f>IFERROR(VLOOKUP(Table2472[[#This Row],[MS-DRG]],'TO HIDE DRG Sum Ref'!$B$2:$M$760,2,FALSE)," ")</f>
        <v xml:space="preserve"> </v>
      </c>
      <c r="I663" s="212" t="str">
        <f>_xlfn.IFNA(VLOOKUP(Table2472[[#This Row],[MS-DRG]],'TO HIDE DRG Sum Ref'!$B$2:$F$760,3,FALSE)," ")</f>
        <v xml:space="preserve"> </v>
      </c>
      <c r="J663" s="212" t="str">
        <f>_xlfn.IFNA(VLOOKUP(F663,'TO HIDE DRG Sum Ref'!$L$3:$N$85,3,FALSE)," ")</f>
        <v xml:space="preserve"> </v>
      </c>
      <c r="K663" s="213" t="str">
        <f>IF(J663="Low",0.05,IF(J663="Medium",0.1,IF(J663="High",0.2,IF(J663="No Risk",0,IF(Table2472[[#This Row],[Risk of Shift]]=" "," ")))))</f>
        <v xml:space="preserve"> </v>
      </c>
      <c r="L663" s="213" t="str">
        <f>IF(J663="Low",0.1,IF(J663="Medium",0.15,IF(J663="High",0.25,IF(J663="No Risk",0,IF(Table2472[[#This Row],[Risk of Shift]]=" "," ")))))</f>
        <v xml:space="preserve"> </v>
      </c>
      <c r="M663" s="213" t="str">
        <f>IF(J663="Low",0.15,IF(J663="Medium",0.2,IF(J663="High",0.3,IF(J663="No Risk",0,IF(Table2472[[#This Row],[Risk of Shift]]=" "," ")))))</f>
        <v xml:space="preserve"> </v>
      </c>
    </row>
    <row r="664" spans="3:13">
      <c r="C664" s="16"/>
      <c r="E664" s="209" t="str">
        <f>IFERROR(VLOOKUP(Table2472[[#This Row],[MS-DRG]],'TO HIDE DRG Sum Ref'!$B$2:$M$760,4,FALSE)," ")</f>
        <v xml:space="preserve"> </v>
      </c>
      <c r="F664" s="210" t="str">
        <f>IFERROR(VLOOKUP(Table2472[[#This Row],[MS-DRG]],'TO HIDE DRG Sum Ref'!$B$2:$M$760,5,FALSE)," ")</f>
        <v xml:space="preserve"> </v>
      </c>
      <c r="G664" s="211" t="str">
        <f>IF('Volume Input'!E666&lt;&gt;0,'Volume Input'!E666," ")</f>
        <v xml:space="preserve"> </v>
      </c>
      <c r="H664" s="210" t="str">
        <f>IFERROR(VLOOKUP(Table2472[[#This Row],[MS-DRG]],'TO HIDE DRG Sum Ref'!$B$2:$M$760,2,FALSE)," ")</f>
        <v xml:space="preserve"> </v>
      </c>
      <c r="I664" s="212" t="str">
        <f>_xlfn.IFNA(VLOOKUP(Table2472[[#This Row],[MS-DRG]],'TO HIDE DRG Sum Ref'!$B$2:$F$760,3,FALSE)," ")</f>
        <v xml:space="preserve"> </v>
      </c>
      <c r="J664" s="212" t="str">
        <f>_xlfn.IFNA(VLOOKUP(F664,'TO HIDE DRG Sum Ref'!$L$3:$N$85,3,FALSE)," ")</f>
        <v xml:space="preserve"> </v>
      </c>
      <c r="K664" s="213" t="str">
        <f>IF(J664="Low",0.05,IF(J664="Medium",0.1,IF(J664="High",0.2,IF(J664="No Risk",0,IF(Table2472[[#This Row],[Risk of Shift]]=" "," ")))))</f>
        <v xml:space="preserve"> </v>
      </c>
      <c r="L664" s="213" t="str">
        <f>IF(J664="Low",0.1,IF(J664="Medium",0.15,IF(J664="High",0.25,IF(J664="No Risk",0,IF(Table2472[[#This Row],[Risk of Shift]]=" "," ")))))</f>
        <v xml:space="preserve"> </v>
      </c>
      <c r="M664" s="213" t="str">
        <f>IF(J664="Low",0.15,IF(J664="Medium",0.2,IF(J664="High",0.3,IF(J664="No Risk",0,IF(Table2472[[#This Row],[Risk of Shift]]=" "," ")))))</f>
        <v xml:space="preserve"> </v>
      </c>
    </row>
    <row r="665" spans="3:13">
      <c r="C665" s="16"/>
      <c r="E665" s="209" t="str">
        <f>IFERROR(VLOOKUP(Table2472[[#This Row],[MS-DRG]],'TO HIDE DRG Sum Ref'!$B$2:$M$760,4,FALSE)," ")</f>
        <v xml:space="preserve"> </v>
      </c>
      <c r="F665" s="210" t="str">
        <f>IFERROR(VLOOKUP(Table2472[[#This Row],[MS-DRG]],'TO HIDE DRG Sum Ref'!$B$2:$M$760,5,FALSE)," ")</f>
        <v xml:space="preserve"> </v>
      </c>
      <c r="G665" s="211" t="str">
        <f>IF('Volume Input'!E667&lt;&gt;0,'Volume Input'!E667," ")</f>
        <v xml:space="preserve"> </v>
      </c>
      <c r="H665" s="210" t="str">
        <f>IFERROR(VLOOKUP(Table2472[[#This Row],[MS-DRG]],'TO HIDE DRG Sum Ref'!$B$2:$M$760,2,FALSE)," ")</f>
        <v xml:space="preserve"> </v>
      </c>
      <c r="I665" s="212" t="str">
        <f>_xlfn.IFNA(VLOOKUP(Table2472[[#This Row],[MS-DRG]],'TO HIDE DRG Sum Ref'!$B$2:$F$760,3,FALSE)," ")</f>
        <v xml:space="preserve"> </v>
      </c>
      <c r="J665" s="212" t="str">
        <f>_xlfn.IFNA(VLOOKUP(F665,'TO HIDE DRG Sum Ref'!$L$3:$N$85,3,FALSE)," ")</f>
        <v xml:space="preserve"> </v>
      </c>
      <c r="K665" s="213" t="str">
        <f>IF(J665="Low",0.05,IF(J665="Medium",0.1,IF(J665="High",0.2,IF(J665="No Risk",0,IF(Table2472[[#This Row],[Risk of Shift]]=" "," ")))))</f>
        <v xml:space="preserve"> </v>
      </c>
      <c r="L665" s="213" t="str">
        <f>IF(J665="Low",0.1,IF(J665="Medium",0.15,IF(J665="High",0.25,IF(J665="No Risk",0,IF(Table2472[[#This Row],[Risk of Shift]]=" "," ")))))</f>
        <v xml:space="preserve"> </v>
      </c>
      <c r="M665" s="213" t="str">
        <f>IF(J665="Low",0.15,IF(J665="Medium",0.2,IF(J665="High",0.3,IF(J665="No Risk",0,IF(Table2472[[#This Row],[Risk of Shift]]=" "," ")))))</f>
        <v xml:space="preserve"> </v>
      </c>
    </row>
    <row r="666" spans="3:13">
      <c r="C666" s="16"/>
      <c r="E666" s="209" t="str">
        <f>IFERROR(VLOOKUP(Table2472[[#This Row],[MS-DRG]],'TO HIDE DRG Sum Ref'!$B$2:$M$760,4,FALSE)," ")</f>
        <v xml:space="preserve"> </v>
      </c>
      <c r="F666" s="210" t="str">
        <f>IFERROR(VLOOKUP(Table2472[[#This Row],[MS-DRG]],'TO HIDE DRG Sum Ref'!$B$2:$M$760,5,FALSE)," ")</f>
        <v xml:space="preserve"> </v>
      </c>
      <c r="G666" s="211" t="str">
        <f>IF('Volume Input'!E668&lt;&gt;0,'Volume Input'!E668," ")</f>
        <v xml:space="preserve"> </v>
      </c>
      <c r="H666" s="210" t="str">
        <f>IFERROR(VLOOKUP(Table2472[[#This Row],[MS-DRG]],'TO HIDE DRG Sum Ref'!$B$2:$M$760,2,FALSE)," ")</f>
        <v xml:space="preserve"> </v>
      </c>
      <c r="I666" s="212" t="str">
        <f>_xlfn.IFNA(VLOOKUP(Table2472[[#This Row],[MS-DRG]],'TO HIDE DRG Sum Ref'!$B$2:$F$760,3,FALSE)," ")</f>
        <v xml:space="preserve"> </v>
      </c>
      <c r="J666" s="212" t="str">
        <f>_xlfn.IFNA(VLOOKUP(F666,'TO HIDE DRG Sum Ref'!$L$3:$N$85,3,FALSE)," ")</f>
        <v xml:space="preserve"> </v>
      </c>
      <c r="K666" s="213" t="str">
        <f>IF(J666="Low",0.05,IF(J666="Medium",0.1,IF(J666="High",0.2,IF(J666="No Risk",0,IF(Table2472[[#This Row],[Risk of Shift]]=" "," ")))))</f>
        <v xml:space="preserve"> </v>
      </c>
      <c r="L666" s="213" t="str">
        <f>IF(J666="Low",0.1,IF(J666="Medium",0.15,IF(J666="High",0.25,IF(J666="No Risk",0,IF(Table2472[[#This Row],[Risk of Shift]]=" "," ")))))</f>
        <v xml:space="preserve"> </v>
      </c>
      <c r="M666" s="213" t="str">
        <f>IF(J666="Low",0.15,IF(J666="Medium",0.2,IF(J666="High",0.3,IF(J666="No Risk",0,IF(Table2472[[#This Row],[Risk of Shift]]=" "," ")))))</f>
        <v xml:space="preserve"> </v>
      </c>
    </row>
    <row r="667" spans="3:13">
      <c r="C667" s="16"/>
      <c r="E667" s="209" t="str">
        <f>IFERROR(VLOOKUP(Table2472[[#This Row],[MS-DRG]],'TO HIDE DRG Sum Ref'!$B$2:$M$760,4,FALSE)," ")</f>
        <v xml:space="preserve"> </v>
      </c>
      <c r="F667" s="210" t="str">
        <f>IFERROR(VLOOKUP(Table2472[[#This Row],[MS-DRG]],'TO HIDE DRG Sum Ref'!$B$2:$M$760,5,FALSE)," ")</f>
        <v xml:space="preserve"> </v>
      </c>
      <c r="G667" s="211" t="str">
        <f>IF('Volume Input'!E669&lt;&gt;0,'Volume Input'!E669," ")</f>
        <v xml:space="preserve"> </v>
      </c>
      <c r="H667" s="210" t="str">
        <f>IFERROR(VLOOKUP(Table2472[[#This Row],[MS-DRG]],'TO HIDE DRG Sum Ref'!$B$2:$M$760,2,FALSE)," ")</f>
        <v xml:space="preserve"> </v>
      </c>
      <c r="I667" s="212" t="str">
        <f>_xlfn.IFNA(VLOOKUP(Table2472[[#This Row],[MS-DRG]],'TO HIDE DRG Sum Ref'!$B$2:$F$760,3,FALSE)," ")</f>
        <v xml:space="preserve"> </v>
      </c>
      <c r="J667" s="212" t="str">
        <f>_xlfn.IFNA(VLOOKUP(F667,'TO HIDE DRG Sum Ref'!$L$3:$N$85,3,FALSE)," ")</f>
        <v xml:space="preserve"> </v>
      </c>
      <c r="K667" s="213" t="str">
        <f>IF(J667="Low",0.05,IF(J667="Medium",0.1,IF(J667="High",0.2,IF(J667="No Risk",0,IF(Table2472[[#This Row],[Risk of Shift]]=" "," ")))))</f>
        <v xml:space="preserve"> </v>
      </c>
      <c r="L667" s="213" t="str">
        <f>IF(J667="Low",0.1,IF(J667="Medium",0.15,IF(J667="High",0.25,IF(J667="No Risk",0,IF(Table2472[[#This Row],[Risk of Shift]]=" "," ")))))</f>
        <v xml:space="preserve"> </v>
      </c>
      <c r="M667" s="213" t="str">
        <f>IF(J667="Low",0.15,IF(J667="Medium",0.2,IF(J667="High",0.3,IF(J667="No Risk",0,IF(Table2472[[#This Row],[Risk of Shift]]=" "," ")))))</f>
        <v xml:space="preserve"> </v>
      </c>
    </row>
    <row r="668" spans="3:13">
      <c r="C668" s="16"/>
      <c r="E668" s="209" t="str">
        <f>IFERROR(VLOOKUP(Table2472[[#This Row],[MS-DRG]],'TO HIDE DRG Sum Ref'!$B$2:$M$760,4,FALSE)," ")</f>
        <v xml:space="preserve"> </v>
      </c>
      <c r="F668" s="210" t="str">
        <f>IFERROR(VLOOKUP(Table2472[[#This Row],[MS-DRG]],'TO HIDE DRG Sum Ref'!$B$2:$M$760,5,FALSE)," ")</f>
        <v xml:space="preserve"> </v>
      </c>
      <c r="G668" s="211" t="str">
        <f>IF('Volume Input'!E670&lt;&gt;0,'Volume Input'!E670," ")</f>
        <v xml:space="preserve"> </v>
      </c>
      <c r="H668" s="210" t="str">
        <f>IFERROR(VLOOKUP(Table2472[[#This Row],[MS-DRG]],'TO HIDE DRG Sum Ref'!$B$2:$M$760,2,FALSE)," ")</f>
        <v xml:space="preserve"> </v>
      </c>
      <c r="I668" s="212" t="str">
        <f>_xlfn.IFNA(VLOOKUP(Table2472[[#This Row],[MS-DRG]],'TO HIDE DRG Sum Ref'!$B$2:$F$760,3,FALSE)," ")</f>
        <v xml:space="preserve"> </v>
      </c>
      <c r="J668" s="212" t="str">
        <f>_xlfn.IFNA(VLOOKUP(F668,'TO HIDE DRG Sum Ref'!$L$3:$N$85,3,FALSE)," ")</f>
        <v xml:space="preserve"> </v>
      </c>
      <c r="K668" s="213" t="str">
        <f>IF(J668="Low",0.05,IF(J668="Medium",0.1,IF(J668="High",0.2,IF(J668="No Risk",0,IF(Table2472[[#This Row],[Risk of Shift]]=" "," ")))))</f>
        <v xml:space="preserve"> </v>
      </c>
      <c r="L668" s="213" t="str">
        <f>IF(J668="Low",0.1,IF(J668="Medium",0.15,IF(J668="High",0.25,IF(J668="No Risk",0,IF(Table2472[[#This Row],[Risk of Shift]]=" "," ")))))</f>
        <v xml:space="preserve"> </v>
      </c>
      <c r="M668" s="213" t="str">
        <f>IF(J668="Low",0.15,IF(J668="Medium",0.2,IF(J668="High",0.3,IF(J668="No Risk",0,IF(Table2472[[#This Row],[Risk of Shift]]=" "," ")))))</f>
        <v xml:space="preserve"> </v>
      </c>
    </row>
    <row r="669" spans="3:13">
      <c r="C669" s="16"/>
      <c r="E669" s="209" t="str">
        <f>IFERROR(VLOOKUP(Table2472[[#This Row],[MS-DRG]],'TO HIDE DRG Sum Ref'!$B$2:$M$760,4,FALSE)," ")</f>
        <v xml:space="preserve"> </v>
      </c>
      <c r="F669" s="210" t="str">
        <f>IFERROR(VLOOKUP(Table2472[[#This Row],[MS-DRG]],'TO HIDE DRG Sum Ref'!$B$2:$M$760,5,FALSE)," ")</f>
        <v xml:space="preserve"> </v>
      </c>
      <c r="G669" s="211" t="str">
        <f>IF('Volume Input'!E671&lt;&gt;0,'Volume Input'!E671," ")</f>
        <v xml:space="preserve"> </v>
      </c>
      <c r="H669" s="210" t="str">
        <f>IFERROR(VLOOKUP(Table2472[[#This Row],[MS-DRG]],'TO HIDE DRG Sum Ref'!$B$2:$M$760,2,FALSE)," ")</f>
        <v xml:space="preserve"> </v>
      </c>
      <c r="I669" s="212" t="str">
        <f>_xlfn.IFNA(VLOOKUP(Table2472[[#This Row],[MS-DRG]],'TO HIDE DRG Sum Ref'!$B$2:$F$760,3,FALSE)," ")</f>
        <v xml:space="preserve"> </v>
      </c>
      <c r="J669" s="212" t="str">
        <f>_xlfn.IFNA(VLOOKUP(F669,'TO HIDE DRG Sum Ref'!$L$3:$N$85,3,FALSE)," ")</f>
        <v xml:space="preserve"> </v>
      </c>
      <c r="K669" s="213" t="str">
        <f>IF(J669="Low",0.05,IF(J669="Medium",0.1,IF(J669="High",0.2,IF(J669="No Risk",0,IF(Table2472[[#This Row],[Risk of Shift]]=" "," ")))))</f>
        <v xml:space="preserve"> </v>
      </c>
      <c r="L669" s="213" t="str">
        <f>IF(J669="Low",0.1,IF(J669="Medium",0.15,IF(J669="High",0.25,IF(J669="No Risk",0,IF(Table2472[[#This Row],[Risk of Shift]]=" "," ")))))</f>
        <v xml:space="preserve"> </v>
      </c>
      <c r="M669" s="213" t="str">
        <f>IF(J669="Low",0.15,IF(J669="Medium",0.2,IF(J669="High",0.3,IF(J669="No Risk",0,IF(Table2472[[#This Row],[Risk of Shift]]=" "," ")))))</f>
        <v xml:space="preserve"> </v>
      </c>
    </row>
    <row r="670" spans="3:13">
      <c r="C670" s="16"/>
      <c r="E670" s="209" t="str">
        <f>IFERROR(VLOOKUP(Table2472[[#This Row],[MS-DRG]],'TO HIDE DRG Sum Ref'!$B$2:$M$760,4,FALSE)," ")</f>
        <v xml:space="preserve"> </v>
      </c>
      <c r="F670" s="210" t="str">
        <f>IFERROR(VLOOKUP(Table2472[[#This Row],[MS-DRG]],'TO HIDE DRG Sum Ref'!$B$2:$M$760,5,FALSE)," ")</f>
        <v xml:space="preserve"> </v>
      </c>
      <c r="G670" s="211" t="str">
        <f>IF('Volume Input'!E672&lt;&gt;0,'Volume Input'!E672," ")</f>
        <v xml:space="preserve"> </v>
      </c>
      <c r="H670" s="210" t="str">
        <f>IFERROR(VLOOKUP(Table2472[[#This Row],[MS-DRG]],'TO HIDE DRG Sum Ref'!$B$2:$M$760,2,FALSE)," ")</f>
        <v xml:space="preserve"> </v>
      </c>
      <c r="I670" s="212" t="str">
        <f>_xlfn.IFNA(VLOOKUP(Table2472[[#This Row],[MS-DRG]],'TO HIDE DRG Sum Ref'!$B$2:$F$760,3,FALSE)," ")</f>
        <v xml:space="preserve"> </v>
      </c>
      <c r="J670" s="212" t="str">
        <f>_xlfn.IFNA(VLOOKUP(F670,'TO HIDE DRG Sum Ref'!$L$3:$N$85,3,FALSE)," ")</f>
        <v xml:space="preserve"> </v>
      </c>
      <c r="K670" s="213" t="str">
        <f>IF(J670="Low",0.05,IF(J670="Medium",0.1,IF(J670="High",0.2,IF(J670="No Risk",0,IF(Table2472[[#This Row],[Risk of Shift]]=" "," ")))))</f>
        <v xml:space="preserve"> </v>
      </c>
      <c r="L670" s="213" t="str">
        <f>IF(J670="Low",0.1,IF(J670="Medium",0.15,IF(J670="High",0.25,IF(J670="No Risk",0,IF(Table2472[[#This Row],[Risk of Shift]]=" "," ")))))</f>
        <v xml:space="preserve"> </v>
      </c>
      <c r="M670" s="213" t="str">
        <f>IF(J670="Low",0.15,IF(J670="Medium",0.2,IF(J670="High",0.3,IF(J670="No Risk",0,IF(Table2472[[#This Row],[Risk of Shift]]=" "," ")))))</f>
        <v xml:space="preserve"> </v>
      </c>
    </row>
    <row r="671" spans="3:13">
      <c r="C671" s="16"/>
      <c r="E671" s="209" t="str">
        <f>IFERROR(VLOOKUP(Table2472[[#This Row],[MS-DRG]],'TO HIDE DRG Sum Ref'!$B$2:$M$760,4,FALSE)," ")</f>
        <v xml:space="preserve"> </v>
      </c>
      <c r="F671" s="210" t="str">
        <f>IFERROR(VLOOKUP(Table2472[[#This Row],[MS-DRG]],'TO HIDE DRG Sum Ref'!$B$2:$M$760,5,FALSE)," ")</f>
        <v xml:space="preserve"> </v>
      </c>
      <c r="G671" s="211" t="str">
        <f>IF('Volume Input'!E673&lt;&gt;0,'Volume Input'!E673," ")</f>
        <v xml:space="preserve"> </v>
      </c>
      <c r="H671" s="210" t="str">
        <f>IFERROR(VLOOKUP(Table2472[[#This Row],[MS-DRG]],'TO HIDE DRG Sum Ref'!$B$2:$M$760,2,FALSE)," ")</f>
        <v xml:space="preserve"> </v>
      </c>
      <c r="I671" s="212" t="str">
        <f>_xlfn.IFNA(VLOOKUP(Table2472[[#This Row],[MS-DRG]],'TO HIDE DRG Sum Ref'!$B$2:$F$760,3,FALSE)," ")</f>
        <v xml:space="preserve"> </v>
      </c>
      <c r="J671" s="212" t="str">
        <f>_xlfn.IFNA(VLOOKUP(F671,'TO HIDE DRG Sum Ref'!$L$3:$N$85,3,FALSE)," ")</f>
        <v xml:space="preserve"> </v>
      </c>
      <c r="K671" s="213" t="str">
        <f>IF(J671="Low",0.05,IF(J671="Medium",0.1,IF(J671="High",0.2,IF(J671="No Risk",0,IF(Table2472[[#This Row],[Risk of Shift]]=" "," ")))))</f>
        <v xml:space="preserve"> </v>
      </c>
      <c r="L671" s="213" t="str">
        <f>IF(J671="Low",0.1,IF(J671="Medium",0.15,IF(J671="High",0.25,IF(J671="No Risk",0,IF(Table2472[[#This Row],[Risk of Shift]]=" "," ")))))</f>
        <v xml:space="preserve"> </v>
      </c>
      <c r="M671" s="213" t="str">
        <f>IF(J671="Low",0.15,IF(J671="Medium",0.2,IF(J671="High",0.3,IF(J671="No Risk",0,IF(Table2472[[#This Row],[Risk of Shift]]=" "," ")))))</f>
        <v xml:space="preserve"> </v>
      </c>
    </row>
    <row r="672" spans="3:13">
      <c r="C672" s="16"/>
      <c r="E672" s="209" t="str">
        <f>IFERROR(VLOOKUP(Table2472[[#This Row],[MS-DRG]],'TO HIDE DRG Sum Ref'!$B$2:$M$760,4,FALSE)," ")</f>
        <v xml:space="preserve"> </v>
      </c>
      <c r="F672" s="210" t="str">
        <f>IFERROR(VLOOKUP(Table2472[[#This Row],[MS-DRG]],'TO HIDE DRG Sum Ref'!$B$2:$M$760,5,FALSE)," ")</f>
        <v xml:space="preserve"> </v>
      </c>
      <c r="G672" s="211" t="str">
        <f>IF('Volume Input'!E674&lt;&gt;0,'Volume Input'!E674," ")</f>
        <v xml:space="preserve"> </v>
      </c>
      <c r="H672" s="210" t="str">
        <f>IFERROR(VLOOKUP(Table2472[[#This Row],[MS-DRG]],'TO HIDE DRG Sum Ref'!$B$2:$M$760,2,FALSE)," ")</f>
        <v xml:space="preserve"> </v>
      </c>
      <c r="I672" s="212" t="str">
        <f>_xlfn.IFNA(VLOOKUP(Table2472[[#This Row],[MS-DRG]],'TO HIDE DRG Sum Ref'!$B$2:$F$760,3,FALSE)," ")</f>
        <v xml:space="preserve"> </v>
      </c>
      <c r="J672" s="212" t="str">
        <f>_xlfn.IFNA(VLOOKUP(F672,'TO HIDE DRG Sum Ref'!$L$3:$N$85,3,FALSE)," ")</f>
        <v xml:space="preserve"> </v>
      </c>
      <c r="K672" s="213" t="str">
        <f>IF(J672="Low",0.05,IF(J672="Medium",0.1,IF(J672="High",0.2,IF(J672="No Risk",0,IF(Table2472[[#This Row],[Risk of Shift]]=" "," ")))))</f>
        <v xml:space="preserve"> </v>
      </c>
      <c r="L672" s="213" t="str">
        <f>IF(J672="Low",0.1,IF(J672="Medium",0.15,IF(J672="High",0.25,IF(J672="No Risk",0,IF(Table2472[[#This Row],[Risk of Shift]]=" "," ")))))</f>
        <v xml:space="preserve"> </v>
      </c>
      <c r="M672" s="213" t="str">
        <f>IF(J672="Low",0.15,IF(J672="Medium",0.2,IF(J672="High",0.3,IF(J672="No Risk",0,IF(Table2472[[#This Row],[Risk of Shift]]=" "," ")))))</f>
        <v xml:space="preserve"> </v>
      </c>
    </row>
    <row r="673" spans="3:13">
      <c r="C673" s="16"/>
      <c r="E673" s="209" t="str">
        <f>IFERROR(VLOOKUP(Table2472[[#This Row],[MS-DRG]],'TO HIDE DRG Sum Ref'!$B$2:$M$760,4,FALSE)," ")</f>
        <v xml:space="preserve"> </v>
      </c>
      <c r="F673" s="210" t="str">
        <f>IFERROR(VLOOKUP(Table2472[[#This Row],[MS-DRG]],'TO HIDE DRG Sum Ref'!$B$2:$M$760,5,FALSE)," ")</f>
        <v xml:space="preserve"> </v>
      </c>
      <c r="G673" s="211" t="str">
        <f>IF('Volume Input'!E675&lt;&gt;0,'Volume Input'!E675," ")</f>
        <v xml:space="preserve"> </v>
      </c>
      <c r="H673" s="210" t="str">
        <f>IFERROR(VLOOKUP(Table2472[[#This Row],[MS-DRG]],'TO HIDE DRG Sum Ref'!$B$2:$M$760,2,FALSE)," ")</f>
        <v xml:space="preserve"> </v>
      </c>
      <c r="I673" s="212" t="str">
        <f>_xlfn.IFNA(VLOOKUP(Table2472[[#This Row],[MS-DRG]],'TO HIDE DRG Sum Ref'!$B$2:$F$760,3,FALSE)," ")</f>
        <v xml:space="preserve"> </v>
      </c>
      <c r="J673" s="212" t="str">
        <f>_xlfn.IFNA(VLOOKUP(F673,'TO HIDE DRG Sum Ref'!$L$3:$N$85,3,FALSE)," ")</f>
        <v xml:space="preserve"> </v>
      </c>
      <c r="K673" s="213" t="str">
        <f>IF(J673="Low",0.05,IF(J673="Medium",0.1,IF(J673="High",0.2,IF(J673="No Risk",0,IF(Table2472[[#This Row],[Risk of Shift]]=" "," ")))))</f>
        <v xml:space="preserve"> </v>
      </c>
      <c r="L673" s="213" t="str">
        <f>IF(J673="Low",0.1,IF(J673="Medium",0.15,IF(J673="High",0.25,IF(J673="No Risk",0,IF(Table2472[[#This Row],[Risk of Shift]]=" "," ")))))</f>
        <v xml:space="preserve"> </v>
      </c>
      <c r="M673" s="213" t="str">
        <f>IF(J673="Low",0.15,IF(J673="Medium",0.2,IF(J673="High",0.3,IF(J673="No Risk",0,IF(Table2472[[#This Row],[Risk of Shift]]=" "," ")))))</f>
        <v xml:space="preserve"> </v>
      </c>
    </row>
    <row r="674" spans="3:13">
      <c r="C674" s="16"/>
      <c r="E674" s="209" t="str">
        <f>IFERROR(VLOOKUP(Table2472[[#This Row],[MS-DRG]],'TO HIDE DRG Sum Ref'!$B$2:$M$760,4,FALSE)," ")</f>
        <v xml:space="preserve"> </v>
      </c>
      <c r="F674" s="210" t="str">
        <f>IFERROR(VLOOKUP(Table2472[[#This Row],[MS-DRG]],'TO HIDE DRG Sum Ref'!$B$2:$M$760,5,FALSE)," ")</f>
        <v xml:space="preserve"> </v>
      </c>
      <c r="G674" s="211" t="str">
        <f>IF('Volume Input'!E676&lt;&gt;0,'Volume Input'!E676," ")</f>
        <v xml:space="preserve"> </v>
      </c>
      <c r="H674" s="210" t="str">
        <f>IFERROR(VLOOKUP(Table2472[[#This Row],[MS-DRG]],'TO HIDE DRG Sum Ref'!$B$2:$M$760,2,FALSE)," ")</f>
        <v xml:space="preserve"> </v>
      </c>
      <c r="I674" s="212" t="str">
        <f>_xlfn.IFNA(VLOOKUP(Table2472[[#This Row],[MS-DRG]],'TO HIDE DRG Sum Ref'!$B$2:$F$760,3,FALSE)," ")</f>
        <v xml:space="preserve"> </v>
      </c>
      <c r="J674" s="212" t="str">
        <f>_xlfn.IFNA(VLOOKUP(F674,'TO HIDE DRG Sum Ref'!$L$3:$N$85,3,FALSE)," ")</f>
        <v xml:space="preserve"> </v>
      </c>
      <c r="K674" s="213" t="str">
        <f>IF(J674="Low",0.05,IF(J674="Medium",0.1,IF(J674="High",0.2,IF(J674="No Risk",0,IF(Table2472[[#This Row],[Risk of Shift]]=" "," ")))))</f>
        <v xml:space="preserve"> </v>
      </c>
      <c r="L674" s="213" t="str">
        <f>IF(J674="Low",0.1,IF(J674="Medium",0.15,IF(J674="High",0.25,IF(J674="No Risk",0,IF(Table2472[[#This Row],[Risk of Shift]]=" "," ")))))</f>
        <v xml:space="preserve"> </v>
      </c>
      <c r="M674" s="213" t="str">
        <f>IF(J674="Low",0.15,IF(J674="Medium",0.2,IF(J674="High",0.3,IF(J674="No Risk",0,IF(Table2472[[#This Row],[Risk of Shift]]=" "," ")))))</f>
        <v xml:space="preserve"> </v>
      </c>
    </row>
    <row r="675" spans="3:13">
      <c r="C675" s="16"/>
      <c r="E675" s="209" t="str">
        <f>IFERROR(VLOOKUP(Table2472[[#This Row],[MS-DRG]],'TO HIDE DRG Sum Ref'!$B$2:$M$760,4,FALSE)," ")</f>
        <v xml:space="preserve"> </v>
      </c>
      <c r="F675" s="210" t="str">
        <f>IFERROR(VLOOKUP(Table2472[[#This Row],[MS-DRG]],'TO HIDE DRG Sum Ref'!$B$2:$M$760,5,FALSE)," ")</f>
        <v xml:space="preserve"> </v>
      </c>
      <c r="G675" s="211" t="str">
        <f>IF('Volume Input'!E677&lt;&gt;0,'Volume Input'!E677," ")</f>
        <v xml:space="preserve"> </v>
      </c>
      <c r="H675" s="210" t="str">
        <f>IFERROR(VLOOKUP(Table2472[[#This Row],[MS-DRG]],'TO HIDE DRG Sum Ref'!$B$2:$M$760,2,FALSE)," ")</f>
        <v xml:space="preserve"> </v>
      </c>
      <c r="I675" s="212" t="str">
        <f>_xlfn.IFNA(VLOOKUP(Table2472[[#This Row],[MS-DRG]],'TO HIDE DRG Sum Ref'!$B$2:$F$760,3,FALSE)," ")</f>
        <v xml:space="preserve"> </v>
      </c>
      <c r="J675" s="212" t="str">
        <f>_xlfn.IFNA(VLOOKUP(F675,'TO HIDE DRG Sum Ref'!$L$3:$N$85,3,FALSE)," ")</f>
        <v xml:space="preserve"> </v>
      </c>
      <c r="K675" s="213" t="str">
        <f>IF(J675="Low",0.05,IF(J675="Medium",0.1,IF(J675="High",0.2,IF(J675="No Risk",0,IF(Table2472[[#This Row],[Risk of Shift]]=" "," ")))))</f>
        <v xml:space="preserve"> </v>
      </c>
      <c r="L675" s="213" t="str">
        <f>IF(J675="Low",0.1,IF(J675="Medium",0.15,IF(J675="High",0.25,IF(J675="No Risk",0,IF(Table2472[[#This Row],[Risk of Shift]]=" "," ")))))</f>
        <v xml:space="preserve"> </v>
      </c>
      <c r="M675" s="213" t="str">
        <f>IF(J675="Low",0.15,IF(J675="Medium",0.2,IF(J675="High",0.3,IF(J675="No Risk",0,IF(Table2472[[#This Row],[Risk of Shift]]=" "," ")))))</f>
        <v xml:space="preserve"> </v>
      </c>
    </row>
    <row r="676" spans="3:13">
      <c r="C676" s="16"/>
      <c r="E676" s="209" t="str">
        <f>IFERROR(VLOOKUP(Table2472[[#This Row],[MS-DRG]],'TO HIDE DRG Sum Ref'!$B$2:$M$760,4,FALSE)," ")</f>
        <v xml:space="preserve"> </v>
      </c>
      <c r="F676" s="210" t="str">
        <f>IFERROR(VLOOKUP(Table2472[[#This Row],[MS-DRG]],'TO HIDE DRG Sum Ref'!$B$2:$M$760,5,FALSE)," ")</f>
        <v xml:space="preserve"> </v>
      </c>
      <c r="G676" s="211" t="str">
        <f>IF('Volume Input'!E678&lt;&gt;0,'Volume Input'!E678," ")</f>
        <v xml:space="preserve"> </v>
      </c>
      <c r="H676" s="210" t="str">
        <f>IFERROR(VLOOKUP(Table2472[[#This Row],[MS-DRG]],'TO HIDE DRG Sum Ref'!$B$2:$M$760,2,FALSE)," ")</f>
        <v xml:space="preserve"> </v>
      </c>
      <c r="I676" s="212" t="str">
        <f>_xlfn.IFNA(VLOOKUP(Table2472[[#This Row],[MS-DRG]],'TO HIDE DRG Sum Ref'!$B$2:$F$760,3,FALSE)," ")</f>
        <v xml:space="preserve"> </v>
      </c>
      <c r="J676" s="212" t="str">
        <f>_xlfn.IFNA(VLOOKUP(F676,'TO HIDE DRG Sum Ref'!$L$3:$N$85,3,FALSE)," ")</f>
        <v xml:space="preserve"> </v>
      </c>
      <c r="K676" s="213" t="str">
        <f>IF(J676="Low",0.05,IF(J676="Medium",0.1,IF(J676="High",0.2,IF(J676="No Risk",0,IF(Table2472[[#This Row],[Risk of Shift]]=" "," ")))))</f>
        <v xml:space="preserve"> </v>
      </c>
      <c r="L676" s="213" t="str">
        <f>IF(J676="Low",0.1,IF(J676="Medium",0.15,IF(J676="High",0.25,IF(J676="No Risk",0,IF(Table2472[[#This Row],[Risk of Shift]]=" "," ")))))</f>
        <v xml:space="preserve"> </v>
      </c>
      <c r="M676" s="213" t="str">
        <f>IF(J676="Low",0.15,IF(J676="Medium",0.2,IF(J676="High",0.3,IF(J676="No Risk",0,IF(Table2472[[#This Row],[Risk of Shift]]=" "," ")))))</f>
        <v xml:space="preserve"> </v>
      </c>
    </row>
    <row r="677" spans="3:13">
      <c r="C677" s="16"/>
      <c r="E677" s="209" t="str">
        <f>IFERROR(VLOOKUP(Table2472[[#This Row],[MS-DRG]],'TO HIDE DRG Sum Ref'!$B$2:$M$760,4,FALSE)," ")</f>
        <v xml:space="preserve"> </v>
      </c>
      <c r="F677" s="210" t="str">
        <f>IFERROR(VLOOKUP(Table2472[[#This Row],[MS-DRG]],'TO HIDE DRG Sum Ref'!$B$2:$M$760,5,FALSE)," ")</f>
        <v xml:space="preserve"> </v>
      </c>
      <c r="G677" s="211" t="str">
        <f>IF('Volume Input'!E679&lt;&gt;0,'Volume Input'!E679," ")</f>
        <v xml:space="preserve"> </v>
      </c>
      <c r="H677" s="210" t="str">
        <f>IFERROR(VLOOKUP(Table2472[[#This Row],[MS-DRG]],'TO HIDE DRG Sum Ref'!$B$2:$M$760,2,FALSE)," ")</f>
        <v xml:space="preserve"> </v>
      </c>
      <c r="I677" s="212" t="str">
        <f>_xlfn.IFNA(VLOOKUP(Table2472[[#This Row],[MS-DRG]],'TO HIDE DRG Sum Ref'!$B$2:$F$760,3,FALSE)," ")</f>
        <v xml:space="preserve"> </v>
      </c>
      <c r="J677" s="212" t="str">
        <f>_xlfn.IFNA(VLOOKUP(F677,'TO HIDE DRG Sum Ref'!$L$3:$N$85,3,FALSE)," ")</f>
        <v xml:space="preserve"> </v>
      </c>
      <c r="K677" s="213" t="str">
        <f>IF(J677="Low",0.05,IF(J677="Medium",0.1,IF(J677="High",0.2,IF(J677="No Risk",0,IF(Table2472[[#This Row],[Risk of Shift]]=" "," ")))))</f>
        <v xml:space="preserve"> </v>
      </c>
      <c r="L677" s="213" t="str">
        <f>IF(J677="Low",0.1,IF(J677="Medium",0.15,IF(J677="High",0.25,IF(J677="No Risk",0,IF(Table2472[[#This Row],[Risk of Shift]]=" "," ")))))</f>
        <v xml:space="preserve"> </v>
      </c>
      <c r="M677" s="213" t="str">
        <f>IF(J677="Low",0.15,IF(J677="Medium",0.2,IF(J677="High",0.3,IF(J677="No Risk",0,IF(Table2472[[#This Row],[Risk of Shift]]=" "," ")))))</f>
        <v xml:space="preserve"> </v>
      </c>
    </row>
    <row r="678" spans="3:13">
      <c r="C678" s="16"/>
      <c r="E678" s="209" t="str">
        <f>IFERROR(VLOOKUP(Table2472[[#This Row],[MS-DRG]],'TO HIDE DRG Sum Ref'!$B$2:$M$760,4,FALSE)," ")</f>
        <v xml:space="preserve"> </v>
      </c>
      <c r="F678" s="210" t="str">
        <f>IFERROR(VLOOKUP(Table2472[[#This Row],[MS-DRG]],'TO HIDE DRG Sum Ref'!$B$2:$M$760,5,FALSE)," ")</f>
        <v xml:space="preserve"> </v>
      </c>
      <c r="G678" s="211" t="str">
        <f>IF('Volume Input'!E680&lt;&gt;0,'Volume Input'!E680," ")</f>
        <v xml:space="preserve"> </v>
      </c>
      <c r="H678" s="210" t="str">
        <f>IFERROR(VLOOKUP(Table2472[[#This Row],[MS-DRG]],'TO HIDE DRG Sum Ref'!$B$2:$M$760,2,FALSE)," ")</f>
        <v xml:space="preserve"> </v>
      </c>
      <c r="I678" s="212" t="str">
        <f>_xlfn.IFNA(VLOOKUP(Table2472[[#This Row],[MS-DRG]],'TO HIDE DRG Sum Ref'!$B$2:$F$760,3,FALSE)," ")</f>
        <v xml:space="preserve"> </v>
      </c>
      <c r="J678" s="212" t="str">
        <f>_xlfn.IFNA(VLOOKUP(F678,'TO HIDE DRG Sum Ref'!$L$3:$N$85,3,FALSE)," ")</f>
        <v xml:space="preserve"> </v>
      </c>
      <c r="K678" s="213" t="str">
        <f>IF(J678="Low",0.05,IF(J678="Medium",0.1,IF(J678="High",0.2,IF(J678="No Risk",0,IF(Table2472[[#This Row],[Risk of Shift]]=" "," ")))))</f>
        <v xml:space="preserve"> </v>
      </c>
      <c r="L678" s="213" t="str">
        <f>IF(J678="Low",0.1,IF(J678="Medium",0.15,IF(J678="High",0.25,IF(J678="No Risk",0,IF(Table2472[[#This Row],[Risk of Shift]]=" "," ")))))</f>
        <v xml:space="preserve"> </v>
      </c>
      <c r="M678" s="213" t="str">
        <f>IF(J678="Low",0.15,IF(J678="Medium",0.2,IF(J678="High",0.3,IF(J678="No Risk",0,IF(Table2472[[#This Row],[Risk of Shift]]=" "," ")))))</f>
        <v xml:space="preserve"> </v>
      </c>
    </row>
    <row r="679" spans="3:13">
      <c r="C679" s="16"/>
      <c r="E679" s="209" t="str">
        <f>IFERROR(VLOOKUP(Table2472[[#This Row],[MS-DRG]],'TO HIDE DRG Sum Ref'!$B$2:$M$760,4,FALSE)," ")</f>
        <v xml:space="preserve"> </v>
      </c>
      <c r="F679" s="210" t="str">
        <f>IFERROR(VLOOKUP(Table2472[[#This Row],[MS-DRG]],'TO HIDE DRG Sum Ref'!$B$2:$M$760,5,FALSE)," ")</f>
        <v xml:space="preserve"> </v>
      </c>
      <c r="G679" s="211" t="str">
        <f>IF('Volume Input'!E681&lt;&gt;0,'Volume Input'!E681," ")</f>
        <v xml:space="preserve"> </v>
      </c>
      <c r="H679" s="210" t="str">
        <f>IFERROR(VLOOKUP(Table2472[[#This Row],[MS-DRG]],'TO HIDE DRG Sum Ref'!$B$2:$M$760,2,FALSE)," ")</f>
        <v xml:space="preserve"> </v>
      </c>
      <c r="I679" s="212" t="str">
        <f>_xlfn.IFNA(VLOOKUP(Table2472[[#This Row],[MS-DRG]],'TO HIDE DRG Sum Ref'!$B$2:$F$760,3,FALSE)," ")</f>
        <v xml:space="preserve"> </v>
      </c>
      <c r="J679" s="212" t="str">
        <f>_xlfn.IFNA(VLOOKUP(F679,'TO HIDE DRG Sum Ref'!$L$3:$N$85,3,FALSE)," ")</f>
        <v xml:space="preserve"> </v>
      </c>
      <c r="K679" s="213" t="str">
        <f>IF(J679="Low",0.05,IF(J679="Medium",0.1,IF(J679="High",0.2,IF(J679="No Risk",0,IF(Table2472[[#This Row],[Risk of Shift]]=" "," ")))))</f>
        <v xml:space="preserve"> </v>
      </c>
      <c r="L679" s="213" t="str">
        <f>IF(J679="Low",0.1,IF(J679="Medium",0.15,IF(J679="High",0.25,IF(J679="No Risk",0,IF(Table2472[[#This Row],[Risk of Shift]]=" "," ")))))</f>
        <v xml:space="preserve"> </v>
      </c>
      <c r="M679" s="213" t="str">
        <f>IF(J679="Low",0.15,IF(J679="Medium",0.2,IF(J679="High",0.3,IF(J679="No Risk",0,IF(Table2472[[#This Row],[Risk of Shift]]=" "," ")))))</f>
        <v xml:space="preserve"> </v>
      </c>
    </row>
    <row r="680" spans="3:13">
      <c r="C680" s="16"/>
      <c r="E680" s="209" t="str">
        <f>IFERROR(VLOOKUP(Table2472[[#This Row],[MS-DRG]],'TO HIDE DRG Sum Ref'!$B$2:$M$760,4,FALSE)," ")</f>
        <v xml:space="preserve"> </v>
      </c>
      <c r="F680" s="210" t="str">
        <f>IFERROR(VLOOKUP(Table2472[[#This Row],[MS-DRG]],'TO HIDE DRG Sum Ref'!$B$2:$M$760,5,FALSE)," ")</f>
        <v xml:space="preserve"> </v>
      </c>
      <c r="G680" s="211" t="str">
        <f>IF('Volume Input'!E682&lt;&gt;0,'Volume Input'!E682," ")</f>
        <v xml:space="preserve"> </v>
      </c>
      <c r="H680" s="210" t="str">
        <f>IFERROR(VLOOKUP(Table2472[[#This Row],[MS-DRG]],'TO HIDE DRG Sum Ref'!$B$2:$M$760,2,FALSE)," ")</f>
        <v xml:space="preserve"> </v>
      </c>
      <c r="I680" s="212" t="str">
        <f>_xlfn.IFNA(VLOOKUP(Table2472[[#This Row],[MS-DRG]],'TO HIDE DRG Sum Ref'!$B$2:$F$760,3,FALSE)," ")</f>
        <v xml:space="preserve"> </v>
      </c>
      <c r="J680" s="212" t="str">
        <f>_xlfn.IFNA(VLOOKUP(F680,'TO HIDE DRG Sum Ref'!$L$3:$N$85,3,FALSE)," ")</f>
        <v xml:space="preserve"> </v>
      </c>
      <c r="K680" s="213" t="str">
        <f>IF(J680="Low",0.05,IF(J680="Medium",0.1,IF(J680="High",0.2,IF(J680="No Risk",0,IF(Table2472[[#This Row],[Risk of Shift]]=" "," ")))))</f>
        <v xml:space="preserve"> </v>
      </c>
      <c r="L680" s="213" t="str">
        <f>IF(J680="Low",0.1,IF(J680="Medium",0.15,IF(J680="High",0.25,IF(J680="No Risk",0,IF(Table2472[[#This Row],[Risk of Shift]]=" "," ")))))</f>
        <v xml:space="preserve"> </v>
      </c>
      <c r="M680" s="213" t="str">
        <f>IF(J680="Low",0.15,IF(J680="Medium",0.2,IF(J680="High",0.3,IF(J680="No Risk",0,IF(Table2472[[#This Row],[Risk of Shift]]=" "," ")))))</f>
        <v xml:space="preserve"> </v>
      </c>
    </row>
    <row r="681" spans="3:13">
      <c r="C681" s="16"/>
      <c r="E681" s="209" t="str">
        <f>IFERROR(VLOOKUP(Table2472[[#This Row],[MS-DRG]],'TO HIDE DRG Sum Ref'!$B$2:$M$760,4,FALSE)," ")</f>
        <v xml:space="preserve"> </v>
      </c>
      <c r="F681" s="210" t="str">
        <f>IFERROR(VLOOKUP(Table2472[[#This Row],[MS-DRG]],'TO HIDE DRG Sum Ref'!$B$2:$M$760,5,FALSE)," ")</f>
        <v xml:space="preserve"> </v>
      </c>
      <c r="G681" s="211" t="str">
        <f>IF('Volume Input'!E683&lt;&gt;0,'Volume Input'!E683," ")</f>
        <v xml:space="preserve"> </v>
      </c>
      <c r="H681" s="210" t="str">
        <f>IFERROR(VLOOKUP(Table2472[[#This Row],[MS-DRG]],'TO HIDE DRG Sum Ref'!$B$2:$M$760,2,FALSE)," ")</f>
        <v xml:space="preserve"> </v>
      </c>
      <c r="I681" s="212" t="str">
        <f>_xlfn.IFNA(VLOOKUP(Table2472[[#This Row],[MS-DRG]],'TO HIDE DRG Sum Ref'!$B$2:$F$760,3,FALSE)," ")</f>
        <v xml:space="preserve"> </v>
      </c>
      <c r="J681" s="212" t="str">
        <f>_xlfn.IFNA(VLOOKUP(F681,'TO HIDE DRG Sum Ref'!$L$3:$N$85,3,FALSE)," ")</f>
        <v xml:space="preserve"> </v>
      </c>
      <c r="K681" s="213" t="str">
        <f>IF(J681="Low",0.05,IF(J681="Medium",0.1,IF(J681="High",0.2,IF(J681="No Risk",0,IF(Table2472[[#This Row],[Risk of Shift]]=" "," ")))))</f>
        <v xml:space="preserve"> </v>
      </c>
      <c r="L681" s="213" t="str">
        <f>IF(J681="Low",0.1,IF(J681="Medium",0.15,IF(J681="High",0.25,IF(J681="No Risk",0,IF(Table2472[[#This Row],[Risk of Shift]]=" "," ")))))</f>
        <v xml:space="preserve"> </v>
      </c>
      <c r="M681" s="213" t="str">
        <f>IF(J681="Low",0.15,IF(J681="Medium",0.2,IF(J681="High",0.3,IF(J681="No Risk",0,IF(Table2472[[#This Row],[Risk of Shift]]=" "," ")))))</f>
        <v xml:space="preserve"> </v>
      </c>
    </row>
    <row r="682" spans="3:13">
      <c r="C682" s="16"/>
      <c r="E682" s="209" t="str">
        <f>IFERROR(VLOOKUP(Table2472[[#This Row],[MS-DRG]],'TO HIDE DRG Sum Ref'!$B$2:$M$760,4,FALSE)," ")</f>
        <v xml:space="preserve"> </v>
      </c>
      <c r="F682" s="210" t="str">
        <f>IFERROR(VLOOKUP(Table2472[[#This Row],[MS-DRG]],'TO HIDE DRG Sum Ref'!$B$2:$M$760,5,FALSE)," ")</f>
        <v xml:space="preserve"> </v>
      </c>
      <c r="G682" s="211" t="str">
        <f>IF('Volume Input'!E684&lt;&gt;0,'Volume Input'!E684," ")</f>
        <v xml:space="preserve"> </v>
      </c>
      <c r="H682" s="210" t="str">
        <f>IFERROR(VLOOKUP(Table2472[[#This Row],[MS-DRG]],'TO HIDE DRG Sum Ref'!$B$2:$M$760,2,FALSE)," ")</f>
        <v xml:space="preserve"> </v>
      </c>
      <c r="I682" s="212" t="str">
        <f>_xlfn.IFNA(VLOOKUP(Table2472[[#This Row],[MS-DRG]],'TO HIDE DRG Sum Ref'!$B$2:$F$760,3,FALSE)," ")</f>
        <v xml:space="preserve"> </v>
      </c>
      <c r="J682" s="212" t="str">
        <f>_xlfn.IFNA(VLOOKUP(F682,'TO HIDE DRG Sum Ref'!$L$3:$N$85,3,FALSE)," ")</f>
        <v xml:space="preserve"> </v>
      </c>
      <c r="K682" s="213" t="str">
        <f>IF(J682="Low",0.05,IF(J682="Medium",0.1,IF(J682="High",0.2,IF(J682="No Risk",0,IF(Table2472[[#This Row],[Risk of Shift]]=" "," ")))))</f>
        <v xml:space="preserve"> </v>
      </c>
      <c r="L682" s="213" t="str">
        <f>IF(J682="Low",0.1,IF(J682="Medium",0.15,IF(J682="High",0.25,IF(J682="No Risk",0,IF(Table2472[[#This Row],[Risk of Shift]]=" "," ")))))</f>
        <v xml:space="preserve"> </v>
      </c>
      <c r="M682" s="213" t="str">
        <f>IF(J682="Low",0.15,IF(J682="Medium",0.2,IF(J682="High",0.3,IF(J682="No Risk",0,IF(Table2472[[#This Row],[Risk of Shift]]=" "," ")))))</f>
        <v xml:space="preserve"> </v>
      </c>
    </row>
    <row r="683" spans="3:13">
      <c r="C683" s="16"/>
      <c r="E683" s="209" t="str">
        <f>IFERROR(VLOOKUP(Table2472[[#This Row],[MS-DRG]],'TO HIDE DRG Sum Ref'!$B$2:$M$760,4,FALSE)," ")</f>
        <v xml:space="preserve"> </v>
      </c>
      <c r="F683" s="210" t="str">
        <f>IFERROR(VLOOKUP(Table2472[[#This Row],[MS-DRG]],'TO HIDE DRG Sum Ref'!$B$2:$M$760,5,FALSE)," ")</f>
        <v xml:space="preserve"> </v>
      </c>
      <c r="G683" s="211" t="str">
        <f>IF('Volume Input'!E685&lt;&gt;0,'Volume Input'!E685," ")</f>
        <v xml:space="preserve"> </v>
      </c>
      <c r="H683" s="210" t="str">
        <f>IFERROR(VLOOKUP(Table2472[[#This Row],[MS-DRG]],'TO HIDE DRG Sum Ref'!$B$2:$M$760,2,FALSE)," ")</f>
        <v xml:space="preserve"> </v>
      </c>
      <c r="I683" s="212" t="str">
        <f>_xlfn.IFNA(VLOOKUP(Table2472[[#This Row],[MS-DRG]],'TO HIDE DRG Sum Ref'!$B$2:$F$760,3,FALSE)," ")</f>
        <v xml:space="preserve"> </v>
      </c>
      <c r="J683" s="212" t="str">
        <f>_xlfn.IFNA(VLOOKUP(F683,'TO HIDE DRG Sum Ref'!$L$3:$N$85,3,FALSE)," ")</f>
        <v xml:space="preserve"> </v>
      </c>
      <c r="K683" s="213" t="str">
        <f>IF(J683="Low",0.05,IF(J683="Medium",0.1,IF(J683="High",0.2,IF(J683="No Risk",0,IF(Table2472[[#This Row],[Risk of Shift]]=" "," ")))))</f>
        <v xml:space="preserve"> </v>
      </c>
      <c r="L683" s="213" t="str">
        <f>IF(J683="Low",0.1,IF(J683="Medium",0.15,IF(J683="High",0.25,IF(J683="No Risk",0,IF(Table2472[[#This Row],[Risk of Shift]]=" "," ")))))</f>
        <v xml:space="preserve"> </v>
      </c>
      <c r="M683" s="213" t="str">
        <f>IF(J683="Low",0.15,IF(J683="Medium",0.2,IF(J683="High",0.3,IF(J683="No Risk",0,IF(Table2472[[#This Row],[Risk of Shift]]=" "," ")))))</f>
        <v xml:space="preserve"> </v>
      </c>
    </row>
    <row r="684" spans="3:13">
      <c r="C684" s="16"/>
      <c r="E684" s="209" t="str">
        <f>IFERROR(VLOOKUP(Table2472[[#This Row],[MS-DRG]],'TO HIDE DRG Sum Ref'!$B$2:$M$760,4,FALSE)," ")</f>
        <v xml:space="preserve"> </v>
      </c>
      <c r="F684" s="210" t="str">
        <f>IFERROR(VLOOKUP(Table2472[[#This Row],[MS-DRG]],'TO HIDE DRG Sum Ref'!$B$2:$M$760,5,FALSE)," ")</f>
        <v xml:space="preserve"> </v>
      </c>
      <c r="G684" s="211" t="str">
        <f>IF('Volume Input'!E686&lt;&gt;0,'Volume Input'!E686," ")</f>
        <v xml:space="preserve"> </v>
      </c>
      <c r="H684" s="210" t="str">
        <f>IFERROR(VLOOKUP(Table2472[[#This Row],[MS-DRG]],'TO HIDE DRG Sum Ref'!$B$2:$M$760,2,FALSE)," ")</f>
        <v xml:space="preserve"> </v>
      </c>
      <c r="I684" s="212" t="str">
        <f>_xlfn.IFNA(VLOOKUP(Table2472[[#This Row],[MS-DRG]],'TO HIDE DRG Sum Ref'!$B$2:$F$760,3,FALSE)," ")</f>
        <v xml:space="preserve"> </v>
      </c>
      <c r="J684" s="212" t="str">
        <f>_xlfn.IFNA(VLOOKUP(F684,'TO HIDE DRG Sum Ref'!$L$3:$N$85,3,FALSE)," ")</f>
        <v xml:space="preserve"> </v>
      </c>
      <c r="K684" s="213" t="str">
        <f>IF(J684="Low",0.05,IF(J684="Medium",0.1,IF(J684="High",0.2,IF(J684="No Risk",0,IF(Table2472[[#This Row],[Risk of Shift]]=" "," ")))))</f>
        <v xml:space="preserve"> </v>
      </c>
      <c r="L684" s="213" t="str">
        <f>IF(J684="Low",0.1,IF(J684="Medium",0.15,IF(J684="High",0.25,IF(J684="No Risk",0,IF(Table2472[[#This Row],[Risk of Shift]]=" "," ")))))</f>
        <v xml:space="preserve"> </v>
      </c>
      <c r="M684" s="213" t="str">
        <f>IF(J684="Low",0.15,IF(J684="Medium",0.2,IF(J684="High",0.3,IF(J684="No Risk",0,IF(Table2472[[#This Row],[Risk of Shift]]=" "," ")))))</f>
        <v xml:space="preserve"> </v>
      </c>
    </row>
    <row r="685" spans="3:13">
      <c r="C685" s="16"/>
      <c r="E685" s="209" t="str">
        <f>IFERROR(VLOOKUP(Table2472[[#This Row],[MS-DRG]],'TO HIDE DRG Sum Ref'!$B$2:$M$760,4,FALSE)," ")</f>
        <v xml:space="preserve"> </v>
      </c>
      <c r="F685" s="210" t="str">
        <f>IFERROR(VLOOKUP(Table2472[[#This Row],[MS-DRG]],'TO HIDE DRG Sum Ref'!$B$2:$M$760,5,FALSE)," ")</f>
        <v xml:space="preserve"> </v>
      </c>
      <c r="G685" s="211" t="str">
        <f>IF('Volume Input'!E687&lt;&gt;0,'Volume Input'!E687," ")</f>
        <v xml:space="preserve"> </v>
      </c>
      <c r="H685" s="210" t="str">
        <f>IFERROR(VLOOKUP(Table2472[[#This Row],[MS-DRG]],'TO HIDE DRG Sum Ref'!$B$2:$M$760,2,FALSE)," ")</f>
        <v xml:space="preserve"> </v>
      </c>
      <c r="I685" s="212" t="str">
        <f>_xlfn.IFNA(VLOOKUP(Table2472[[#This Row],[MS-DRG]],'TO HIDE DRG Sum Ref'!$B$2:$F$760,3,FALSE)," ")</f>
        <v xml:space="preserve"> </v>
      </c>
      <c r="J685" s="212" t="str">
        <f>_xlfn.IFNA(VLOOKUP(F685,'TO HIDE DRG Sum Ref'!$L$3:$N$85,3,FALSE)," ")</f>
        <v xml:space="preserve"> </v>
      </c>
      <c r="K685" s="213" t="str">
        <f>IF(J685="Low",0.05,IF(J685="Medium",0.1,IF(J685="High",0.2,IF(J685="No Risk",0,IF(Table2472[[#This Row],[Risk of Shift]]=" "," ")))))</f>
        <v xml:space="preserve"> </v>
      </c>
      <c r="L685" s="213" t="str">
        <f>IF(J685="Low",0.1,IF(J685="Medium",0.15,IF(J685="High",0.25,IF(J685="No Risk",0,IF(Table2472[[#This Row],[Risk of Shift]]=" "," ")))))</f>
        <v xml:space="preserve"> </v>
      </c>
      <c r="M685" s="213" t="str">
        <f>IF(J685="Low",0.15,IF(J685="Medium",0.2,IF(J685="High",0.3,IF(J685="No Risk",0,IF(Table2472[[#This Row],[Risk of Shift]]=" "," ")))))</f>
        <v xml:space="preserve"> </v>
      </c>
    </row>
    <row r="686" spans="3:13">
      <c r="C686" s="16"/>
      <c r="E686" s="209" t="str">
        <f>IFERROR(VLOOKUP(Table2472[[#This Row],[MS-DRG]],'TO HIDE DRG Sum Ref'!$B$2:$M$760,4,FALSE)," ")</f>
        <v xml:space="preserve"> </v>
      </c>
      <c r="F686" s="210" t="str">
        <f>IFERROR(VLOOKUP(Table2472[[#This Row],[MS-DRG]],'TO HIDE DRG Sum Ref'!$B$2:$M$760,5,FALSE)," ")</f>
        <v xml:space="preserve"> </v>
      </c>
      <c r="G686" s="211" t="str">
        <f>IF('Volume Input'!E688&lt;&gt;0,'Volume Input'!E688," ")</f>
        <v xml:space="preserve"> </v>
      </c>
      <c r="H686" s="210" t="str">
        <f>IFERROR(VLOOKUP(Table2472[[#This Row],[MS-DRG]],'TO HIDE DRG Sum Ref'!$B$2:$M$760,2,FALSE)," ")</f>
        <v xml:space="preserve"> </v>
      </c>
      <c r="I686" s="212" t="str">
        <f>_xlfn.IFNA(VLOOKUP(Table2472[[#This Row],[MS-DRG]],'TO HIDE DRG Sum Ref'!$B$2:$F$760,3,FALSE)," ")</f>
        <v xml:space="preserve"> </v>
      </c>
      <c r="J686" s="212" t="str">
        <f>_xlfn.IFNA(VLOOKUP(F686,'TO HIDE DRG Sum Ref'!$L$3:$N$85,3,FALSE)," ")</f>
        <v xml:space="preserve"> </v>
      </c>
      <c r="K686" s="213" t="str">
        <f>IF(J686="Low",0.05,IF(J686="Medium",0.1,IF(J686="High",0.2,IF(J686="No Risk",0,IF(Table2472[[#This Row],[Risk of Shift]]=" "," ")))))</f>
        <v xml:space="preserve"> </v>
      </c>
      <c r="L686" s="213" t="str">
        <f>IF(J686="Low",0.1,IF(J686="Medium",0.15,IF(J686="High",0.25,IF(J686="No Risk",0,IF(Table2472[[#This Row],[Risk of Shift]]=" "," ")))))</f>
        <v xml:space="preserve"> </v>
      </c>
      <c r="M686" s="213" t="str">
        <f>IF(J686="Low",0.15,IF(J686="Medium",0.2,IF(J686="High",0.3,IF(J686="No Risk",0,IF(Table2472[[#This Row],[Risk of Shift]]=" "," ")))))</f>
        <v xml:space="preserve"> </v>
      </c>
    </row>
    <row r="687" spans="3:13">
      <c r="C687" s="16"/>
      <c r="E687" s="209" t="str">
        <f>IFERROR(VLOOKUP(Table2472[[#This Row],[MS-DRG]],'TO HIDE DRG Sum Ref'!$B$2:$M$760,4,FALSE)," ")</f>
        <v xml:space="preserve"> </v>
      </c>
      <c r="F687" s="210" t="str">
        <f>IFERROR(VLOOKUP(Table2472[[#This Row],[MS-DRG]],'TO HIDE DRG Sum Ref'!$B$2:$M$760,5,FALSE)," ")</f>
        <v xml:space="preserve"> </v>
      </c>
      <c r="G687" s="211" t="str">
        <f>IF('Volume Input'!E689&lt;&gt;0,'Volume Input'!E689," ")</f>
        <v xml:space="preserve"> </v>
      </c>
      <c r="H687" s="210" t="str">
        <f>IFERROR(VLOOKUP(Table2472[[#This Row],[MS-DRG]],'TO HIDE DRG Sum Ref'!$B$2:$M$760,2,FALSE)," ")</f>
        <v xml:space="preserve"> </v>
      </c>
      <c r="I687" s="212" t="str">
        <f>_xlfn.IFNA(VLOOKUP(Table2472[[#This Row],[MS-DRG]],'TO HIDE DRG Sum Ref'!$B$2:$F$760,3,FALSE)," ")</f>
        <v xml:space="preserve"> </v>
      </c>
      <c r="J687" s="212" t="str">
        <f>_xlfn.IFNA(VLOOKUP(F687,'TO HIDE DRG Sum Ref'!$L$3:$N$85,3,FALSE)," ")</f>
        <v xml:space="preserve"> </v>
      </c>
      <c r="K687" s="213" t="str">
        <f>IF(J687="Low",0.05,IF(J687="Medium",0.1,IF(J687="High",0.2,IF(J687="No Risk",0,IF(Table2472[[#This Row],[Risk of Shift]]=" "," ")))))</f>
        <v xml:space="preserve"> </v>
      </c>
      <c r="L687" s="213" t="str">
        <f>IF(J687="Low",0.1,IF(J687="Medium",0.15,IF(J687="High",0.25,IF(J687="No Risk",0,IF(Table2472[[#This Row],[Risk of Shift]]=" "," ")))))</f>
        <v xml:space="preserve"> </v>
      </c>
      <c r="M687" s="213" t="str">
        <f>IF(J687="Low",0.15,IF(J687="Medium",0.2,IF(J687="High",0.3,IF(J687="No Risk",0,IF(Table2472[[#This Row],[Risk of Shift]]=" "," ")))))</f>
        <v xml:space="preserve"> </v>
      </c>
    </row>
    <row r="688" spans="3:13">
      <c r="C688" s="16"/>
      <c r="E688" s="209" t="str">
        <f>IFERROR(VLOOKUP(Table2472[[#This Row],[MS-DRG]],'TO HIDE DRG Sum Ref'!$B$2:$M$760,4,FALSE)," ")</f>
        <v xml:space="preserve"> </v>
      </c>
      <c r="F688" s="210" t="str">
        <f>IFERROR(VLOOKUP(Table2472[[#This Row],[MS-DRG]],'TO HIDE DRG Sum Ref'!$B$2:$M$760,5,FALSE)," ")</f>
        <v xml:space="preserve"> </v>
      </c>
      <c r="G688" s="211" t="str">
        <f>IF('Volume Input'!E690&lt;&gt;0,'Volume Input'!E690," ")</f>
        <v xml:space="preserve"> </v>
      </c>
      <c r="H688" s="210" t="str">
        <f>IFERROR(VLOOKUP(Table2472[[#This Row],[MS-DRG]],'TO HIDE DRG Sum Ref'!$B$2:$M$760,2,FALSE)," ")</f>
        <v xml:space="preserve"> </v>
      </c>
      <c r="I688" s="212" t="str">
        <f>_xlfn.IFNA(VLOOKUP(Table2472[[#This Row],[MS-DRG]],'TO HIDE DRG Sum Ref'!$B$2:$F$760,3,FALSE)," ")</f>
        <v xml:space="preserve"> </v>
      </c>
      <c r="J688" s="212" t="str">
        <f>_xlfn.IFNA(VLOOKUP(F688,'TO HIDE DRG Sum Ref'!$L$3:$N$85,3,FALSE)," ")</f>
        <v xml:space="preserve"> </v>
      </c>
      <c r="K688" s="213" t="str">
        <f>IF(J688="Low",0.05,IF(J688="Medium",0.1,IF(J688="High",0.2,IF(J688="No Risk",0,IF(Table2472[[#This Row],[Risk of Shift]]=" "," ")))))</f>
        <v xml:space="preserve"> </v>
      </c>
      <c r="L688" s="213" t="str">
        <f>IF(J688="Low",0.1,IF(J688="Medium",0.15,IF(J688="High",0.25,IF(J688="No Risk",0,IF(Table2472[[#This Row],[Risk of Shift]]=" "," ")))))</f>
        <v xml:space="preserve"> </v>
      </c>
      <c r="M688" s="213" t="str">
        <f>IF(J688="Low",0.15,IF(J688="Medium",0.2,IF(J688="High",0.3,IF(J688="No Risk",0,IF(Table2472[[#This Row],[Risk of Shift]]=" "," ")))))</f>
        <v xml:space="preserve"> </v>
      </c>
    </row>
    <row r="689" spans="3:13">
      <c r="C689" s="16"/>
      <c r="E689" s="209" t="str">
        <f>IFERROR(VLOOKUP(Table2472[[#This Row],[MS-DRG]],'TO HIDE DRG Sum Ref'!$B$2:$M$760,4,FALSE)," ")</f>
        <v xml:space="preserve"> </v>
      </c>
      <c r="F689" s="210" t="str">
        <f>IFERROR(VLOOKUP(Table2472[[#This Row],[MS-DRG]],'TO HIDE DRG Sum Ref'!$B$2:$M$760,5,FALSE)," ")</f>
        <v xml:space="preserve"> </v>
      </c>
      <c r="G689" s="211" t="str">
        <f>IF('Volume Input'!E691&lt;&gt;0,'Volume Input'!E691," ")</f>
        <v xml:space="preserve"> </v>
      </c>
      <c r="H689" s="210" t="str">
        <f>IFERROR(VLOOKUP(Table2472[[#This Row],[MS-DRG]],'TO HIDE DRG Sum Ref'!$B$2:$M$760,2,FALSE)," ")</f>
        <v xml:space="preserve"> </v>
      </c>
      <c r="I689" s="212" t="str">
        <f>_xlfn.IFNA(VLOOKUP(Table2472[[#This Row],[MS-DRG]],'TO HIDE DRG Sum Ref'!$B$2:$F$760,3,FALSE)," ")</f>
        <v xml:space="preserve"> </v>
      </c>
      <c r="J689" s="212" t="str">
        <f>_xlfn.IFNA(VLOOKUP(F689,'TO HIDE DRG Sum Ref'!$L$3:$N$85,3,FALSE)," ")</f>
        <v xml:space="preserve"> </v>
      </c>
      <c r="K689" s="213" t="str">
        <f>IF(J689="Low",0.05,IF(J689="Medium",0.1,IF(J689="High",0.2,IF(J689="No Risk",0,IF(Table2472[[#This Row],[Risk of Shift]]=" "," ")))))</f>
        <v xml:space="preserve"> </v>
      </c>
      <c r="L689" s="213" t="str">
        <f>IF(J689="Low",0.1,IF(J689="Medium",0.15,IF(J689="High",0.25,IF(J689="No Risk",0,IF(Table2472[[#This Row],[Risk of Shift]]=" "," ")))))</f>
        <v xml:space="preserve"> </v>
      </c>
      <c r="M689" s="213" t="str">
        <f>IF(J689="Low",0.15,IF(J689="Medium",0.2,IF(J689="High",0.3,IF(J689="No Risk",0,IF(Table2472[[#This Row],[Risk of Shift]]=" "," ")))))</f>
        <v xml:space="preserve"> </v>
      </c>
    </row>
    <row r="690" spans="3:13">
      <c r="C690" s="16"/>
      <c r="E690" s="209" t="str">
        <f>IFERROR(VLOOKUP(Table2472[[#This Row],[MS-DRG]],'TO HIDE DRG Sum Ref'!$B$2:$M$760,4,FALSE)," ")</f>
        <v xml:space="preserve"> </v>
      </c>
      <c r="F690" s="210" t="str">
        <f>IFERROR(VLOOKUP(Table2472[[#This Row],[MS-DRG]],'TO HIDE DRG Sum Ref'!$B$2:$M$760,5,FALSE)," ")</f>
        <v xml:space="preserve"> </v>
      </c>
      <c r="G690" s="211" t="str">
        <f>IF('Volume Input'!E692&lt;&gt;0,'Volume Input'!E692," ")</f>
        <v xml:space="preserve"> </v>
      </c>
      <c r="H690" s="210" t="str">
        <f>IFERROR(VLOOKUP(Table2472[[#This Row],[MS-DRG]],'TO HIDE DRG Sum Ref'!$B$2:$M$760,2,FALSE)," ")</f>
        <v xml:space="preserve"> </v>
      </c>
      <c r="I690" s="212" t="str">
        <f>_xlfn.IFNA(VLOOKUP(Table2472[[#This Row],[MS-DRG]],'TO HIDE DRG Sum Ref'!$B$2:$F$760,3,FALSE)," ")</f>
        <v xml:space="preserve"> </v>
      </c>
      <c r="J690" s="212" t="str">
        <f>_xlfn.IFNA(VLOOKUP(F690,'TO HIDE DRG Sum Ref'!$L$3:$N$85,3,FALSE)," ")</f>
        <v xml:space="preserve"> </v>
      </c>
      <c r="K690" s="213" t="str">
        <f>IF(J690="Low",0.05,IF(J690="Medium",0.1,IF(J690="High",0.2,IF(J690="No Risk",0,IF(Table2472[[#This Row],[Risk of Shift]]=" "," ")))))</f>
        <v xml:space="preserve"> </v>
      </c>
      <c r="L690" s="213" t="str">
        <f>IF(J690="Low",0.1,IF(J690="Medium",0.15,IF(J690="High",0.25,IF(J690="No Risk",0,IF(Table2472[[#This Row],[Risk of Shift]]=" "," ")))))</f>
        <v xml:space="preserve"> </v>
      </c>
      <c r="M690" s="213" t="str">
        <f>IF(J690="Low",0.15,IF(J690="Medium",0.2,IF(J690="High",0.3,IF(J690="No Risk",0,IF(Table2472[[#This Row],[Risk of Shift]]=" "," ")))))</f>
        <v xml:space="preserve"> </v>
      </c>
    </row>
    <row r="691" spans="3:13">
      <c r="C691" s="16"/>
      <c r="E691" s="209" t="str">
        <f>IFERROR(VLOOKUP(Table2472[[#This Row],[MS-DRG]],'TO HIDE DRG Sum Ref'!$B$2:$M$760,4,FALSE)," ")</f>
        <v xml:space="preserve"> </v>
      </c>
      <c r="F691" s="210" t="str">
        <f>IFERROR(VLOOKUP(Table2472[[#This Row],[MS-DRG]],'TO HIDE DRG Sum Ref'!$B$2:$M$760,5,FALSE)," ")</f>
        <v xml:space="preserve"> </v>
      </c>
      <c r="G691" s="211" t="str">
        <f>IF('Volume Input'!E693&lt;&gt;0,'Volume Input'!E693," ")</f>
        <v xml:space="preserve"> </v>
      </c>
      <c r="H691" s="210" t="str">
        <f>IFERROR(VLOOKUP(Table2472[[#This Row],[MS-DRG]],'TO HIDE DRG Sum Ref'!$B$2:$M$760,2,FALSE)," ")</f>
        <v xml:space="preserve"> </v>
      </c>
      <c r="I691" s="212" t="str">
        <f>_xlfn.IFNA(VLOOKUP(Table2472[[#This Row],[MS-DRG]],'TO HIDE DRG Sum Ref'!$B$2:$F$760,3,FALSE)," ")</f>
        <v xml:space="preserve"> </v>
      </c>
      <c r="J691" s="212" t="str">
        <f>_xlfn.IFNA(VLOOKUP(F691,'TO HIDE DRG Sum Ref'!$L$3:$N$85,3,FALSE)," ")</f>
        <v xml:space="preserve"> </v>
      </c>
      <c r="K691" s="213" t="str">
        <f>IF(J691="Low",0.05,IF(J691="Medium",0.1,IF(J691="High",0.2,IF(J691="No Risk",0,IF(Table2472[[#This Row],[Risk of Shift]]=" "," ")))))</f>
        <v xml:space="preserve"> </v>
      </c>
      <c r="L691" s="213" t="str">
        <f>IF(J691="Low",0.1,IF(J691="Medium",0.15,IF(J691="High",0.25,IF(J691="No Risk",0,IF(Table2472[[#This Row],[Risk of Shift]]=" "," ")))))</f>
        <v xml:space="preserve"> </v>
      </c>
      <c r="M691" s="213" t="str">
        <f>IF(J691="Low",0.15,IF(J691="Medium",0.2,IF(J691="High",0.3,IF(J691="No Risk",0,IF(Table2472[[#This Row],[Risk of Shift]]=" "," ")))))</f>
        <v xml:space="preserve"> </v>
      </c>
    </row>
    <row r="692" spans="3:13">
      <c r="C692" s="16"/>
      <c r="E692" s="209" t="str">
        <f>IFERROR(VLOOKUP(Table2472[[#This Row],[MS-DRG]],'TO HIDE DRG Sum Ref'!$B$2:$M$760,4,FALSE)," ")</f>
        <v xml:space="preserve"> </v>
      </c>
      <c r="F692" s="210" t="str">
        <f>IFERROR(VLOOKUP(Table2472[[#This Row],[MS-DRG]],'TO HIDE DRG Sum Ref'!$B$2:$M$760,5,FALSE)," ")</f>
        <v xml:space="preserve"> </v>
      </c>
      <c r="G692" s="211" t="str">
        <f>IF('Volume Input'!E694&lt;&gt;0,'Volume Input'!E694," ")</f>
        <v xml:space="preserve"> </v>
      </c>
      <c r="H692" s="210" t="str">
        <f>IFERROR(VLOOKUP(Table2472[[#This Row],[MS-DRG]],'TO HIDE DRG Sum Ref'!$B$2:$M$760,2,FALSE)," ")</f>
        <v xml:space="preserve"> </v>
      </c>
      <c r="I692" s="212" t="str">
        <f>_xlfn.IFNA(VLOOKUP(Table2472[[#This Row],[MS-DRG]],'TO HIDE DRG Sum Ref'!$B$2:$F$760,3,FALSE)," ")</f>
        <v xml:space="preserve"> </v>
      </c>
      <c r="J692" s="212" t="str">
        <f>_xlfn.IFNA(VLOOKUP(F692,'TO HIDE DRG Sum Ref'!$L$3:$N$85,3,FALSE)," ")</f>
        <v xml:space="preserve"> </v>
      </c>
      <c r="K692" s="213" t="str">
        <f>IF(J692="Low",0.05,IF(J692="Medium",0.1,IF(J692="High",0.2,IF(J692="No Risk",0,IF(Table2472[[#This Row],[Risk of Shift]]=" "," ")))))</f>
        <v xml:space="preserve"> </v>
      </c>
      <c r="L692" s="213" t="str">
        <f>IF(J692="Low",0.1,IF(J692="Medium",0.15,IF(J692="High",0.25,IF(J692="No Risk",0,IF(Table2472[[#This Row],[Risk of Shift]]=" "," ")))))</f>
        <v xml:space="preserve"> </v>
      </c>
      <c r="M692" s="213" t="str">
        <f>IF(J692="Low",0.15,IF(J692="Medium",0.2,IF(J692="High",0.3,IF(J692="No Risk",0,IF(Table2472[[#This Row],[Risk of Shift]]=" "," ")))))</f>
        <v xml:space="preserve"> </v>
      </c>
    </row>
    <row r="693" spans="3:13">
      <c r="C693" s="16"/>
      <c r="E693" s="209" t="str">
        <f>IFERROR(VLOOKUP(Table2472[[#This Row],[MS-DRG]],'TO HIDE DRG Sum Ref'!$B$2:$M$760,4,FALSE)," ")</f>
        <v xml:space="preserve"> </v>
      </c>
      <c r="F693" s="210" t="str">
        <f>IFERROR(VLOOKUP(Table2472[[#This Row],[MS-DRG]],'TO HIDE DRG Sum Ref'!$B$2:$M$760,5,FALSE)," ")</f>
        <v xml:space="preserve"> </v>
      </c>
      <c r="G693" s="211" t="str">
        <f>IF('Volume Input'!E695&lt;&gt;0,'Volume Input'!E695," ")</f>
        <v xml:space="preserve"> </v>
      </c>
      <c r="H693" s="210" t="str">
        <f>IFERROR(VLOOKUP(Table2472[[#This Row],[MS-DRG]],'TO HIDE DRG Sum Ref'!$B$2:$M$760,2,FALSE)," ")</f>
        <v xml:space="preserve"> </v>
      </c>
      <c r="I693" s="212" t="str">
        <f>_xlfn.IFNA(VLOOKUP(Table2472[[#This Row],[MS-DRG]],'TO HIDE DRG Sum Ref'!$B$2:$F$760,3,FALSE)," ")</f>
        <v xml:space="preserve"> </v>
      </c>
      <c r="J693" s="212" t="str">
        <f>_xlfn.IFNA(VLOOKUP(F693,'TO HIDE DRG Sum Ref'!$L$3:$N$85,3,FALSE)," ")</f>
        <v xml:space="preserve"> </v>
      </c>
      <c r="K693" s="213" t="str">
        <f>IF(J693="Low",0.05,IF(J693="Medium",0.1,IF(J693="High",0.2,IF(J693="No Risk",0,IF(Table2472[[#This Row],[Risk of Shift]]=" "," ")))))</f>
        <v xml:space="preserve"> </v>
      </c>
      <c r="L693" s="213" t="str">
        <f>IF(J693="Low",0.1,IF(J693="Medium",0.15,IF(J693="High",0.25,IF(J693="No Risk",0,IF(Table2472[[#This Row],[Risk of Shift]]=" "," ")))))</f>
        <v xml:space="preserve"> </v>
      </c>
      <c r="M693" s="213" t="str">
        <f>IF(J693="Low",0.15,IF(J693="Medium",0.2,IF(J693="High",0.3,IF(J693="No Risk",0,IF(Table2472[[#This Row],[Risk of Shift]]=" "," ")))))</f>
        <v xml:space="preserve"> </v>
      </c>
    </row>
    <row r="694" spans="3:13">
      <c r="C694" s="16"/>
      <c r="E694" s="209" t="str">
        <f>IFERROR(VLOOKUP(Table2472[[#This Row],[MS-DRG]],'TO HIDE DRG Sum Ref'!$B$2:$M$760,4,FALSE)," ")</f>
        <v xml:space="preserve"> </v>
      </c>
      <c r="F694" s="210" t="str">
        <f>IFERROR(VLOOKUP(Table2472[[#This Row],[MS-DRG]],'TO HIDE DRG Sum Ref'!$B$2:$M$760,5,FALSE)," ")</f>
        <v xml:space="preserve"> </v>
      </c>
      <c r="G694" s="211" t="str">
        <f>IF('Volume Input'!E696&lt;&gt;0,'Volume Input'!E696," ")</f>
        <v xml:space="preserve"> </v>
      </c>
      <c r="H694" s="210" t="str">
        <f>IFERROR(VLOOKUP(Table2472[[#This Row],[MS-DRG]],'TO HIDE DRG Sum Ref'!$B$2:$M$760,2,FALSE)," ")</f>
        <v xml:space="preserve"> </v>
      </c>
      <c r="I694" s="212" t="str">
        <f>_xlfn.IFNA(VLOOKUP(Table2472[[#This Row],[MS-DRG]],'TO HIDE DRG Sum Ref'!$B$2:$F$760,3,FALSE)," ")</f>
        <v xml:space="preserve"> </v>
      </c>
      <c r="J694" s="212" t="str">
        <f>_xlfn.IFNA(VLOOKUP(F694,'TO HIDE DRG Sum Ref'!$L$3:$N$85,3,FALSE)," ")</f>
        <v xml:space="preserve"> </v>
      </c>
      <c r="K694" s="213" t="str">
        <f>IF(J694="Low",0.05,IF(J694="Medium",0.1,IF(J694="High",0.2,IF(J694="No Risk",0,IF(Table2472[[#This Row],[Risk of Shift]]=" "," ")))))</f>
        <v xml:space="preserve"> </v>
      </c>
      <c r="L694" s="213" t="str">
        <f>IF(J694="Low",0.1,IF(J694="Medium",0.15,IF(J694="High",0.25,IF(J694="No Risk",0,IF(Table2472[[#This Row],[Risk of Shift]]=" "," ")))))</f>
        <v xml:space="preserve"> </v>
      </c>
      <c r="M694" s="213" t="str">
        <f>IF(J694="Low",0.15,IF(J694="Medium",0.2,IF(J694="High",0.3,IF(J694="No Risk",0,IF(Table2472[[#This Row],[Risk of Shift]]=" "," ")))))</f>
        <v xml:space="preserve"> </v>
      </c>
    </row>
    <row r="695" spans="3:13">
      <c r="C695" s="16"/>
      <c r="E695" s="209" t="str">
        <f>IFERROR(VLOOKUP(Table2472[[#This Row],[MS-DRG]],'TO HIDE DRG Sum Ref'!$B$2:$M$760,4,FALSE)," ")</f>
        <v xml:space="preserve"> </v>
      </c>
      <c r="F695" s="210" t="str">
        <f>IFERROR(VLOOKUP(Table2472[[#This Row],[MS-DRG]],'TO HIDE DRG Sum Ref'!$B$2:$M$760,5,FALSE)," ")</f>
        <v xml:space="preserve"> </v>
      </c>
      <c r="G695" s="211" t="str">
        <f>IF('Volume Input'!E697&lt;&gt;0,'Volume Input'!E697," ")</f>
        <v xml:space="preserve"> </v>
      </c>
      <c r="H695" s="210" t="str">
        <f>IFERROR(VLOOKUP(Table2472[[#This Row],[MS-DRG]],'TO HIDE DRG Sum Ref'!$B$2:$M$760,2,FALSE)," ")</f>
        <v xml:space="preserve"> </v>
      </c>
      <c r="I695" s="212" t="str">
        <f>_xlfn.IFNA(VLOOKUP(Table2472[[#This Row],[MS-DRG]],'TO HIDE DRG Sum Ref'!$B$2:$F$760,3,FALSE)," ")</f>
        <v xml:space="preserve"> </v>
      </c>
      <c r="J695" s="212" t="str">
        <f>_xlfn.IFNA(VLOOKUP(F695,'TO HIDE DRG Sum Ref'!$L$3:$N$85,3,FALSE)," ")</f>
        <v xml:space="preserve"> </v>
      </c>
      <c r="K695" s="213" t="str">
        <f>IF(J695="Low",0.05,IF(J695="Medium",0.1,IF(J695="High",0.2,IF(J695="No Risk",0,IF(Table2472[[#This Row],[Risk of Shift]]=" "," ")))))</f>
        <v xml:space="preserve"> </v>
      </c>
      <c r="L695" s="213" t="str">
        <f>IF(J695="Low",0.1,IF(J695="Medium",0.15,IF(J695="High",0.25,IF(J695="No Risk",0,IF(Table2472[[#This Row],[Risk of Shift]]=" "," ")))))</f>
        <v xml:space="preserve"> </v>
      </c>
      <c r="M695" s="213" t="str">
        <f>IF(J695="Low",0.15,IF(J695="Medium",0.2,IF(J695="High",0.3,IF(J695="No Risk",0,IF(Table2472[[#This Row],[Risk of Shift]]=" "," ")))))</f>
        <v xml:space="preserve"> </v>
      </c>
    </row>
    <row r="696" spans="3:13">
      <c r="C696" s="16"/>
      <c r="E696" s="209" t="str">
        <f>IFERROR(VLOOKUP(Table2472[[#This Row],[MS-DRG]],'TO HIDE DRG Sum Ref'!$B$2:$M$760,4,FALSE)," ")</f>
        <v xml:space="preserve"> </v>
      </c>
      <c r="F696" s="210" t="str">
        <f>IFERROR(VLOOKUP(Table2472[[#This Row],[MS-DRG]],'TO HIDE DRG Sum Ref'!$B$2:$M$760,5,FALSE)," ")</f>
        <v xml:space="preserve"> </v>
      </c>
      <c r="G696" s="211" t="str">
        <f>IF('Volume Input'!E698&lt;&gt;0,'Volume Input'!E698," ")</f>
        <v xml:space="preserve"> </v>
      </c>
      <c r="H696" s="210" t="str">
        <f>IFERROR(VLOOKUP(Table2472[[#This Row],[MS-DRG]],'TO HIDE DRG Sum Ref'!$B$2:$M$760,2,FALSE)," ")</f>
        <v xml:space="preserve"> </v>
      </c>
      <c r="I696" s="212" t="str">
        <f>_xlfn.IFNA(VLOOKUP(Table2472[[#This Row],[MS-DRG]],'TO HIDE DRG Sum Ref'!$B$2:$F$760,3,FALSE)," ")</f>
        <v xml:space="preserve"> </v>
      </c>
      <c r="J696" s="212" t="str">
        <f>_xlfn.IFNA(VLOOKUP(F696,'TO HIDE DRG Sum Ref'!$L$3:$N$85,3,FALSE)," ")</f>
        <v xml:space="preserve"> </v>
      </c>
      <c r="K696" s="213" t="str">
        <f>IF(J696="Low",0.05,IF(J696="Medium",0.1,IF(J696="High",0.2,IF(J696="No Risk",0,IF(Table2472[[#This Row],[Risk of Shift]]=" "," ")))))</f>
        <v xml:space="preserve"> </v>
      </c>
      <c r="L696" s="213" t="str">
        <f>IF(J696="Low",0.1,IF(J696="Medium",0.15,IF(J696="High",0.25,IF(J696="No Risk",0,IF(Table2472[[#This Row],[Risk of Shift]]=" "," ")))))</f>
        <v xml:space="preserve"> </v>
      </c>
      <c r="M696" s="213" t="str">
        <f>IF(J696="Low",0.15,IF(J696="Medium",0.2,IF(J696="High",0.3,IF(J696="No Risk",0,IF(Table2472[[#This Row],[Risk of Shift]]=" "," ")))))</f>
        <v xml:space="preserve"> </v>
      </c>
    </row>
    <row r="697" spans="3:13">
      <c r="C697" s="16"/>
      <c r="E697" s="209" t="str">
        <f>IFERROR(VLOOKUP(Table2472[[#This Row],[MS-DRG]],'TO HIDE DRG Sum Ref'!$B$2:$M$760,4,FALSE)," ")</f>
        <v xml:space="preserve"> </v>
      </c>
      <c r="F697" s="210" t="str">
        <f>IFERROR(VLOOKUP(Table2472[[#This Row],[MS-DRG]],'TO HIDE DRG Sum Ref'!$B$2:$M$760,5,FALSE)," ")</f>
        <v xml:space="preserve"> </v>
      </c>
      <c r="G697" s="211" t="str">
        <f>IF('Volume Input'!E699&lt;&gt;0,'Volume Input'!E699," ")</f>
        <v xml:space="preserve"> </v>
      </c>
      <c r="H697" s="210" t="str">
        <f>IFERROR(VLOOKUP(Table2472[[#This Row],[MS-DRG]],'TO HIDE DRG Sum Ref'!$B$2:$M$760,2,FALSE)," ")</f>
        <v xml:space="preserve"> </v>
      </c>
      <c r="I697" s="212" t="str">
        <f>_xlfn.IFNA(VLOOKUP(Table2472[[#This Row],[MS-DRG]],'TO HIDE DRG Sum Ref'!$B$2:$F$760,3,FALSE)," ")</f>
        <v xml:space="preserve"> </v>
      </c>
      <c r="J697" s="212" t="str">
        <f>_xlfn.IFNA(VLOOKUP(F697,'TO HIDE DRG Sum Ref'!$L$3:$N$85,3,FALSE)," ")</f>
        <v xml:space="preserve"> </v>
      </c>
      <c r="K697" s="213" t="str">
        <f>IF(J697="Low",0.05,IF(J697="Medium",0.1,IF(J697="High",0.2,IF(J697="No Risk",0,IF(Table2472[[#This Row],[Risk of Shift]]=" "," ")))))</f>
        <v xml:space="preserve"> </v>
      </c>
      <c r="L697" s="213" t="str">
        <f>IF(J697="Low",0.1,IF(J697="Medium",0.15,IF(J697="High",0.25,IF(J697="No Risk",0,IF(Table2472[[#This Row],[Risk of Shift]]=" "," ")))))</f>
        <v xml:space="preserve"> </v>
      </c>
      <c r="M697" s="213" t="str">
        <f>IF(J697="Low",0.15,IF(J697="Medium",0.2,IF(J697="High",0.3,IF(J697="No Risk",0,IF(Table2472[[#This Row],[Risk of Shift]]=" "," ")))))</f>
        <v xml:space="preserve"> </v>
      </c>
    </row>
    <row r="698" spans="3:13">
      <c r="C698" s="16"/>
      <c r="E698" s="209" t="str">
        <f>IFERROR(VLOOKUP(Table2472[[#This Row],[MS-DRG]],'TO HIDE DRG Sum Ref'!$B$2:$M$760,4,FALSE)," ")</f>
        <v xml:space="preserve"> </v>
      </c>
      <c r="F698" s="210" t="str">
        <f>IFERROR(VLOOKUP(Table2472[[#This Row],[MS-DRG]],'TO HIDE DRG Sum Ref'!$B$2:$M$760,5,FALSE)," ")</f>
        <v xml:space="preserve"> </v>
      </c>
      <c r="G698" s="211" t="str">
        <f>IF('Volume Input'!E700&lt;&gt;0,'Volume Input'!E700," ")</f>
        <v xml:space="preserve"> </v>
      </c>
      <c r="H698" s="210" t="str">
        <f>IFERROR(VLOOKUP(Table2472[[#This Row],[MS-DRG]],'TO HIDE DRG Sum Ref'!$B$2:$M$760,2,FALSE)," ")</f>
        <v xml:space="preserve"> </v>
      </c>
      <c r="I698" s="212" t="str">
        <f>_xlfn.IFNA(VLOOKUP(Table2472[[#This Row],[MS-DRG]],'TO HIDE DRG Sum Ref'!$B$2:$F$760,3,FALSE)," ")</f>
        <v xml:space="preserve"> </v>
      </c>
      <c r="J698" s="212" t="str">
        <f>_xlfn.IFNA(VLOOKUP(F698,'TO HIDE DRG Sum Ref'!$L$3:$N$85,3,FALSE)," ")</f>
        <v xml:space="preserve"> </v>
      </c>
      <c r="K698" s="213" t="str">
        <f>IF(J698="Low",0.05,IF(J698="Medium",0.1,IF(J698="High",0.2,IF(J698="No Risk",0,IF(Table2472[[#This Row],[Risk of Shift]]=" "," ")))))</f>
        <v xml:space="preserve"> </v>
      </c>
      <c r="L698" s="213" t="str">
        <f>IF(J698="Low",0.1,IF(J698="Medium",0.15,IF(J698="High",0.25,IF(J698="No Risk",0,IF(Table2472[[#This Row],[Risk of Shift]]=" "," ")))))</f>
        <v xml:space="preserve"> </v>
      </c>
      <c r="M698" s="213" t="str">
        <f>IF(J698="Low",0.15,IF(J698="Medium",0.2,IF(J698="High",0.3,IF(J698="No Risk",0,IF(Table2472[[#This Row],[Risk of Shift]]=" "," ")))))</f>
        <v xml:space="preserve"> </v>
      </c>
    </row>
    <row r="699" spans="3:13">
      <c r="C699" s="16"/>
      <c r="E699" s="209" t="str">
        <f>IFERROR(VLOOKUP(Table2472[[#This Row],[MS-DRG]],'TO HIDE DRG Sum Ref'!$B$2:$M$760,4,FALSE)," ")</f>
        <v xml:space="preserve"> </v>
      </c>
      <c r="F699" s="210" t="str">
        <f>IFERROR(VLOOKUP(Table2472[[#This Row],[MS-DRG]],'TO HIDE DRG Sum Ref'!$B$2:$M$760,5,FALSE)," ")</f>
        <v xml:space="preserve"> </v>
      </c>
      <c r="G699" s="211" t="str">
        <f>IF('Volume Input'!E701&lt;&gt;0,'Volume Input'!E701," ")</f>
        <v xml:space="preserve"> </v>
      </c>
      <c r="H699" s="210" t="str">
        <f>IFERROR(VLOOKUP(Table2472[[#This Row],[MS-DRG]],'TO HIDE DRG Sum Ref'!$B$2:$M$760,2,FALSE)," ")</f>
        <v xml:space="preserve"> </v>
      </c>
      <c r="I699" s="212" t="str">
        <f>_xlfn.IFNA(VLOOKUP(Table2472[[#This Row],[MS-DRG]],'TO HIDE DRG Sum Ref'!$B$2:$F$760,3,FALSE)," ")</f>
        <v xml:space="preserve"> </v>
      </c>
      <c r="J699" s="212" t="str">
        <f>_xlfn.IFNA(VLOOKUP(F699,'TO HIDE DRG Sum Ref'!$L$3:$N$85,3,FALSE)," ")</f>
        <v xml:space="preserve"> </v>
      </c>
      <c r="K699" s="213" t="str">
        <f>IF(J699="Low",0.05,IF(J699="Medium",0.1,IF(J699="High",0.2,IF(J699="No Risk",0,IF(Table2472[[#This Row],[Risk of Shift]]=" "," ")))))</f>
        <v xml:space="preserve"> </v>
      </c>
      <c r="L699" s="213" t="str">
        <f>IF(J699="Low",0.1,IF(J699="Medium",0.15,IF(J699="High",0.25,IF(J699="No Risk",0,IF(Table2472[[#This Row],[Risk of Shift]]=" "," ")))))</f>
        <v xml:space="preserve"> </v>
      </c>
      <c r="M699" s="213" t="str">
        <f>IF(J699="Low",0.15,IF(J699="Medium",0.2,IF(J699="High",0.3,IF(J699="No Risk",0,IF(Table2472[[#This Row],[Risk of Shift]]=" "," ")))))</f>
        <v xml:space="preserve"> </v>
      </c>
    </row>
    <row r="700" spans="3:13">
      <c r="C700" s="16"/>
      <c r="E700" s="209" t="str">
        <f>IFERROR(VLOOKUP(Table2472[[#This Row],[MS-DRG]],'TO HIDE DRG Sum Ref'!$B$2:$M$760,4,FALSE)," ")</f>
        <v xml:space="preserve"> </v>
      </c>
      <c r="F700" s="210" t="str">
        <f>IFERROR(VLOOKUP(Table2472[[#This Row],[MS-DRG]],'TO HIDE DRG Sum Ref'!$B$2:$M$760,5,FALSE)," ")</f>
        <v xml:space="preserve"> </v>
      </c>
      <c r="G700" s="211" t="str">
        <f>IF('Volume Input'!E702&lt;&gt;0,'Volume Input'!E702," ")</f>
        <v xml:space="preserve"> </v>
      </c>
      <c r="H700" s="210" t="str">
        <f>IFERROR(VLOOKUP(Table2472[[#This Row],[MS-DRG]],'TO HIDE DRG Sum Ref'!$B$2:$M$760,2,FALSE)," ")</f>
        <v xml:space="preserve"> </v>
      </c>
      <c r="I700" s="212" t="str">
        <f>_xlfn.IFNA(VLOOKUP(Table2472[[#This Row],[MS-DRG]],'TO HIDE DRG Sum Ref'!$B$2:$F$760,3,FALSE)," ")</f>
        <v xml:space="preserve"> </v>
      </c>
      <c r="J700" s="212" t="str">
        <f>_xlfn.IFNA(VLOOKUP(F700,'TO HIDE DRG Sum Ref'!$L$3:$N$85,3,FALSE)," ")</f>
        <v xml:space="preserve"> </v>
      </c>
      <c r="K700" s="213" t="str">
        <f>IF(J700="Low",0.05,IF(J700="Medium",0.1,IF(J700="High",0.2,IF(J700="No Risk",0,IF(Table2472[[#This Row],[Risk of Shift]]=" "," ")))))</f>
        <v xml:space="preserve"> </v>
      </c>
      <c r="L700" s="213" t="str">
        <f>IF(J700="Low",0.1,IF(J700="Medium",0.15,IF(J700="High",0.25,IF(J700="No Risk",0,IF(Table2472[[#This Row],[Risk of Shift]]=" "," ")))))</f>
        <v xml:space="preserve"> </v>
      </c>
      <c r="M700" s="213" t="str">
        <f>IF(J700="Low",0.15,IF(J700="Medium",0.2,IF(J700="High",0.3,IF(J700="No Risk",0,IF(Table2472[[#This Row],[Risk of Shift]]=" "," ")))))</f>
        <v xml:space="preserve"> </v>
      </c>
    </row>
    <row r="701" spans="3:13">
      <c r="C701" s="16"/>
      <c r="E701" s="209" t="str">
        <f>IFERROR(VLOOKUP(Table2472[[#This Row],[MS-DRG]],'TO HIDE DRG Sum Ref'!$B$2:$M$760,4,FALSE)," ")</f>
        <v xml:space="preserve"> </v>
      </c>
      <c r="F701" s="210" t="str">
        <f>IFERROR(VLOOKUP(Table2472[[#This Row],[MS-DRG]],'TO HIDE DRG Sum Ref'!$B$2:$M$760,5,FALSE)," ")</f>
        <v xml:space="preserve"> </v>
      </c>
      <c r="G701" s="211" t="str">
        <f>IF('Volume Input'!E703&lt;&gt;0,'Volume Input'!E703," ")</f>
        <v xml:space="preserve"> </v>
      </c>
      <c r="H701" s="210" t="str">
        <f>IFERROR(VLOOKUP(Table2472[[#This Row],[MS-DRG]],'TO HIDE DRG Sum Ref'!$B$2:$M$760,2,FALSE)," ")</f>
        <v xml:space="preserve"> </v>
      </c>
      <c r="I701" s="212" t="str">
        <f>_xlfn.IFNA(VLOOKUP(Table2472[[#This Row],[MS-DRG]],'TO HIDE DRG Sum Ref'!$B$2:$F$760,3,FALSE)," ")</f>
        <v xml:space="preserve"> </v>
      </c>
      <c r="J701" s="212" t="str">
        <f>_xlfn.IFNA(VLOOKUP(F701,'TO HIDE DRG Sum Ref'!$L$3:$N$85,3,FALSE)," ")</f>
        <v xml:space="preserve"> </v>
      </c>
      <c r="K701" s="213" t="str">
        <f>IF(J701="Low",0.05,IF(J701="Medium",0.1,IF(J701="High",0.2,IF(J701="No Risk",0,IF(Table2472[[#This Row],[Risk of Shift]]=" "," ")))))</f>
        <v xml:space="preserve"> </v>
      </c>
      <c r="L701" s="213" t="str">
        <f>IF(J701="Low",0.1,IF(J701="Medium",0.15,IF(J701="High",0.25,IF(J701="No Risk",0,IF(Table2472[[#This Row],[Risk of Shift]]=" "," ")))))</f>
        <v xml:space="preserve"> </v>
      </c>
      <c r="M701" s="213" t="str">
        <f>IF(J701="Low",0.15,IF(J701="Medium",0.2,IF(J701="High",0.3,IF(J701="No Risk",0,IF(Table2472[[#This Row],[Risk of Shift]]=" "," ")))))</f>
        <v xml:space="preserve"> </v>
      </c>
    </row>
    <row r="702" spans="3:13">
      <c r="C702" s="16"/>
      <c r="E702" s="209" t="str">
        <f>IFERROR(VLOOKUP(Table2472[[#This Row],[MS-DRG]],'TO HIDE DRG Sum Ref'!$B$2:$M$760,4,FALSE)," ")</f>
        <v xml:space="preserve"> </v>
      </c>
      <c r="F702" s="210" t="str">
        <f>IFERROR(VLOOKUP(Table2472[[#This Row],[MS-DRG]],'TO HIDE DRG Sum Ref'!$B$2:$M$760,5,FALSE)," ")</f>
        <v xml:space="preserve"> </v>
      </c>
      <c r="G702" s="211" t="str">
        <f>IF('Volume Input'!E704&lt;&gt;0,'Volume Input'!E704," ")</f>
        <v xml:space="preserve"> </v>
      </c>
      <c r="H702" s="210" t="str">
        <f>IFERROR(VLOOKUP(Table2472[[#This Row],[MS-DRG]],'TO HIDE DRG Sum Ref'!$B$2:$M$760,2,FALSE)," ")</f>
        <v xml:space="preserve"> </v>
      </c>
      <c r="I702" s="212" t="str">
        <f>_xlfn.IFNA(VLOOKUP(Table2472[[#This Row],[MS-DRG]],'TO HIDE DRG Sum Ref'!$B$2:$F$760,3,FALSE)," ")</f>
        <v xml:space="preserve"> </v>
      </c>
      <c r="J702" s="212" t="str">
        <f>_xlfn.IFNA(VLOOKUP(F702,'TO HIDE DRG Sum Ref'!$L$3:$N$85,3,FALSE)," ")</f>
        <v xml:space="preserve"> </v>
      </c>
      <c r="K702" s="213" t="str">
        <f>IF(J702="Low",0.05,IF(J702="Medium",0.1,IF(J702="High",0.2,IF(J702="No Risk",0,IF(Table2472[[#This Row],[Risk of Shift]]=" "," ")))))</f>
        <v xml:space="preserve"> </v>
      </c>
      <c r="L702" s="213" t="str">
        <f>IF(J702="Low",0.1,IF(J702="Medium",0.15,IF(J702="High",0.25,IF(J702="No Risk",0,IF(Table2472[[#This Row],[Risk of Shift]]=" "," ")))))</f>
        <v xml:space="preserve"> </v>
      </c>
      <c r="M702" s="213" t="str">
        <f>IF(J702="Low",0.15,IF(J702="Medium",0.2,IF(J702="High",0.3,IF(J702="No Risk",0,IF(Table2472[[#This Row],[Risk of Shift]]=" "," ")))))</f>
        <v xml:space="preserve"> </v>
      </c>
    </row>
    <row r="703" spans="3:13">
      <c r="C703" s="16"/>
      <c r="E703" s="209" t="str">
        <f>IFERROR(VLOOKUP(Table2472[[#This Row],[MS-DRG]],'TO HIDE DRG Sum Ref'!$B$2:$M$760,4,FALSE)," ")</f>
        <v xml:space="preserve"> </v>
      </c>
      <c r="F703" s="210" t="str">
        <f>IFERROR(VLOOKUP(Table2472[[#This Row],[MS-DRG]],'TO HIDE DRG Sum Ref'!$B$2:$M$760,5,FALSE)," ")</f>
        <v xml:space="preserve"> </v>
      </c>
      <c r="G703" s="211" t="str">
        <f>IF('Volume Input'!E705&lt;&gt;0,'Volume Input'!E705," ")</f>
        <v xml:space="preserve"> </v>
      </c>
      <c r="H703" s="210" t="str">
        <f>IFERROR(VLOOKUP(Table2472[[#This Row],[MS-DRG]],'TO HIDE DRG Sum Ref'!$B$2:$M$760,2,FALSE)," ")</f>
        <v xml:space="preserve"> </v>
      </c>
      <c r="I703" s="212" t="str">
        <f>_xlfn.IFNA(VLOOKUP(Table2472[[#This Row],[MS-DRG]],'TO HIDE DRG Sum Ref'!$B$2:$F$760,3,FALSE)," ")</f>
        <v xml:space="preserve"> </v>
      </c>
      <c r="J703" s="212" t="str">
        <f>_xlfn.IFNA(VLOOKUP(F703,'TO HIDE DRG Sum Ref'!$L$3:$N$85,3,FALSE)," ")</f>
        <v xml:space="preserve"> </v>
      </c>
      <c r="K703" s="213" t="str">
        <f>IF(J703="Low",0.05,IF(J703="Medium",0.1,IF(J703="High",0.2,IF(J703="No Risk",0,IF(Table2472[[#This Row],[Risk of Shift]]=" "," ")))))</f>
        <v xml:space="preserve"> </v>
      </c>
      <c r="L703" s="213" t="str">
        <f>IF(J703="Low",0.1,IF(J703="Medium",0.15,IF(J703="High",0.25,IF(J703="No Risk",0,IF(Table2472[[#This Row],[Risk of Shift]]=" "," ")))))</f>
        <v xml:space="preserve"> </v>
      </c>
      <c r="M703" s="213" t="str">
        <f>IF(J703="Low",0.15,IF(J703="Medium",0.2,IF(J703="High",0.3,IF(J703="No Risk",0,IF(Table2472[[#This Row],[Risk of Shift]]=" "," ")))))</f>
        <v xml:space="preserve"> </v>
      </c>
    </row>
    <row r="704" spans="3:13">
      <c r="C704" s="16"/>
      <c r="E704" s="209" t="str">
        <f>IFERROR(VLOOKUP(Table2472[[#This Row],[MS-DRG]],'TO HIDE DRG Sum Ref'!$B$2:$M$760,4,FALSE)," ")</f>
        <v xml:space="preserve"> </v>
      </c>
      <c r="F704" s="210" t="str">
        <f>IFERROR(VLOOKUP(Table2472[[#This Row],[MS-DRG]],'TO HIDE DRG Sum Ref'!$B$2:$M$760,5,FALSE)," ")</f>
        <v xml:space="preserve"> </v>
      </c>
      <c r="G704" s="211" t="str">
        <f>IF('Volume Input'!E706&lt;&gt;0,'Volume Input'!E706," ")</f>
        <v xml:space="preserve"> </v>
      </c>
      <c r="H704" s="210" t="str">
        <f>IFERROR(VLOOKUP(Table2472[[#This Row],[MS-DRG]],'TO HIDE DRG Sum Ref'!$B$2:$M$760,2,FALSE)," ")</f>
        <v xml:space="preserve"> </v>
      </c>
      <c r="I704" s="212" t="str">
        <f>_xlfn.IFNA(VLOOKUP(Table2472[[#This Row],[MS-DRG]],'TO HIDE DRG Sum Ref'!$B$2:$F$760,3,FALSE)," ")</f>
        <v xml:space="preserve"> </v>
      </c>
      <c r="J704" s="212" t="str">
        <f>_xlfn.IFNA(VLOOKUP(F704,'TO HIDE DRG Sum Ref'!$L$3:$N$85,3,FALSE)," ")</f>
        <v xml:space="preserve"> </v>
      </c>
      <c r="K704" s="213" t="str">
        <f>IF(J704="Low",0.05,IF(J704="Medium",0.1,IF(J704="High",0.2,IF(J704="No Risk",0,IF(Table2472[[#This Row],[Risk of Shift]]=" "," ")))))</f>
        <v xml:space="preserve"> </v>
      </c>
      <c r="L704" s="213" t="str">
        <f>IF(J704="Low",0.1,IF(J704="Medium",0.15,IF(J704="High",0.25,IF(J704="No Risk",0,IF(Table2472[[#This Row],[Risk of Shift]]=" "," ")))))</f>
        <v xml:space="preserve"> </v>
      </c>
      <c r="M704" s="213" t="str">
        <f>IF(J704="Low",0.15,IF(J704="Medium",0.2,IF(J704="High",0.3,IF(J704="No Risk",0,IF(Table2472[[#This Row],[Risk of Shift]]=" "," ")))))</f>
        <v xml:space="preserve"> </v>
      </c>
    </row>
    <row r="705" spans="3:13">
      <c r="C705" s="16"/>
      <c r="E705" s="209" t="str">
        <f>IFERROR(VLOOKUP(Table2472[[#This Row],[MS-DRG]],'TO HIDE DRG Sum Ref'!$B$2:$M$760,4,FALSE)," ")</f>
        <v xml:space="preserve"> </v>
      </c>
      <c r="F705" s="210" t="str">
        <f>IFERROR(VLOOKUP(Table2472[[#This Row],[MS-DRG]],'TO HIDE DRG Sum Ref'!$B$2:$M$760,5,FALSE)," ")</f>
        <v xml:space="preserve"> </v>
      </c>
      <c r="G705" s="211" t="str">
        <f>IF('Volume Input'!E707&lt;&gt;0,'Volume Input'!E707," ")</f>
        <v xml:space="preserve"> </v>
      </c>
      <c r="H705" s="210" t="str">
        <f>IFERROR(VLOOKUP(Table2472[[#This Row],[MS-DRG]],'TO HIDE DRG Sum Ref'!$B$2:$M$760,2,FALSE)," ")</f>
        <v xml:space="preserve"> </v>
      </c>
      <c r="I705" s="212" t="str">
        <f>_xlfn.IFNA(VLOOKUP(Table2472[[#This Row],[MS-DRG]],'TO HIDE DRG Sum Ref'!$B$2:$F$760,3,FALSE)," ")</f>
        <v xml:space="preserve"> </v>
      </c>
      <c r="J705" s="212" t="str">
        <f>_xlfn.IFNA(VLOOKUP(F705,'TO HIDE DRG Sum Ref'!$L$3:$N$85,3,FALSE)," ")</f>
        <v xml:space="preserve"> </v>
      </c>
      <c r="K705" s="213" t="str">
        <f>IF(J705="Low",0.05,IF(J705="Medium",0.1,IF(J705="High",0.2,IF(J705="No Risk",0,IF(Table2472[[#This Row],[Risk of Shift]]=" "," ")))))</f>
        <v xml:space="preserve"> </v>
      </c>
      <c r="L705" s="213" t="str">
        <f>IF(J705="Low",0.1,IF(J705="Medium",0.15,IF(J705="High",0.25,IF(J705="No Risk",0,IF(Table2472[[#This Row],[Risk of Shift]]=" "," ")))))</f>
        <v xml:space="preserve"> </v>
      </c>
      <c r="M705" s="213" t="str">
        <f>IF(J705="Low",0.15,IF(J705="Medium",0.2,IF(J705="High",0.3,IF(J705="No Risk",0,IF(Table2472[[#This Row],[Risk of Shift]]=" "," ")))))</f>
        <v xml:space="preserve"> </v>
      </c>
    </row>
    <row r="706" spans="3:13">
      <c r="C706" s="16"/>
      <c r="E706" s="209" t="str">
        <f>IFERROR(VLOOKUP(Table2472[[#This Row],[MS-DRG]],'TO HIDE DRG Sum Ref'!$B$2:$M$760,4,FALSE)," ")</f>
        <v xml:space="preserve"> </v>
      </c>
      <c r="F706" s="210" t="str">
        <f>IFERROR(VLOOKUP(Table2472[[#This Row],[MS-DRG]],'TO HIDE DRG Sum Ref'!$B$2:$M$760,5,FALSE)," ")</f>
        <v xml:space="preserve"> </v>
      </c>
      <c r="G706" s="211" t="str">
        <f>IF('Volume Input'!E708&lt;&gt;0,'Volume Input'!E708," ")</f>
        <v xml:space="preserve"> </v>
      </c>
      <c r="H706" s="210" t="str">
        <f>IFERROR(VLOOKUP(Table2472[[#This Row],[MS-DRG]],'TO HIDE DRG Sum Ref'!$B$2:$M$760,2,FALSE)," ")</f>
        <v xml:space="preserve"> </v>
      </c>
      <c r="I706" s="212" t="str">
        <f>_xlfn.IFNA(VLOOKUP(Table2472[[#This Row],[MS-DRG]],'TO HIDE DRG Sum Ref'!$B$2:$F$760,3,FALSE)," ")</f>
        <v xml:space="preserve"> </v>
      </c>
      <c r="J706" s="212" t="str">
        <f>_xlfn.IFNA(VLOOKUP(F706,'TO HIDE DRG Sum Ref'!$L$3:$N$85,3,FALSE)," ")</f>
        <v xml:space="preserve"> </v>
      </c>
      <c r="K706" s="213" t="str">
        <f>IF(J706="Low",0.05,IF(J706="Medium",0.1,IF(J706="High",0.2,IF(J706="No Risk",0,IF(Table2472[[#This Row],[Risk of Shift]]=" "," ")))))</f>
        <v xml:space="preserve"> </v>
      </c>
      <c r="L706" s="213" t="str">
        <f>IF(J706="Low",0.1,IF(J706="Medium",0.15,IF(J706="High",0.25,IF(J706="No Risk",0,IF(Table2472[[#This Row],[Risk of Shift]]=" "," ")))))</f>
        <v xml:space="preserve"> </v>
      </c>
      <c r="M706" s="213" t="str">
        <f>IF(J706="Low",0.15,IF(J706="Medium",0.2,IF(J706="High",0.3,IF(J706="No Risk",0,IF(Table2472[[#This Row],[Risk of Shift]]=" "," ")))))</f>
        <v xml:space="preserve"> </v>
      </c>
    </row>
    <row r="707" spans="3:13">
      <c r="C707" s="16"/>
      <c r="E707" s="209" t="str">
        <f>IFERROR(VLOOKUP(Table2472[[#This Row],[MS-DRG]],'TO HIDE DRG Sum Ref'!$B$2:$M$760,4,FALSE)," ")</f>
        <v xml:space="preserve"> </v>
      </c>
      <c r="F707" s="210" t="str">
        <f>IFERROR(VLOOKUP(Table2472[[#This Row],[MS-DRG]],'TO HIDE DRG Sum Ref'!$B$2:$M$760,5,FALSE)," ")</f>
        <v xml:space="preserve"> </v>
      </c>
      <c r="G707" s="211" t="str">
        <f>IF('Volume Input'!E709&lt;&gt;0,'Volume Input'!E709," ")</f>
        <v xml:space="preserve"> </v>
      </c>
      <c r="H707" s="210" t="str">
        <f>IFERROR(VLOOKUP(Table2472[[#This Row],[MS-DRG]],'TO HIDE DRG Sum Ref'!$B$2:$M$760,2,FALSE)," ")</f>
        <v xml:space="preserve"> </v>
      </c>
      <c r="I707" s="212" t="str">
        <f>_xlfn.IFNA(VLOOKUP(Table2472[[#This Row],[MS-DRG]],'TO HIDE DRG Sum Ref'!$B$2:$F$760,3,FALSE)," ")</f>
        <v xml:space="preserve"> </v>
      </c>
      <c r="J707" s="212" t="str">
        <f>_xlfn.IFNA(VLOOKUP(F707,'TO HIDE DRG Sum Ref'!$L$3:$N$85,3,FALSE)," ")</f>
        <v xml:space="preserve"> </v>
      </c>
      <c r="K707" s="213" t="str">
        <f>IF(J707="Low",0.05,IF(J707="Medium",0.1,IF(J707="High",0.2,IF(J707="No Risk",0,IF(Table2472[[#This Row],[Risk of Shift]]=" "," ")))))</f>
        <v xml:space="preserve"> </v>
      </c>
      <c r="L707" s="213" t="str">
        <f>IF(J707="Low",0.1,IF(J707="Medium",0.15,IF(J707="High",0.25,IF(J707="No Risk",0,IF(Table2472[[#This Row],[Risk of Shift]]=" "," ")))))</f>
        <v xml:space="preserve"> </v>
      </c>
      <c r="M707" s="213" t="str">
        <f>IF(J707="Low",0.15,IF(J707="Medium",0.2,IF(J707="High",0.3,IF(J707="No Risk",0,IF(Table2472[[#This Row],[Risk of Shift]]=" "," ")))))</f>
        <v xml:space="preserve"> </v>
      </c>
    </row>
    <row r="708" spans="3:13">
      <c r="C708" s="16"/>
      <c r="E708" s="209" t="str">
        <f>IFERROR(VLOOKUP(Table2472[[#This Row],[MS-DRG]],'TO HIDE DRG Sum Ref'!$B$2:$M$760,4,FALSE)," ")</f>
        <v xml:space="preserve"> </v>
      </c>
      <c r="F708" s="210" t="str">
        <f>IFERROR(VLOOKUP(Table2472[[#This Row],[MS-DRG]],'TO HIDE DRG Sum Ref'!$B$2:$M$760,5,FALSE)," ")</f>
        <v xml:space="preserve"> </v>
      </c>
      <c r="G708" s="211" t="str">
        <f>IF('Volume Input'!E710&lt;&gt;0,'Volume Input'!E710," ")</f>
        <v xml:space="preserve"> </v>
      </c>
      <c r="H708" s="210" t="str">
        <f>IFERROR(VLOOKUP(Table2472[[#This Row],[MS-DRG]],'TO HIDE DRG Sum Ref'!$B$2:$M$760,2,FALSE)," ")</f>
        <v xml:space="preserve"> </v>
      </c>
      <c r="I708" s="212" t="str">
        <f>_xlfn.IFNA(VLOOKUP(Table2472[[#This Row],[MS-DRG]],'TO HIDE DRG Sum Ref'!$B$2:$F$760,3,FALSE)," ")</f>
        <v xml:space="preserve"> </v>
      </c>
      <c r="J708" s="212" t="str">
        <f>_xlfn.IFNA(VLOOKUP(F708,'TO HIDE DRG Sum Ref'!$L$3:$N$85,3,FALSE)," ")</f>
        <v xml:space="preserve"> </v>
      </c>
      <c r="K708" s="213" t="str">
        <f>IF(J708="Low",0.05,IF(J708="Medium",0.1,IF(J708="High",0.2,IF(J708="No Risk",0,IF(Table2472[[#This Row],[Risk of Shift]]=" "," ")))))</f>
        <v xml:space="preserve"> </v>
      </c>
      <c r="L708" s="213" t="str">
        <f>IF(J708="Low",0.1,IF(J708="Medium",0.15,IF(J708="High",0.25,IF(J708="No Risk",0,IF(Table2472[[#This Row],[Risk of Shift]]=" "," ")))))</f>
        <v xml:space="preserve"> </v>
      </c>
      <c r="M708" s="213" t="str">
        <f>IF(J708="Low",0.15,IF(J708="Medium",0.2,IF(J708="High",0.3,IF(J708="No Risk",0,IF(Table2472[[#This Row],[Risk of Shift]]=" "," ")))))</f>
        <v xml:space="preserve"> </v>
      </c>
    </row>
    <row r="709" spans="3:13">
      <c r="C709" s="16"/>
      <c r="E709" s="209" t="str">
        <f>IFERROR(VLOOKUP(Table2472[[#This Row],[MS-DRG]],'TO HIDE DRG Sum Ref'!$B$2:$M$760,4,FALSE)," ")</f>
        <v xml:space="preserve"> </v>
      </c>
      <c r="F709" s="210" t="str">
        <f>IFERROR(VLOOKUP(Table2472[[#This Row],[MS-DRG]],'TO HIDE DRG Sum Ref'!$B$2:$M$760,5,FALSE)," ")</f>
        <v xml:space="preserve"> </v>
      </c>
      <c r="G709" s="211" t="str">
        <f>IF('Volume Input'!E711&lt;&gt;0,'Volume Input'!E711," ")</f>
        <v xml:space="preserve"> </v>
      </c>
      <c r="H709" s="210" t="str">
        <f>IFERROR(VLOOKUP(Table2472[[#This Row],[MS-DRG]],'TO HIDE DRG Sum Ref'!$B$2:$M$760,2,FALSE)," ")</f>
        <v xml:space="preserve"> </v>
      </c>
      <c r="I709" s="212" t="str">
        <f>_xlfn.IFNA(VLOOKUP(Table2472[[#This Row],[MS-DRG]],'TO HIDE DRG Sum Ref'!$B$2:$F$760,3,FALSE)," ")</f>
        <v xml:space="preserve"> </v>
      </c>
      <c r="J709" s="212" t="str">
        <f>_xlfn.IFNA(VLOOKUP(F709,'TO HIDE DRG Sum Ref'!$L$3:$N$85,3,FALSE)," ")</f>
        <v xml:space="preserve"> </v>
      </c>
      <c r="K709" s="213" t="str">
        <f>IF(J709="Low",0.05,IF(J709="Medium",0.1,IF(J709="High",0.2,IF(J709="No Risk",0,IF(Table2472[[#This Row],[Risk of Shift]]=" "," ")))))</f>
        <v xml:space="preserve"> </v>
      </c>
      <c r="L709" s="213" t="str">
        <f>IF(J709="Low",0.1,IF(J709="Medium",0.15,IF(J709="High",0.25,IF(J709="No Risk",0,IF(Table2472[[#This Row],[Risk of Shift]]=" "," ")))))</f>
        <v xml:space="preserve"> </v>
      </c>
      <c r="M709" s="213" t="str">
        <f>IF(J709="Low",0.15,IF(J709="Medium",0.2,IF(J709="High",0.3,IF(J709="No Risk",0,IF(Table2472[[#This Row],[Risk of Shift]]=" "," ")))))</f>
        <v xml:space="preserve"> </v>
      </c>
    </row>
    <row r="710" spans="3:13">
      <c r="C710" s="16"/>
      <c r="E710" s="209" t="str">
        <f>IFERROR(VLOOKUP(Table2472[[#This Row],[MS-DRG]],'TO HIDE DRG Sum Ref'!$B$2:$M$760,4,FALSE)," ")</f>
        <v xml:space="preserve"> </v>
      </c>
      <c r="F710" s="210" t="str">
        <f>IFERROR(VLOOKUP(Table2472[[#This Row],[MS-DRG]],'TO HIDE DRG Sum Ref'!$B$2:$M$760,5,FALSE)," ")</f>
        <v xml:space="preserve"> </v>
      </c>
      <c r="G710" s="211" t="str">
        <f>IF('Volume Input'!E712&lt;&gt;0,'Volume Input'!E712," ")</f>
        <v xml:space="preserve"> </v>
      </c>
      <c r="H710" s="210" t="str">
        <f>IFERROR(VLOOKUP(Table2472[[#This Row],[MS-DRG]],'TO HIDE DRG Sum Ref'!$B$2:$M$760,2,FALSE)," ")</f>
        <v xml:space="preserve"> </v>
      </c>
      <c r="I710" s="212" t="str">
        <f>_xlfn.IFNA(VLOOKUP(Table2472[[#This Row],[MS-DRG]],'TO HIDE DRG Sum Ref'!$B$2:$F$760,3,FALSE)," ")</f>
        <v xml:space="preserve"> </v>
      </c>
      <c r="J710" s="212" t="str">
        <f>_xlfn.IFNA(VLOOKUP(F710,'TO HIDE DRG Sum Ref'!$L$3:$N$85,3,FALSE)," ")</f>
        <v xml:space="preserve"> </v>
      </c>
      <c r="K710" s="213" t="str">
        <f>IF(J710="Low",0.05,IF(J710="Medium",0.1,IF(J710="High",0.2,IF(J710="No Risk",0,IF(Table2472[[#This Row],[Risk of Shift]]=" "," ")))))</f>
        <v xml:space="preserve"> </v>
      </c>
      <c r="L710" s="213" t="str">
        <f>IF(J710="Low",0.1,IF(J710="Medium",0.15,IF(J710="High",0.25,IF(J710="No Risk",0,IF(Table2472[[#This Row],[Risk of Shift]]=" "," ")))))</f>
        <v xml:space="preserve"> </v>
      </c>
      <c r="M710" s="213" t="str">
        <f>IF(J710="Low",0.15,IF(J710="Medium",0.2,IF(J710="High",0.3,IF(J710="No Risk",0,IF(Table2472[[#This Row],[Risk of Shift]]=" "," ")))))</f>
        <v xml:space="preserve"> </v>
      </c>
    </row>
    <row r="711" spans="3:13">
      <c r="C711" s="16"/>
      <c r="E711" s="209" t="str">
        <f>IFERROR(VLOOKUP(Table2472[[#This Row],[MS-DRG]],'TO HIDE DRG Sum Ref'!$B$2:$M$760,4,FALSE)," ")</f>
        <v xml:space="preserve"> </v>
      </c>
      <c r="F711" s="210" t="str">
        <f>IFERROR(VLOOKUP(Table2472[[#This Row],[MS-DRG]],'TO HIDE DRG Sum Ref'!$B$2:$M$760,5,FALSE)," ")</f>
        <v xml:space="preserve"> </v>
      </c>
      <c r="G711" s="211" t="str">
        <f>IF('Volume Input'!E713&lt;&gt;0,'Volume Input'!E713," ")</f>
        <v xml:space="preserve"> </v>
      </c>
      <c r="H711" s="210" t="str">
        <f>IFERROR(VLOOKUP(Table2472[[#This Row],[MS-DRG]],'TO HIDE DRG Sum Ref'!$B$2:$M$760,2,FALSE)," ")</f>
        <v xml:space="preserve"> </v>
      </c>
      <c r="I711" s="212" t="str">
        <f>_xlfn.IFNA(VLOOKUP(Table2472[[#This Row],[MS-DRG]],'TO HIDE DRG Sum Ref'!$B$2:$F$760,3,FALSE)," ")</f>
        <v xml:space="preserve"> </v>
      </c>
      <c r="J711" s="212" t="str">
        <f>_xlfn.IFNA(VLOOKUP(F711,'TO HIDE DRG Sum Ref'!$L$3:$N$85,3,FALSE)," ")</f>
        <v xml:space="preserve"> </v>
      </c>
      <c r="K711" s="213" t="str">
        <f>IF(J711="Low",0.05,IF(J711="Medium",0.1,IF(J711="High",0.2,IF(J711="No Risk",0,IF(Table2472[[#This Row],[Risk of Shift]]=" "," ")))))</f>
        <v xml:space="preserve"> </v>
      </c>
      <c r="L711" s="213" t="str">
        <f>IF(J711="Low",0.1,IF(J711="Medium",0.15,IF(J711="High",0.25,IF(J711="No Risk",0,IF(Table2472[[#This Row],[Risk of Shift]]=" "," ")))))</f>
        <v xml:space="preserve"> </v>
      </c>
      <c r="M711" s="213" t="str">
        <f>IF(J711="Low",0.15,IF(J711="Medium",0.2,IF(J711="High",0.3,IF(J711="No Risk",0,IF(Table2472[[#This Row],[Risk of Shift]]=" "," ")))))</f>
        <v xml:space="preserve"> </v>
      </c>
    </row>
    <row r="712" spans="3:13">
      <c r="C712" s="16"/>
      <c r="E712" s="209" t="str">
        <f>IFERROR(VLOOKUP(Table2472[[#This Row],[MS-DRG]],'TO HIDE DRG Sum Ref'!$B$2:$M$760,4,FALSE)," ")</f>
        <v xml:space="preserve"> </v>
      </c>
      <c r="F712" s="210" t="str">
        <f>IFERROR(VLOOKUP(Table2472[[#This Row],[MS-DRG]],'TO HIDE DRG Sum Ref'!$B$2:$M$760,5,FALSE)," ")</f>
        <v xml:space="preserve"> </v>
      </c>
      <c r="G712" s="211" t="str">
        <f>IF('Volume Input'!E714&lt;&gt;0,'Volume Input'!E714," ")</f>
        <v xml:space="preserve"> </v>
      </c>
      <c r="H712" s="210" t="str">
        <f>IFERROR(VLOOKUP(Table2472[[#This Row],[MS-DRG]],'TO HIDE DRG Sum Ref'!$B$2:$M$760,2,FALSE)," ")</f>
        <v xml:space="preserve"> </v>
      </c>
      <c r="I712" s="212" t="str">
        <f>_xlfn.IFNA(VLOOKUP(Table2472[[#This Row],[MS-DRG]],'TO HIDE DRG Sum Ref'!$B$2:$F$760,3,FALSE)," ")</f>
        <v xml:space="preserve"> </v>
      </c>
      <c r="J712" s="212" t="str">
        <f>_xlfn.IFNA(VLOOKUP(F712,'TO HIDE DRG Sum Ref'!$L$3:$N$85,3,FALSE)," ")</f>
        <v xml:space="preserve"> </v>
      </c>
      <c r="K712" s="213" t="str">
        <f>IF(J712="Low",0.05,IF(J712="Medium",0.1,IF(J712="High",0.2,IF(J712="No Risk",0,IF(Table2472[[#This Row],[Risk of Shift]]=" "," ")))))</f>
        <v xml:space="preserve"> </v>
      </c>
      <c r="L712" s="213" t="str">
        <f>IF(J712="Low",0.1,IF(J712="Medium",0.15,IF(J712="High",0.25,IF(J712="No Risk",0,IF(Table2472[[#This Row],[Risk of Shift]]=" "," ")))))</f>
        <v xml:space="preserve"> </v>
      </c>
      <c r="M712" s="213" t="str">
        <f>IF(J712="Low",0.15,IF(J712="Medium",0.2,IF(J712="High",0.3,IF(J712="No Risk",0,IF(Table2472[[#This Row],[Risk of Shift]]=" "," ")))))</f>
        <v xml:space="preserve"> </v>
      </c>
    </row>
    <row r="713" spans="3:13">
      <c r="C713" s="16"/>
      <c r="E713" s="209" t="str">
        <f>IFERROR(VLOOKUP(Table2472[[#This Row],[MS-DRG]],'TO HIDE DRG Sum Ref'!$B$2:$M$760,4,FALSE)," ")</f>
        <v xml:space="preserve"> </v>
      </c>
      <c r="F713" s="210" t="str">
        <f>IFERROR(VLOOKUP(Table2472[[#This Row],[MS-DRG]],'TO HIDE DRG Sum Ref'!$B$2:$M$760,5,FALSE)," ")</f>
        <v xml:space="preserve"> </v>
      </c>
      <c r="G713" s="211" t="str">
        <f>IF('Volume Input'!E715&lt;&gt;0,'Volume Input'!E715," ")</f>
        <v xml:space="preserve"> </v>
      </c>
      <c r="H713" s="210" t="str">
        <f>IFERROR(VLOOKUP(Table2472[[#This Row],[MS-DRG]],'TO HIDE DRG Sum Ref'!$B$2:$M$760,2,FALSE)," ")</f>
        <v xml:space="preserve"> </v>
      </c>
      <c r="I713" s="212" t="str">
        <f>_xlfn.IFNA(VLOOKUP(Table2472[[#This Row],[MS-DRG]],'TO HIDE DRG Sum Ref'!$B$2:$F$760,3,FALSE)," ")</f>
        <v xml:space="preserve"> </v>
      </c>
      <c r="J713" s="212" t="str">
        <f>_xlfn.IFNA(VLOOKUP(F713,'TO HIDE DRG Sum Ref'!$L$3:$N$85,3,FALSE)," ")</f>
        <v xml:space="preserve"> </v>
      </c>
      <c r="K713" s="213" t="str">
        <f>IF(J713="Low",0.05,IF(J713="Medium",0.1,IF(J713="High",0.2,IF(J713="No Risk",0,IF(Table2472[[#This Row],[Risk of Shift]]=" "," ")))))</f>
        <v xml:space="preserve"> </v>
      </c>
      <c r="L713" s="213" t="str">
        <f>IF(J713="Low",0.1,IF(J713="Medium",0.15,IF(J713="High",0.25,IF(J713="No Risk",0,IF(Table2472[[#This Row],[Risk of Shift]]=" "," ")))))</f>
        <v xml:space="preserve"> </v>
      </c>
      <c r="M713" s="213" t="str">
        <f>IF(J713="Low",0.15,IF(J713="Medium",0.2,IF(J713="High",0.3,IF(J713="No Risk",0,IF(Table2472[[#This Row],[Risk of Shift]]=" "," ")))))</f>
        <v xml:space="preserve"> </v>
      </c>
    </row>
    <row r="714" spans="3:13">
      <c r="C714" s="16"/>
      <c r="E714" s="209" t="str">
        <f>IFERROR(VLOOKUP(Table2472[[#This Row],[MS-DRG]],'TO HIDE DRG Sum Ref'!$B$2:$M$760,4,FALSE)," ")</f>
        <v xml:space="preserve"> </v>
      </c>
      <c r="F714" s="210" t="str">
        <f>IFERROR(VLOOKUP(Table2472[[#This Row],[MS-DRG]],'TO HIDE DRG Sum Ref'!$B$2:$M$760,5,FALSE)," ")</f>
        <v xml:space="preserve"> </v>
      </c>
      <c r="G714" s="211" t="str">
        <f>IF('Volume Input'!E716&lt;&gt;0,'Volume Input'!E716," ")</f>
        <v xml:space="preserve"> </v>
      </c>
      <c r="H714" s="210" t="str">
        <f>IFERROR(VLOOKUP(Table2472[[#This Row],[MS-DRG]],'TO HIDE DRG Sum Ref'!$B$2:$M$760,2,FALSE)," ")</f>
        <v xml:space="preserve"> </v>
      </c>
      <c r="I714" s="212" t="str">
        <f>_xlfn.IFNA(VLOOKUP(Table2472[[#This Row],[MS-DRG]],'TO HIDE DRG Sum Ref'!$B$2:$F$760,3,FALSE)," ")</f>
        <v xml:space="preserve"> </v>
      </c>
      <c r="J714" s="212" t="str">
        <f>_xlfn.IFNA(VLOOKUP(F714,'TO HIDE DRG Sum Ref'!$L$3:$N$85,3,FALSE)," ")</f>
        <v xml:space="preserve"> </v>
      </c>
      <c r="K714" s="213" t="str">
        <f>IF(J714="Low",0.05,IF(J714="Medium",0.1,IF(J714="High",0.2,IF(J714="No Risk",0,IF(Table2472[[#This Row],[Risk of Shift]]=" "," ")))))</f>
        <v xml:space="preserve"> </v>
      </c>
      <c r="L714" s="213" t="str">
        <f>IF(J714="Low",0.1,IF(J714="Medium",0.15,IF(J714="High",0.25,IF(J714="No Risk",0,IF(Table2472[[#This Row],[Risk of Shift]]=" "," ")))))</f>
        <v xml:space="preserve"> </v>
      </c>
      <c r="M714" s="213" t="str">
        <f>IF(J714="Low",0.15,IF(J714="Medium",0.2,IF(J714="High",0.3,IF(J714="No Risk",0,IF(Table2472[[#This Row],[Risk of Shift]]=" "," ")))))</f>
        <v xml:space="preserve"> </v>
      </c>
    </row>
    <row r="715" spans="3:13">
      <c r="C715" s="16"/>
      <c r="E715" s="209" t="str">
        <f>IFERROR(VLOOKUP(Table2472[[#This Row],[MS-DRG]],'TO HIDE DRG Sum Ref'!$B$2:$M$760,4,FALSE)," ")</f>
        <v xml:space="preserve"> </v>
      </c>
      <c r="F715" s="210" t="str">
        <f>IFERROR(VLOOKUP(Table2472[[#This Row],[MS-DRG]],'TO HIDE DRG Sum Ref'!$B$2:$M$760,5,FALSE)," ")</f>
        <v xml:space="preserve"> </v>
      </c>
      <c r="G715" s="211" t="str">
        <f>IF('Volume Input'!E717&lt;&gt;0,'Volume Input'!E717," ")</f>
        <v xml:space="preserve"> </v>
      </c>
      <c r="H715" s="210" t="str">
        <f>IFERROR(VLOOKUP(Table2472[[#This Row],[MS-DRG]],'TO HIDE DRG Sum Ref'!$B$2:$M$760,2,FALSE)," ")</f>
        <v xml:space="preserve"> </v>
      </c>
      <c r="I715" s="212" t="str">
        <f>_xlfn.IFNA(VLOOKUP(Table2472[[#This Row],[MS-DRG]],'TO HIDE DRG Sum Ref'!$B$2:$F$760,3,FALSE)," ")</f>
        <v xml:space="preserve"> </v>
      </c>
      <c r="J715" s="212" t="str">
        <f>_xlfn.IFNA(VLOOKUP(F715,'TO HIDE DRG Sum Ref'!$L$3:$N$85,3,FALSE)," ")</f>
        <v xml:space="preserve"> </v>
      </c>
      <c r="K715" s="213" t="str">
        <f>IF(J715="Low",0.05,IF(J715="Medium",0.1,IF(J715="High",0.2,IF(J715="No Risk",0,IF(Table2472[[#This Row],[Risk of Shift]]=" "," ")))))</f>
        <v xml:space="preserve"> </v>
      </c>
      <c r="L715" s="213" t="str">
        <f>IF(J715="Low",0.1,IF(J715="Medium",0.15,IF(J715="High",0.25,IF(J715="No Risk",0,IF(Table2472[[#This Row],[Risk of Shift]]=" "," ")))))</f>
        <v xml:space="preserve"> </v>
      </c>
      <c r="M715" s="213" t="str">
        <f>IF(J715="Low",0.15,IF(J715="Medium",0.2,IF(J715="High",0.3,IF(J715="No Risk",0,IF(Table2472[[#This Row],[Risk of Shift]]=" "," ")))))</f>
        <v xml:space="preserve"> </v>
      </c>
    </row>
    <row r="716" spans="3:13">
      <c r="C716" s="16"/>
      <c r="E716" s="209" t="str">
        <f>IFERROR(VLOOKUP(Table2472[[#This Row],[MS-DRG]],'TO HIDE DRG Sum Ref'!$B$2:$M$760,4,FALSE)," ")</f>
        <v xml:space="preserve"> </v>
      </c>
      <c r="F716" s="210" t="str">
        <f>IFERROR(VLOOKUP(Table2472[[#This Row],[MS-DRG]],'TO HIDE DRG Sum Ref'!$B$2:$M$760,5,FALSE)," ")</f>
        <v xml:space="preserve"> </v>
      </c>
      <c r="G716" s="211" t="str">
        <f>IF('Volume Input'!E718&lt;&gt;0,'Volume Input'!E718," ")</f>
        <v xml:space="preserve"> </v>
      </c>
      <c r="H716" s="210" t="str">
        <f>IFERROR(VLOOKUP(Table2472[[#This Row],[MS-DRG]],'TO HIDE DRG Sum Ref'!$B$2:$M$760,2,FALSE)," ")</f>
        <v xml:space="preserve"> </v>
      </c>
      <c r="I716" s="212" t="str">
        <f>_xlfn.IFNA(VLOOKUP(Table2472[[#This Row],[MS-DRG]],'TO HIDE DRG Sum Ref'!$B$2:$F$760,3,FALSE)," ")</f>
        <v xml:space="preserve"> </v>
      </c>
      <c r="J716" s="212" t="str">
        <f>_xlfn.IFNA(VLOOKUP(F716,'TO HIDE DRG Sum Ref'!$L$3:$N$85,3,FALSE)," ")</f>
        <v xml:space="preserve"> </v>
      </c>
      <c r="K716" s="213" t="str">
        <f>IF(J716="Low",0.05,IF(J716="Medium",0.1,IF(J716="High",0.2,IF(J716="No Risk",0,IF(Table2472[[#This Row],[Risk of Shift]]=" "," ")))))</f>
        <v xml:space="preserve"> </v>
      </c>
      <c r="L716" s="213" t="str">
        <f>IF(J716="Low",0.1,IF(J716="Medium",0.15,IF(J716="High",0.25,IF(J716="No Risk",0,IF(Table2472[[#This Row],[Risk of Shift]]=" "," ")))))</f>
        <v xml:space="preserve"> </v>
      </c>
      <c r="M716" s="213" t="str">
        <f>IF(J716="Low",0.15,IF(J716="Medium",0.2,IF(J716="High",0.3,IF(J716="No Risk",0,IF(Table2472[[#This Row],[Risk of Shift]]=" "," ")))))</f>
        <v xml:space="preserve"> </v>
      </c>
    </row>
    <row r="717" spans="3:13">
      <c r="C717" s="16"/>
      <c r="E717" s="209" t="str">
        <f>IFERROR(VLOOKUP(Table2472[[#This Row],[MS-DRG]],'TO HIDE DRG Sum Ref'!$B$2:$M$760,4,FALSE)," ")</f>
        <v xml:space="preserve"> </v>
      </c>
      <c r="F717" s="210" t="str">
        <f>IFERROR(VLOOKUP(Table2472[[#This Row],[MS-DRG]],'TO HIDE DRG Sum Ref'!$B$2:$M$760,5,FALSE)," ")</f>
        <v xml:space="preserve"> </v>
      </c>
      <c r="G717" s="211" t="str">
        <f>IF('Volume Input'!E719&lt;&gt;0,'Volume Input'!E719," ")</f>
        <v xml:space="preserve"> </v>
      </c>
      <c r="H717" s="210" t="str">
        <f>IFERROR(VLOOKUP(Table2472[[#This Row],[MS-DRG]],'TO HIDE DRG Sum Ref'!$B$2:$M$760,2,FALSE)," ")</f>
        <v xml:space="preserve"> </v>
      </c>
      <c r="I717" s="212" t="str">
        <f>_xlfn.IFNA(VLOOKUP(Table2472[[#This Row],[MS-DRG]],'TO HIDE DRG Sum Ref'!$B$2:$F$760,3,FALSE)," ")</f>
        <v xml:space="preserve"> </v>
      </c>
      <c r="J717" s="212" t="str">
        <f>_xlfn.IFNA(VLOOKUP(F717,'TO HIDE DRG Sum Ref'!$L$3:$N$85,3,FALSE)," ")</f>
        <v xml:space="preserve"> </v>
      </c>
      <c r="K717" s="213" t="str">
        <f>IF(J717="Low",0.05,IF(J717="Medium",0.1,IF(J717="High",0.2,IF(J717="No Risk",0,IF(Table2472[[#This Row],[Risk of Shift]]=" "," ")))))</f>
        <v xml:space="preserve"> </v>
      </c>
      <c r="L717" s="213" t="str">
        <f>IF(J717="Low",0.1,IF(J717="Medium",0.15,IF(J717="High",0.25,IF(J717="No Risk",0,IF(Table2472[[#This Row],[Risk of Shift]]=" "," ")))))</f>
        <v xml:space="preserve"> </v>
      </c>
      <c r="M717" s="213" t="str">
        <f>IF(J717="Low",0.15,IF(J717="Medium",0.2,IF(J717="High",0.3,IF(J717="No Risk",0,IF(Table2472[[#This Row],[Risk of Shift]]=" "," ")))))</f>
        <v xml:space="preserve"> </v>
      </c>
    </row>
    <row r="718" spans="3:13">
      <c r="C718" s="16"/>
      <c r="E718" s="209" t="str">
        <f>IFERROR(VLOOKUP(Table2472[[#This Row],[MS-DRG]],'TO HIDE DRG Sum Ref'!$B$2:$M$760,4,FALSE)," ")</f>
        <v xml:space="preserve"> </v>
      </c>
      <c r="F718" s="210" t="str">
        <f>IFERROR(VLOOKUP(Table2472[[#This Row],[MS-DRG]],'TO HIDE DRG Sum Ref'!$B$2:$M$760,5,FALSE)," ")</f>
        <v xml:space="preserve"> </v>
      </c>
      <c r="G718" s="211" t="str">
        <f>IF('Volume Input'!E720&lt;&gt;0,'Volume Input'!E720," ")</f>
        <v xml:space="preserve"> </v>
      </c>
      <c r="H718" s="210" t="str">
        <f>IFERROR(VLOOKUP(Table2472[[#This Row],[MS-DRG]],'TO HIDE DRG Sum Ref'!$B$2:$M$760,2,FALSE)," ")</f>
        <v xml:space="preserve"> </v>
      </c>
      <c r="I718" s="212" t="str">
        <f>_xlfn.IFNA(VLOOKUP(Table2472[[#This Row],[MS-DRG]],'TO HIDE DRG Sum Ref'!$B$2:$F$760,3,FALSE)," ")</f>
        <v xml:space="preserve"> </v>
      </c>
      <c r="J718" s="212" t="str">
        <f>_xlfn.IFNA(VLOOKUP(F718,'TO HIDE DRG Sum Ref'!$L$3:$N$85,3,FALSE)," ")</f>
        <v xml:space="preserve"> </v>
      </c>
      <c r="K718" s="213" t="str">
        <f>IF(J718="Low",0.05,IF(J718="Medium",0.1,IF(J718="High",0.2,IF(J718="No Risk",0,IF(Table2472[[#This Row],[Risk of Shift]]=" "," ")))))</f>
        <v xml:space="preserve"> </v>
      </c>
      <c r="L718" s="213" t="str">
        <f>IF(J718="Low",0.1,IF(J718="Medium",0.15,IF(J718="High",0.25,IF(J718="No Risk",0,IF(Table2472[[#This Row],[Risk of Shift]]=" "," ")))))</f>
        <v xml:space="preserve"> </v>
      </c>
      <c r="M718" s="213" t="str">
        <f>IF(J718="Low",0.15,IF(J718="Medium",0.2,IF(J718="High",0.3,IF(J718="No Risk",0,IF(Table2472[[#This Row],[Risk of Shift]]=" "," ")))))</f>
        <v xml:space="preserve"> </v>
      </c>
    </row>
    <row r="719" spans="3:13">
      <c r="C719" s="16"/>
      <c r="E719" s="209" t="str">
        <f>IFERROR(VLOOKUP(Table2472[[#This Row],[MS-DRG]],'TO HIDE DRG Sum Ref'!$B$2:$M$760,4,FALSE)," ")</f>
        <v xml:space="preserve"> </v>
      </c>
      <c r="F719" s="210" t="str">
        <f>IFERROR(VLOOKUP(Table2472[[#This Row],[MS-DRG]],'TO HIDE DRG Sum Ref'!$B$2:$M$760,5,FALSE)," ")</f>
        <v xml:space="preserve"> </v>
      </c>
      <c r="G719" s="211" t="str">
        <f>IF('Volume Input'!E721&lt;&gt;0,'Volume Input'!E721," ")</f>
        <v xml:space="preserve"> </v>
      </c>
      <c r="H719" s="210" t="str">
        <f>IFERROR(VLOOKUP(Table2472[[#This Row],[MS-DRG]],'TO HIDE DRG Sum Ref'!$B$2:$M$760,2,FALSE)," ")</f>
        <v xml:space="preserve"> </v>
      </c>
      <c r="I719" s="212" t="str">
        <f>_xlfn.IFNA(VLOOKUP(Table2472[[#This Row],[MS-DRG]],'TO HIDE DRG Sum Ref'!$B$2:$F$760,3,FALSE)," ")</f>
        <v xml:space="preserve"> </v>
      </c>
      <c r="J719" s="212" t="str">
        <f>_xlfn.IFNA(VLOOKUP(F719,'TO HIDE DRG Sum Ref'!$L$3:$N$85,3,FALSE)," ")</f>
        <v xml:space="preserve"> </v>
      </c>
      <c r="K719" s="213" t="str">
        <f>IF(J719="Low",0.05,IF(J719="Medium",0.1,IF(J719="High",0.2,IF(J719="No Risk",0,IF(Table2472[[#This Row],[Risk of Shift]]=" "," ")))))</f>
        <v xml:space="preserve"> </v>
      </c>
      <c r="L719" s="213" t="str">
        <f>IF(J719="Low",0.1,IF(J719="Medium",0.15,IF(J719="High",0.25,IF(J719="No Risk",0,IF(Table2472[[#This Row],[Risk of Shift]]=" "," ")))))</f>
        <v xml:space="preserve"> </v>
      </c>
      <c r="M719" s="213" t="str">
        <f>IF(J719="Low",0.15,IF(J719="Medium",0.2,IF(J719="High",0.3,IF(J719="No Risk",0,IF(Table2472[[#This Row],[Risk of Shift]]=" "," ")))))</f>
        <v xml:space="preserve"> </v>
      </c>
    </row>
    <row r="720" spans="3:13">
      <c r="C720" s="16"/>
      <c r="E720" s="209" t="str">
        <f>IFERROR(VLOOKUP(Table2472[[#This Row],[MS-DRG]],'TO HIDE DRG Sum Ref'!$B$2:$M$760,4,FALSE)," ")</f>
        <v xml:space="preserve"> </v>
      </c>
      <c r="F720" s="210" t="str">
        <f>IFERROR(VLOOKUP(Table2472[[#This Row],[MS-DRG]],'TO HIDE DRG Sum Ref'!$B$2:$M$760,5,FALSE)," ")</f>
        <v xml:space="preserve"> </v>
      </c>
      <c r="G720" s="211" t="str">
        <f>IF('Volume Input'!E722&lt;&gt;0,'Volume Input'!E722," ")</f>
        <v xml:space="preserve"> </v>
      </c>
      <c r="H720" s="210" t="str">
        <f>IFERROR(VLOOKUP(Table2472[[#This Row],[MS-DRG]],'TO HIDE DRG Sum Ref'!$B$2:$M$760,2,FALSE)," ")</f>
        <v xml:space="preserve"> </v>
      </c>
      <c r="I720" s="212" t="str">
        <f>_xlfn.IFNA(VLOOKUP(Table2472[[#This Row],[MS-DRG]],'TO HIDE DRG Sum Ref'!$B$2:$F$760,3,FALSE)," ")</f>
        <v xml:space="preserve"> </v>
      </c>
      <c r="J720" s="212" t="str">
        <f>_xlfn.IFNA(VLOOKUP(F720,'TO HIDE DRG Sum Ref'!$L$3:$N$85,3,FALSE)," ")</f>
        <v xml:space="preserve"> </v>
      </c>
      <c r="K720" s="213" t="str">
        <f>IF(J720="Low",0.05,IF(J720="Medium",0.1,IF(J720="High",0.2,IF(J720="No Risk",0,IF(Table2472[[#This Row],[Risk of Shift]]=" "," ")))))</f>
        <v xml:space="preserve"> </v>
      </c>
      <c r="L720" s="213" t="str">
        <f>IF(J720="Low",0.1,IF(J720="Medium",0.15,IF(J720="High",0.25,IF(J720="No Risk",0,IF(Table2472[[#This Row],[Risk of Shift]]=" "," ")))))</f>
        <v xml:space="preserve"> </v>
      </c>
      <c r="M720" s="213" t="str">
        <f>IF(J720="Low",0.15,IF(J720="Medium",0.2,IF(J720="High",0.3,IF(J720="No Risk",0,IF(Table2472[[#This Row],[Risk of Shift]]=" "," ")))))</f>
        <v xml:space="preserve"> </v>
      </c>
    </row>
    <row r="721" spans="3:13">
      <c r="C721" s="16"/>
      <c r="E721" s="209" t="str">
        <f>IFERROR(VLOOKUP(Table2472[[#This Row],[MS-DRG]],'TO HIDE DRG Sum Ref'!$B$2:$M$760,4,FALSE)," ")</f>
        <v xml:space="preserve"> </v>
      </c>
      <c r="F721" s="210" t="str">
        <f>IFERROR(VLOOKUP(Table2472[[#This Row],[MS-DRG]],'TO HIDE DRG Sum Ref'!$B$2:$M$760,5,FALSE)," ")</f>
        <v xml:space="preserve"> </v>
      </c>
      <c r="G721" s="211" t="str">
        <f>IF('Volume Input'!E723&lt;&gt;0,'Volume Input'!E723," ")</f>
        <v xml:space="preserve"> </v>
      </c>
      <c r="H721" s="210" t="str">
        <f>IFERROR(VLOOKUP(Table2472[[#This Row],[MS-DRG]],'TO HIDE DRG Sum Ref'!$B$2:$M$760,2,FALSE)," ")</f>
        <v xml:space="preserve"> </v>
      </c>
      <c r="I721" s="212" t="str">
        <f>_xlfn.IFNA(VLOOKUP(Table2472[[#This Row],[MS-DRG]],'TO HIDE DRG Sum Ref'!$B$2:$F$760,3,FALSE)," ")</f>
        <v xml:space="preserve"> </v>
      </c>
      <c r="J721" s="212" t="str">
        <f>_xlfn.IFNA(VLOOKUP(F721,'TO HIDE DRG Sum Ref'!$L$3:$N$85,3,FALSE)," ")</f>
        <v xml:space="preserve"> </v>
      </c>
      <c r="K721" s="213" t="str">
        <f>IF(J721="Low",0.05,IF(J721="Medium",0.1,IF(J721="High",0.2,IF(J721="No Risk",0,IF(Table2472[[#This Row],[Risk of Shift]]=" "," ")))))</f>
        <v xml:space="preserve"> </v>
      </c>
      <c r="L721" s="213" t="str">
        <f>IF(J721="Low",0.1,IF(J721="Medium",0.15,IF(J721="High",0.25,IF(J721="No Risk",0,IF(Table2472[[#This Row],[Risk of Shift]]=" "," ")))))</f>
        <v xml:space="preserve"> </v>
      </c>
      <c r="M721" s="213" t="str">
        <f>IF(J721="Low",0.15,IF(J721="Medium",0.2,IF(J721="High",0.3,IF(J721="No Risk",0,IF(Table2472[[#This Row],[Risk of Shift]]=" "," ")))))</f>
        <v xml:space="preserve"> </v>
      </c>
    </row>
    <row r="722" spans="3:13">
      <c r="C722" s="16"/>
      <c r="E722" s="209" t="str">
        <f>IFERROR(VLOOKUP(Table2472[[#This Row],[MS-DRG]],'TO HIDE DRG Sum Ref'!$B$2:$M$760,4,FALSE)," ")</f>
        <v xml:space="preserve"> </v>
      </c>
      <c r="F722" s="210" t="str">
        <f>IFERROR(VLOOKUP(Table2472[[#This Row],[MS-DRG]],'TO HIDE DRG Sum Ref'!$B$2:$M$760,5,FALSE)," ")</f>
        <v xml:space="preserve"> </v>
      </c>
      <c r="G722" s="211" t="str">
        <f>IF('Volume Input'!E724&lt;&gt;0,'Volume Input'!E724," ")</f>
        <v xml:space="preserve"> </v>
      </c>
      <c r="H722" s="210" t="str">
        <f>IFERROR(VLOOKUP(Table2472[[#This Row],[MS-DRG]],'TO HIDE DRG Sum Ref'!$B$2:$M$760,2,FALSE)," ")</f>
        <v xml:space="preserve"> </v>
      </c>
      <c r="I722" s="212" t="str">
        <f>_xlfn.IFNA(VLOOKUP(Table2472[[#This Row],[MS-DRG]],'TO HIDE DRG Sum Ref'!$B$2:$F$760,3,FALSE)," ")</f>
        <v xml:space="preserve"> </v>
      </c>
      <c r="J722" s="212" t="str">
        <f>_xlfn.IFNA(VLOOKUP(F722,'TO HIDE DRG Sum Ref'!$L$3:$N$85,3,FALSE)," ")</f>
        <v xml:space="preserve"> </v>
      </c>
      <c r="K722" s="213" t="str">
        <f>IF(J722="Low",0.05,IF(J722="Medium",0.1,IF(J722="High",0.2,IF(J722="No Risk",0,IF(Table2472[[#This Row],[Risk of Shift]]=" "," ")))))</f>
        <v xml:space="preserve"> </v>
      </c>
      <c r="L722" s="213" t="str">
        <f>IF(J722="Low",0.1,IF(J722="Medium",0.15,IF(J722="High",0.25,IF(J722="No Risk",0,IF(Table2472[[#This Row],[Risk of Shift]]=" "," ")))))</f>
        <v xml:space="preserve"> </v>
      </c>
      <c r="M722" s="213" t="str">
        <f>IF(J722="Low",0.15,IF(J722="Medium",0.2,IF(J722="High",0.3,IF(J722="No Risk",0,IF(Table2472[[#This Row],[Risk of Shift]]=" "," ")))))</f>
        <v xml:space="preserve"> </v>
      </c>
    </row>
    <row r="723" spans="3:13">
      <c r="C723" s="16"/>
      <c r="E723" s="209" t="str">
        <f>IFERROR(VLOOKUP(Table2472[[#This Row],[MS-DRG]],'TO HIDE DRG Sum Ref'!$B$2:$M$760,4,FALSE)," ")</f>
        <v xml:space="preserve"> </v>
      </c>
      <c r="F723" s="210" t="str">
        <f>IFERROR(VLOOKUP(Table2472[[#This Row],[MS-DRG]],'TO HIDE DRG Sum Ref'!$B$2:$M$760,5,FALSE)," ")</f>
        <v xml:space="preserve"> </v>
      </c>
      <c r="G723" s="211" t="str">
        <f>IF('Volume Input'!E725&lt;&gt;0,'Volume Input'!E725," ")</f>
        <v xml:space="preserve"> </v>
      </c>
      <c r="H723" s="210" t="str">
        <f>IFERROR(VLOOKUP(Table2472[[#This Row],[MS-DRG]],'TO HIDE DRG Sum Ref'!$B$2:$M$760,2,FALSE)," ")</f>
        <v xml:space="preserve"> </v>
      </c>
      <c r="I723" s="212" t="str">
        <f>_xlfn.IFNA(VLOOKUP(Table2472[[#This Row],[MS-DRG]],'TO HIDE DRG Sum Ref'!$B$2:$F$760,3,FALSE)," ")</f>
        <v xml:space="preserve"> </v>
      </c>
      <c r="J723" s="212" t="str">
        <f>_xlfn.IFNA(VLOOKUP(F723,'TO HIDE DRG Sum Ref'!$L$3:$N$85,3,FALSE)," ")</f>
        <v xml:space="preserve"> </v>
      </c>
      <c r="K723" s="213" t="str">
        <f>IF(J723="Low",0.05,IF(J723="Medium",0.1,IF(J723="High",0.2,IF(J723="No Risk",0,IF(Table2472[[#This Row],[Risk of Shift]]=" "," ")))))</f>
        <v xml:space="preserve"> </v>
      </c>
      <c r="L723" s="213" t="str">
        <f>IF(J723="Low",0.1,IF(J723="Medium",0.15,IF(J723="High",0.25,IF(J723="No Risk",0,IF(Table2472[[#This Row],[Risk of Shift]]=" "," ")))))</f>
        <v xml:space="preserve"> </v>
      </c>
      <c r="M723" s="213" t="str">
        <f>IF(J723="Low",0.15,IF(J723="Medium",0.2,IF(J723="High",0.3,IF(J723="No Risk",0,IF(Table2472[[#This Row],[Risk of Shift]]=" "," ")))))</f>
        <v xml:space="preserve"> </v>
      </c>
    </row>
    <row r="724" spans="3:13">
      <c r="C724" s="16"/>
      <c r="E724" s="209" t="str">
        <f>IFERROR(VLOOKUP(Table2472[[#This Row],[MS-DRG]],'TO HIDE DRG Sum Ref'!$B$2:$M$760,4,FALSE)," ")</f>
        <v xml:space="preserve"> </v>
      </c>
      <c r="F724" s="210" t="str">
        <f>IFERROR(VLOOKUP(Table2472[[#This Row],[MS-DRG]],'TO HIDE DRG Sum Ref'!$B$2:$M$760,5,FALSE)," ")</f>
        <v xml:space="preserve"> </v>
      </c>
      <c r="G724" s="211" t="str">
        <f>IF('Volume Input'!E726&lt;&gt;0,'Volume Input'!E726," ")</f>
        <v xml:space="preserve"> </v>
      </c>
      <c r="H724" s="210" t="str">
        <f>IFERROR(VLOOKUP(Table2472[[#This Row],[MS-DRG]],'TO HIDE DRG Sum Ref'!$B$2:$M$760,2,FALSE)," ")</f>
        <v xml:space="preserve"> </v>
      </c>
      <c r="I724" s="212" t="str">
        <f>_xlfn.IFNA(VLOOKUP(Table2472[[#This Row],[MS-DRG]],'TO HIDE DRG Sum Ref'!$B$2:$F$760,3,FALSE)," ")</f>
        <v xml:space="preserve"> </v>
      </c>
      <c r="J724" s="212" t="str">
        <f>_xlfn.IFNA(VLOOKUP(F724,'TO HIDE DRG Sum Ref'!$L$3:$N$85,3,FALSE)," ")</f>
        <v xml:space="preserve"> </v>
      </c>
      <c r="K724" s="213" t="str">
        <f>IF(J724="Low",0.05,IF(J724="Medium",0.1,IF(J724="High",0.2,IF(J724="No Risk",0,IF(Table2472[[#This Row],[Risk of Shift]]=" "," ")))))</f>
        <v xml:space="preserve"> </v>
      </c>
      <c r="L724" s="213" t="str">
        <f>IF(J724="Low",0.1,IF(J724="Medium",0.15,IF(J724="High",0.25,IF(J724="No Risk",0,IF(Table2472[[#This Row],[Risk of Shift]]=" "," ")))))</f>
        <v xml:space="preserve"> </v>
      </c>
      <c r="M724" s="213" t="str">
        <f>IF(J724="Low",0.15,IF(J724="Medium",0.2,IF(J724="High",0.3,IF(J724="No Risk",0,IF(Table2472[[#This Row],[Risk of Shift]]=" "," ")))))</f>
        <v xml:space="preserve"> </v>
      </c>
    </row>
    <row r="725" spans="3:13">
      <c r="C725" s="16"/>
      <c r="E725" s="209" t="str">
        <f>IFERROR(VLOOKUP(Table2472[[#This Row],[MS-DRG]],'TO HIDE DRG Sum Ref'!$B$2:$M$760,4,FALSE)," ")</f>
        <v xml:space="preserve"> </v>
      </c>
      <c r="F725" s="210" t="str">
        <f>IFERROR(VLOOKUP(Table2472[[#This Row],[MS-DRG]],'TO HIDE DRG Sum Ref'!$B$2:$M$760,5,FALSE)," ")</f>
        <v xml:space="preserve"> </v>
      </c>
      <c r="G725" s="211" t="str">
        <f>IF('Volume Input'!E727&lt;&gt;0,'Volume Input'!E727," ")</f>
        <v xml:space="preserve"> </v>
      </c>
      <c r="H725" s="210" t="str">
        <f>IFERROR(VLOOKUP(Table2472[[#This Row],[MS-DRG]],'TO HIDE DRG Sum Ref'!$B$2:$M$760,2,FALSE)," ")</f>
        <v xml:space="preserve"> </v>
      </c>
      <c r="I725" s="212" t="str">
        <f>_xlfn.IFNA(VLOOKUP(Table2472[[#This Row],[MS-DRG]],'TO HIDE DRG Sum Ref'!$B$2:$F$760,3,FALSE)," ")</f>
        <v xml:space="preserve"> </v>
      </c>
      <c r="J725" s="212" t="str">
        <f>_xlfn.IFNA(VLOOKUP(F725,'TO HIDE DRG Sum Ref'!$L$3:$N$85,3,FALSE)," ")</f>
        <v xml:space="preserve"> </v>
      </c>
      <c r="K725" s="213" t="str">
        <f>IF(J725="Low",0.05,IF(J725="Medium",0.1,IF(J725="High",0.2,IF(J725="No Risk",0,IF(Table2472[[#This Row],[Risk of Shift]]=" "," ")))))</f>
        <v xml:space="preserve"> </v>
      </c>
      <c r="L725" s="213" t="str">
        <f>IF(J725="Low",0.1,IF(J725="Medium",0.15,IF(J725="High",0.25,IF(J725="No Risk",0,IF(Table2472[[#This Row],[Risk of Shift]]=" "," ")))))</f>
        <v xml:space="preserve"> </v>
      </c>
      <c r="M725" s="213" t="str">
        <f>IF(J725="Low",0.15,IF(J725="Medium",0.2,IF(J725="High",0.3,IF(J725="No Risk",0,IF(Table2472[[#This Row],[Risk of Shift]]=" "," ")))))</f>
        <v xml:space="preserve"> </v>
      </c>
    </row>
    <row r="726" spans="3:13">
      <c r="C726" s="16"/>
      <c r="E726" s="209" t="str">
        <f>IFERROR(VLOOKUP(Table2472[[#This Row],[MS-DRG]],'TO HIDE DRG Sum Ref'!$B$2:$M$760,4,FALSE)," ")</f>
        <v xml:space="preserve"> </v>
      </c>
      <c r="F726" s="210" t="str">
        <f>IFERROR(VLOOKUP(Table2472[[#This Row],[MS-DRG]],'TO HIDE DRG Sum Ref'!$B$2:$M$760,5,FALSE)," ")</f>
        <v xml:space="preserve"> </v>
      </c>
      <c r="G726" s="211" t="str">
        <f>IF('Volume Input'!E728&lt;&gt;0,'Volume Input'!E728," ")</f>
        <v xml:space="preserve"> </v>
      </c>
      <c r="H726" s="210" t="str">
        <f>IFERROR(VLOOKUP(Table2472[[#This Row],[MS-DRG]],'TO HIDE DRG Sum Ref'!$B$2:$M$760,2,FALSE)," ")</f>
        <v xml:space="preserve"> </v>
      </c>
      <c r="I726" s="212" t="str">
        <f>_xlfn.IFNA(VLOOKUP(Table2472[[#This Row],[MS-DRG]],'TO HIDE DRG Sum Ref'!$B$2:$F$760,3,FALSE)," ")</f>
        <v xml:space="preserve"> </v>
      </c>
      <c r="J726" s="212" t="str">
        <f>_xlfn.IFNA(VLOOKUP(F726,'TO HIDE DRG Sum Ref'!$L$3:$N$85,3,FALSE)," ")</f>
        <v xml:space="preserve"> </v>
      </c>
      <c r="K726" s="213" t="str">
        <f>IF(J726="Low",0.05,IF(J726="Medium",0.1,IF(J726="High",0.2,IF(J726="No Risk",0,IF(Table2472[[#This Row],[Risk of Shift]]=" "," ")))))</f>
        <v xml:space="preserve"> </v>
      </c>
      <c r="L726" s="213" t="str">
        <f>IF(J726="Low",0.1,IF(J726="Medium",0.15,IF(J726="High",0.25,IF(J726="No Risk",0,IF(Table2472[[#This Row],[Risk of Shift]]=" "," ")))))</f>
        <v xml:space="preserve"> </v>
      </c>
      <c r="M726" s="213" t="str">
        <f>IF(J726="Low",0.15,IF(J726="Medium",0.2,IF(J726="High",0.3,IF(J726="No Risk",0,IF(Table2472[[#This Row],[Risk of Shift]]=" "," ")))))</f>
        <v xml:space="preserve"> </v>
      </c>
    </row>
    <row r="727" spans="3:13">
      <c r="C727" s="16"/>
      <c r="E727" s="209" t="str">
        <f>IFERROR(VLOOKUP(Table2472[[#This Row],[MS-DRG]],'TO HIDE DRG Sum Ref'!$B$2:$M$760,4,FALSE)," ")</f>
        <v xml:space="preserve"> </v>
      </c>
      <c r="F727" s="210" t="str">
        <f>IFERROR(VLOOKUP(Table2472[[#This Row],[MS-DRG]],'TO HIDE DRG Sum Ref'!$B$2:$M$760,5,FALSE)," ")</f>
        <v xml:space="preserve"> </v>
      </c>
      <c r="G727" s="211" t="str">
        <f>IF('Volume Input'!E729&lt;&gt;0,'Volume Input'!E729," ")</f>
        <v xml:space="preserve"> </v>
      </c>
      <c r="H727" s="210" t="str">
        <f>IFERROR(VLOOKUP(Table2472[[#This Row],[MS-DRG]],'TO HIDE DRG Sum Ref'!$B$2:$M$760,2,FALSE)," ")</f>
        <v xml:space="preserve"> </v>
      </c>
      <c r="I727" s="212" t="str">
        <f>_xlfn.IFNA(VLOOKUP(Table2472[[#This Row],[MS-DRG]],'TO HIDE DRG Sum Ref'!$B$2:$F$760,3,FALSE)," ")</f>
        <v xml:space="preserve"> </v>
      </c>
      <c r="J727" s="212" t="str">
        <f>_xlfn.IFNA(VLOOKUP(F727,'TO HIDE DRG Sum Ref'!$L$3:$N$85,3,FALSE)," ")</f>
        <v xml:space="preserve"> </v>
      </c>
      <c r="K727" s="213" t="str">
        <f>IF(J727="Low",0.05,IF(J727="Medium",0.1,IF(J727="High",0.2,IF(J727="No Risk",0,IF(Table2472[[#This Row],[Risk of Shift]]=" "," ")))))</f>
        <v xml:space="preserve"> </v>
      </c>
      <c r="L727" s="213" t="str">
        <f>IF(J727="Low",0.1,IF(J727="Medium",0.15,IF(J727="High",0.25,IF(J727="No Risk",0,IF(Table2472[[#This Row],[Risk of Shift]]=" "," ")))))</f>
        <v xml:space="preserve"> </v>
      </c>
      <c r="M727" s="213" t="str">
        <f>IF(J727="Low",0.15,IF(J727="Medium",0.2,IF(J727="High",0.3,IF(J727="No Risk",0,IF(Table2472[[#This Row],[Risk of Shift]]=" "," ")))))</f>
        <v xml:space="preserve"> </v>
      </c>
    </row>
    <row r="728" spans="3:13">
      <c r="C728" s="16"/>
      <c r="E728" s="209" t="str">
        <f>IFERROR(VLOOKUP(Table2472[[#This Row],[MS-DRG]],'TO HIDE DRG Sum Ref'!$B$2:$M$760,4,FALSE)," ")</f>
        <v xml:space="preserve"> </v>
      </c>
      <c r="F728" s="210" t="str">
        <f>IFERROR(VLOOKUP(Table2472[[#This Row],[MS-DRG]],'TO HIDE DRG Sum Ref'!$B$2:$M$760,5,FALSE)," ")</f>
        <v xml:space="preserve"> </v>
      </c>
      <c r="G728" s="211" t="str">
        <f>IF('Volume Input'!E730&lt;&gt;0,'Volume Input'!E730," ")</f>
        <v xml:space="preserve"> </v>
      </c>
      <c r="H728" s="210" t="str">
        <f>IFERROR(VLOOKUP(Table2472[[#This Row],[MS-DRG]],'TO HIDE DRG Sum Ref'!$B$2:$M$760,2,FALSE)," ")</f>
        <v xml:space="preserve"> </v>
      </c>
      <c r="I728" s="212" t="str">
        <f>_xlfn.IFNA(VLOOKUP(Table2472[[#This Row],[MS-DRG]],'TO HIDE DRG Sum Ref'!$B$2:$F$760,3,FALSE)," ")</f>
        <v xml:space="preserve"> </v>
      </c>
      <c r="J728" s="212" t="str">
        <f>_xlfn.IFNA(VLOOKUP(F728,'TO HIDE DRG Sum Ref'!$L$3:$N$85,3,FALSE)," ")</f>
        <v xml:space="preserve"> </v>
      </c>
      <c r="K728" s="213" t="str">
        <f>IF(J728="Low",0.05,IF(J728="Medium",0.1,IF(J728="High",0.2,IF(J728="No Risk",0,IF(Table2472[[#This Row],[Risk of Shift]]=" "," ")))))</f>
        <v xml:space="preserve"> </v>
      </c>
      <c r="L728" s="213" t="str">
        <f>IF(J728="Low",0.1,IF(J728="Medium",0.15,IF(J728="High",0.25,IF(J728="No Risk",0,IF(Table2472[[#This Row],[Risk of Shift]]=" "," ")))))</f>
        <v xml:space="preserve"> </v>
      </c>
      <c r="M728" s="213" t="str">
        <f>IF(J728="Low",0.15,IF(J728="Medium",0.2,IF(J728="High",0.3,IF(J728="No Risk",0,IF(Table2472[[#This Row],[Risk of Shift]]=" "," ")))))</f>
        <v xml:space="preserve"> </v>
      </c>
    </row>
    <row r="729" spans="3:13">
      <c r="C729" s="16"/>
      <c r="E729" s="209" t="str">
        <f>IFERROR(VLOOKUP(Table2472[[#This Row],[MS-DRG]],'TO HIDE DRG Sum Ref'!$B$2:$M$760,4,FALSE)," ")</f>
        <v xml:space="preserve"> </v>
      </c>
      <c r="F729" s="210" t="str">
        <f>IFERROR(VLOOKUP(Table2472[[#This Row],[MS-DRG]],'TO HIDE DRG Sum Ref'!$B$2:$M$760,5,FALSE)," ")</f>
        <v xml:space="preserve"> </v>
      </c>
      <c r="G729" s="211" t="str">
        <f>IF('Volume Input'!E731&lt;&gt;0,'Volume Input'!E731," ")</f>
        <v xml:space="preserve"> </v>
      </c>
      <c r="H729" s="210" t="str">
        <f>IFERROR(VLOOKUP(Table2472[[#This Row],[MS-DRG]],'TO HIDE DRG Sum Ref'!$B$2:$M$760,2,FALSE)," ")</f>
        <v xml:space="preserve"> </v>
      </c>
      <c r="I729" s="212" t="str">
        <f>_xlfn.IFNA(VLOOKUP(Table2472[[#This Row],[MS-DRG]],'TO HIDE DRG Sum Ref'!$B$2:$F$760,3,FALSE)," ")</f>
        <v xml:space="preserve"> </v>
      </c>
      <c r="J729" s="212" t="str">
        <f>_xlfn.IFNA(VLOOKUP(F729,'TO HIDE DRG Sum Ref'!$L$3:$N$85,3,FALSE)," ")</f>
        <v xml:space="preserve"> </v>
      </c>
      <c r="K729" s="213" t="str">
        <f>IF(J729="Low",0.05,IF(J729="Medium",0.1,IF(J729="High",0.2,IF(J729="No Risk",0,IF(Table2472[[#This Row],[Risk of Shift]]=" "," ")))))</f>
        <v xml:space="preserve"> </v>
      </c>
      <c r="L729" s="213" t="str">
        <f>IF(J729="Low",0.1,IF(J729="Medium",0.15,IF(J729="High",0.25,IF(J729="No Risk",0,IF(Table2472[[#This Row],[Risk of Shift]]=" "," ")))))</f>
        <v xml:space="preserve"> </v>
      </c>
      <c r="M729" s="213" t="str">
        <f>IF(J729="Low",0.15,IF(J729="Medium",0.2,IF(J729="High",0.3,IF(J729="No Risk",0,IF(Table2472[[#This Row],[Risk of Shift]]=" "," ")))))</f>
        <v xml:space="preserve"> </v>
      </c>
    </row>
    <row r="730" spans="3:13">
      <c r="C730" s="16"/>
      <c r="E730" s="209" t="str">
        <f>IFERROR(VLOOKUP(Table2472[[#This Row],[MS-DRG]],'TO HIDE DRG Sum Ref'!$B$2:$M$760,4,FALSE)," ")</f>
        <v xml:space="preserve"> </v>
      </c>
      <c r="F730" s="210" t="str">
        <f>IFERROR(VLOOKUP(Table2472[[#This Row],[MS-DRG]],'TO HIDE DRG Sum Ref'!$B$2:$M$760,5,FALSE)," ")</f>
        <v xml:space="preserve"> </v>
      </c>
      <c r="G730" s="211" t="str">
        <f>IF('Volume Input'!E732&lt;&gt;0,'Volume Input'!E732," ")</f>
        <v xml:space="preserve"> </v>
      </c>
      <c r="H730" s="210" t="str">
        <f>IFERROR(VLOOKUP(Table2472[[#This Row],[MS-DRG]],'TO HIDE DRG Sum Ref'!$B$2:$M$760,2,FALSE)," ")</f>
        <v xml:space="preserve"> </v>
      </c>
      <c r="I730" s="212" t="str">
        <f>_xlfn.IFNA(VLOOKUP(Table2472[[#This Row],[MS-DRG]],'TO HIDE DRG Sum Ref'!$B$2:$F$760,3,FALSE)," ")</f>
        <v xml:space="preserve"> </v>
      </c>
      <c r="J730" s="212" t="str">
        <f>_xlfn.IFNA(VLOOKUP(F730,'TO HIDE DRG Sum Ref'!$L$3:$N$85,3,FALSE)," ")</f>
        <v xml:space="preserve"> </v>
      </c>
      <c r="K730" s="213" t="str">
        <f>IF(J730="Low",0.05,IF(J730="Medium",0.1,IF(J730="High",0.2,IF(J730="No Risk",0,IF(Table2472[[#This Row],[Risk of Shift]]=" "," ")))))</f>
        <v xml:space="preserve"> </v>
      </c>
      <c r="L730" s="213" t="str">
        <f>IF(J730="Low",0.1,IF(J730="Medium",0.15,IF(J730="High",0.25,IF(J730="No Risk",0,IF(Table2472[[#This Row],[Risk of Shift]]=" "," ")))))</f>
        <v xml:space="preserve"> </v>
      </c>
      <c r="M730" s="213" t="str">
        <f>IF(J730="Low",0.15,IF(J730="Medium",0.2,IF(J730="High",0.3,IF(J730="No Risk",0,IF(Table2472[[#This Row],[Risk of Shift]]=" "," ")))))</f>
        <v xml:space="preserve"> </v>
      </c>
    </row>
    <row r="731" spans="3:13">
      <c r="C731" s="16"/>
      <c r="E731" s="209" t="str">
        <f>IFERROR(VLOOKUP(Table2472[[#This Row],[MS-DRG]],'TO HIDE DRG Sum Ref'!$B$2:$M$760,4,FALSE)," ")</f>
        <v xml:space="preserve"> </v>
      </c>
      <c r="F731" s="210" t="str">
        <f>IFERROR(VLOOKUP(Table2472[[#This Row],[MS-DRG]],'TO HIDE DRG Sum Ref'!$B$2:$M$760,5,FALSE)," ")</f>
        <v xml:space="preserve"> </v>
      </c>
      <c r="G731" s="211" t="str">
        <f>IF('Volume Input'!E733&lt;&gt;0,'Volume Input'!E733," ")</f>
        <v xml:space="preserve"> </v>
      </c>
      <c r="H731" s="210" t="str">
        <f>IFERROR(VLOOKUP(Table2472[[#This Row],[MS-DRG]],'TO HIDE DRG Sum Ref'!$B$2:$M$760,2,FALSE)," ")</f>
        <v xml:space="preserve"> </v>
      </c>
      <c r="I731" s="212" t="str">
        <f>_xlfn.IFNA(VLOOKUP(Table2472[[#This Row],[MS-DRG]],'TO HIDE DRG Sum Ref'!$B$2:$F$760,3,FALSE)," ")</f>
        <v xml:space="preserve"> </v>
      </c>
      <c r="J731" s="212" t="str">
        <f>_xlfn.IFNA(VLOOKUP(F731,'TO HIDE DRG Sum Ref'!$L$3:$N$85,3,FALSE)," ")</f>
        <v xml:space="preserve"> </v>
      </c>
      <c r="K731" s="213" t="str">
        <f>IF(J731="Low",0.05,IF(J731="Medium",0.1,IF(J731="High",0.2,IF(J731="No Risk",0,IF(Table2472[[#This Row],[Risk of Shift]]=" "," ")))))</f>
        <v xml:space="preserve"> </v>
      </c>
      <c r="L731" s="213" t="str">
        <f>IF(J731="Low",0.1,IF(J731="Medium",0.15,IF(J731="High",0.25,IF(J731="No Risk",0,IF(Table2472[[#This Row],[Risk of Shift]]=" "," ")))))</f>
        <v xml:space="preserve"> </v>
      </c>
      <c r="M731" s="213" t="str">
        <f>IF(J731="Low",0.15,IF(J731="Medium",0.2,IF(J731="High",0.3,IF(J731="No Risk",0,IF(Table2472[[#This Row],[Risk of Shift]]=" "," ")))))</f>
        <v xml:space="preserve"> </v>
      </c>
    </row>
    <row r="732" spans="3:13">
      <c r="C732" s="16"/>
      <c r="E732" s="209" t="str">
        <f>IFERROR(VLOOKUP(Table2472[[#This Row],[MS-DRG]],'TO HIDE DRG Sum Ref'!$B$2:$M$760,4,FALSE)," ")</f>
        <v xml:space="preserve"> </v>
      </c>
      <c r="F732" s="210" t="str">
        <f>IFERROR(VLOOKUP(Table2472[[#This Row],[MS-DRG]],'TO HIDE DRG Sum Ref'!$B$2:$M$760,5,FALSE)," ")</f>
        <v xml:space="preserve"> </v>
      </c>
      <c r="G732" s="211" t="str">
        <f>IF('Volume Input'!E734&lt;&gt;0,'Volume Input'!E734," ")</f>
        <v xml:space="preserve"> </v>
      </c>
      <c r="H732" s="210" t="str">
        <f>IFERROR(VLOOKUP(Table2472[[#This Row],[MS-DRG]],'TO HIDE DRG Sum Ref'!$B$2:$M$760,2,FALSE)," ")</f>
        <v xml:space="preserve"> </v>
      </c>
      <c r="I732" s="212" t="str">
        <f>_xlfn.IFNA(VLOOKUP(Table2472[[#This Row],[MS-DRG]],'TO HIDE DRG Sum Ref'!$B$2:$F$760,3,FALSE)," ")</f>
        <v xml:space="preserve"> </v>
      </c>
      <c r="J732" s="212" t="str">
        <f>_xlfn.IFNA(VLOOKUP(F732,'TO HIDE DRG Sum Ref'!$L$3:$N$85,3,FALSE)," ")</f>
        <v xml:space="preserve"> </v>
      </c>
      <c r="K732" s="213" t="str">
        <f>IF(J732="Low",0.05,IF(J732="Medium",0.1,IF(J732="High",0.2,IF(J732="No Risk",0,IF(Table2472[[#This Row],[Risk of Shift]]=" "," ")))))</f>
        <v xml:space="preserve"> </v>
      </c>
      <c r="L732" s="213" t="str">
        <f>IF(J732="Low",0.1,IF(J732="Medium",0.15,IF(J732="High",0.25,IF(J732="No Risk",0,IF(Table2472[[#This Row],[Risk of Shift]]=" "," ")))))</f>
        <v xml:space="preserve"> </v>
      </c>
      <c r="M732" s="213" t="str">
        <f>IF(J732="Low",0.15,IF(J732="Medium",0.2,IF(J732="High",0.3,IF(J732="No Risk",0,IF(Table2472[[#This Row],[Risk of Shift]]=" "," ")))))</f>
        <v xml:space="preserve"> </v>
      </c>
    </row>
    <row r="733" spans="3:13">
      <c r="C733" s="16"/>
      <c r="E733" s="209" t="str">
        <f>IFERROR(VLOOKUP(Table2472[[#This Row],[MS-DRG]],'TO HIDE DRG Sum Ref'!$B$2:$M$760,4,FALSE)," ")</f>
        <v xml:space="preserve"> </v>
      </c>
      <c r="F733" s="210" t="str">
        <f>IFERROR(VLOOKUP(Table2472[[#This Row],[MS-DRG]],'TO HIDE DRG Sum Ref'!$B$2:$M$760,5,FALSE)," ")</f>
        <v xml:space="preserve"> </v>
      </c>
      <c r="G733" s="211" t="str">
        <f>IF('Volume Input'!E735&lt;&gt;0,'Volume Input'!E735," ")</f>
        <v xml:space="preserve"> </v>
      </c>
      <c r="H733" s="210" t="str">
        <f>IFERROR(VLOOKUP(Table2472[[#This Row],[MS-DRG]],'TO HIDE DRG Sum Ref'!$B$2:$M$760,2,FALSE)," ")</f>
        <v xml:space="preserve"> </v>
      </c>
      <c r="I733" s="212" t="str">
        <f>_xlfn.IFNA(VLOOKUP(Table2472[[#This Row],[MS-DRG]],'TO HIDE DRG Sum Ref'!$B$2:$F$760,3,FALSE)," ")</f>
        <v xml:space="preserve"> </v>
      </c>
      <c r="J733" s="212" t="str">
        <f>_xlfn.IFNA(VLOOKUP(F733,'TO HIDE DRG Sum Ref'!$L$3:$N$85,3,FALSE)," ")</f>
        <v xml:space="preserve"> </v>
      </c>
      <c r="K733" s="213" t="str">
        <f>IF(J733="Low",0.05,IF(J733="Medium",0.1,IF(J733="High",0.2,IF(J733="No Risk",0,IF(Table2472[[#This Row],[Risk of Shift]]=" "," ")))))</f>
        <v xml:space="preserve"> </v>
      </c>
      <c r="L733" s="213" t="str">
        <f>IF(J733="Low",0.1,IF(J733="Medium",0.15,IF(J733="High",0.25,IF(J733="No Risk",0,IF(Table2472[[#This Row],[Risk of Shift]]=" "," ")))))</f>
        <v xml:space="preserve"> </v>
      </c>
      <c r="M733" s="213" t="str">
        <f>IF(J733="Low",0.15,IF(J733="Medium",0.2,IF(J733="High",0.3,IF(J733="No Risk",0,IF(Table2472[[#This Row],[Risk of Shift]]=" "," ")))))</f>
        <v xml:space="preserve"> </v>
      </c>
    </row>
    <row r="734" spans="3:13">
      <c r="C734" s="16"/>
      <c r="E734" s="209" t="str">
        <f>IFERROR(VLOOKUP(Table2472[[#This Row],[MS-DRG]],'TO HIDE DRG Sum Ref'!$B$2:$M$760,4,FALSE)," ")</f>
        <v xml:space="preserve"> </v>
      </c>
      <c r="F734" s="210" t="str">
        <f>IFERROR(VLOOKUP(Table2472[[#This Row],[MS-DRG]],'TO HIDE DRG Sum Ref'!$B$2:$M$760,5,FALSE)," ")</f>
        <v xml:space="preserve"> </v>
      </c>
      <c r="G734" s="211" t="str">
        <f>IF('Volume Input'!E736&lt;&gt;0,'Volume Input'!E736," ")</f>
        <v xml:space="preserve"> </v>
      </c>
      <c r="H734" s="210" t="str">
        <f>IFERROR(VLOOKUP(Table2472[[#This Row],[MS-DRG]],'TO HIDE DRG Sum Ref'!$B$2:$M$760,2,FALSE)," ")</f>
        <v xml:space="preserve"> </v>
      </c>
      <c r="I734" s="212" t="str">
        <f>_xlfn.IFNA(VLOOKUP(Table2472[[#This Row],[MS-DRG]],'TO HIDE DRG Sum Ref'!$B$2:$F$760,3,FALSE)," ")</f>
        <v xml:space="preserve"> </v>
      </c>
      <c r="J734" s="212" t="str">
        <f>_xlfn.IFNA(VLOOKUP(F734,'TO HIDE DRG Sum Ref'!$L$3:$N$85,3,FALSE)," ")</f>
        <v xml:space="preserve"> </v>
      </c>
      <c r="K734" s="213" t="str">
        <f>IF(J734="Low",0.05,IF(J734="Medium",0.1,IF(J734="High",0.2,IF(J734="No Risk",0,IF(Table2472[[#This Row],[Risk of Shift]]=" "," ")))))</f>
        <v xml:space="preserve"> </v>
      </c>
      <c r="L734" s="213" t="str">
        <f>IF(J734="Low",0.1,IF(J734="Medium",0.15,IF(J734="High",0.25,IF(J734="No Risk",0,IF(Table2472[[#This Row],[Risk of Shift]]=" "," ")))))</f>
        <v xml:space="preserve"> </v>
      </c>
      <c r="M734" s="213" t="str">
        <f>IF(J734="Low",0.15,IF(J734="Medium",0.2,IF(J734="High",0.3,IF(J734="No Risk",0,IF(Table2472[[#This Row],[Risk of Shift]]=" "," ")))))</f>
        <v xml:space="preserve"> </v>
      </c>
    </row>
    <row r="735" spans="3:13">
      <c r="C735" s="16"/>
      <c r="E735" s="209" t="str">
        <f>IFERROR(VLOOKUP(Table2472[[#This Row],[MS-DRG]],'TO HIDE DRG Sum Ref'!$B$2:$M$760,4,FALSE)," ")</f>
        <v xml:space="preserve"> </v>
      </c>
      <c r="F735" s="210" t="str">
        <f>IFERROR(VLOOKUP(Table2472[[#This Row],[MS-DRG]],'TO HIDE DRG Sum Ref'!$B$2:$M$760,5,FALSE)," ")</f>
        <v xml:space="preserve"> </v>
      </c>
      <c r="G735" s="211" t="str">
        <f>IF('Volume Input'!E737&lt;&gt;0,'Volume Input'!E737," ")</f>
        <v xml:space="preserve"> </v>
      </c>
      <c r="H735" s="210" t="str">
        <f>IFERROR(VLOOKUP(Table2472[[#This Row],[MS-DRG]],'TO HIDE DRG Sum Ref'!$B$2:$M$760,2,FALSE)," ")</f>
        <v xml:space="preserve"> </v>
      </c>
      <c r="I735" s="212" t="str">
        <f>_xlfn.IFNA(VLOOKUP(Table2472[[#This Row],[MS-DRG]],'TO HIDE DRG Sum Ref'!$B$2:$F$760,3,FALSE)," ")</f>
        <v xml:space="preserve"> </v>
      </c>
      <c r="J735" s="212" t="str">
        <f>_xlfn.IFNA(VLOOKUP(F735,'TO HIDE DRG Sum Ref'!$L$3:$N$85,3,FALSE)," ")</f>
        <v xml:space="preserve"> </v>
      </c>
      <c r="K735" s="213" t="str">
        <f>IF(J735="Low",0.05,IF(J735="Medium",0.1,IF(J735="High",0.2,IF(J735="No Risk",0,IF(Table2472[[#This Row],[Risk of Shift]]=" "," ")))))</f>
        <v xml:space="preserve"> </v>
      </c>
      <c r="L735" s="213" t="str">
        <f>IF(J735="Low",0.1,IF(J735="Medium",0.15,IF(J735="High",0.25,IF(J735="No Risk",0,IF(Table2472[[#This Row],[Risk of Shift]]=" "," ")))))</f>
        <v xml:space="preserve"> </v>
      </c>
      <c r="M735" s="213" t="str">
        <f>IF(J735="Low",0.15,IF(J735="Medium",0.2,IF(J735="High",0.3,IF(J735="No Risk",0,IF(Table2472[[#This Row],[Risk of Shift]]=" "," ")))))</f>
        <v xml:space="preserve"> </v>
      </c>
    </row>
    <row r="736" spans="3:13">
      <c r="C736" s="16"/>
      <c r="E736" s="209" t="str">
        <f>IFERROR(VLOOKUP(Table2472[[#This Row],[MS-DRG]],'TO HIDE DRG Sum Ref'!$B$2:$M$760,4,FALSE)," ")</f>
        <v xml:space="preserve"> </v>
      </c>
      <c r="F736" s="210" t="str">
        <f>IFERROR(VLOOKUP(Table2472[[#This Row],[MS-DRG]],'TO HIDE DRG Sum Ref'!$B$2:$M$760,5,FALSE)," ")</f>
        <v xml:space="preserve"> </v>
      </c>
      <c r="G736" s="211" t="str">
        <f>IF('Volume Input'!E738&lt;&gt;0,'Volume Input'!E738," ")</f>
        <v xml:space="preserve"> </v>
      </c>
      <c r="H736" s="210" t="str">
        <f>IFERROR(VLOOKUP(Table2472[[#This Row],[MS-DRG]],'TO HIDE DRG Sum Ref'!$B$2:$M$760,2,FALSE)," ")</f>
        <v xml:space="preserve"> </v>
      </c>
      <c r="I736" s="212" t="str">
        <f>_xlfn.IFNA(VLOOKUP(Table2472[[#This Row],[MS-DRG]],'TO HIDE DRG Sum Ref'!$B$2:$F$760,3,FALSE)," ")</f>
        <v xml:space="preserve"> </v>
      </c>
      <c r="J736" s="212" t="str">
        <f>_xlfn.IFNA(VLOOKUP(F736,'TO HIDE DRG Sum Ref'!$L$3:$N$85,3,FALSE)," ")</f>
        <v xml:space="preserve"> </v>
      </c>
      <c r="K736" s="213" t="str">
        <f>IF(J736="Low",0.05,IF(J736="Medium",0.1,IF(J736="High",0.2,IF(J736="No Risk",0,IF(Table2472[[#This Row],[Risk of Shift]]=" "," ")))))</f>
        <v xml:space="preserve"> </v>
      </c>
      <c r="L736" s="213" t="str">
        <f>IF(J736="Low",0.1,IF(J736="Medium",0.15,IF(J736="High",0.25,IF(J736="No Risk",0,IF(Table2472[[#This Row],[Risk of Shift]]=" "," ")))))</f>
        <v xml:space="preserve"> </v>
      </c>
      <c r="M736" s="213" t="str">
        <f>IF(J736="Low",0.15,IF(J736="Medium",0.2,IF(J736="High",0.3,IF(J736="No Risk",0,IF(Table2472[[#This Row],[Risk of Shift]]=" "," ")))))</f>
        <v xml:space="preserve"> </v>
      </c>
    </row>
    <row r="737" spans="3:13">
      <c r="C737" s="16"/>
      <c r="E737" s="209" t="str">
        <f>IFERROR(VLOOKUP(Table2472[[#This Row],[MS-DRG]],'TO HIDE DRG Sum Ref'!$B$2:$M$760,4,FALSE)," ")</f>
        <v xml:space="preserve"> </v>
      </c>
      <c r="F737" s="210" t="str">
        <f>IFERROR(VLOOKUP(Table2472[[#This Row],[MS-DRG]],'TO HIDE DRG Sum Ref'!$B$2:$M$760,5,FALSE)," ")</f>
        <v xml:space="preserve"> </v>
      </c>
      <c r="G737" s="211" t="str">
        <f>IF('Volume Input'!E739&lt;&gt;0,'Volume Input'!E739," ")</f>
        <v xml:space="preserve"> </v>
      </c>
      <c r="H737" s="210" t="str">
        <f>IFERROR(VLOOKUP(Table2472[[#This Row],[MS-DRG]],'TO HIDE DRG Sum Ref'!$B$2:$M$760,2,FALSE)," ")</f>
        <v xml:space="preserve"> </v>
      </c>
      <c r="I737" s="212" t="str">
        <f>_xlfn.IFNA(VLOOKUP(Table2472[[#This Row],[MS-DRG]],'TO HIDE DRG Sum Ref'!$B$2:$F$760,3,FALSE)," ")</f>
        <v xml:space="preserve"> </v>
      </c>
      <c r="J737" s="212" t="str">
        <f>_xlfn.IFNA(VLOOKUP(F737,'TO HIDE DRG Sum Ref'!$L$3:$N$85,3,FALSE)," ")</f>
        <v xml:space="preserve"> </v>
      </c>
      <c r="K737" s="213" t="str">
        <f>IF(J737="Low",0.05,IF(J737="Medium",0.1,IF(J737="High",0.2,IF(J737="No Risk",0,IF(Table2472[[#This Row],[Risk of Shift]]=" "," ")))))</f>
        <v xml:space="preserve"> </v>
      </c>
      <c r="L737" s="213" t="str">
        <f>IF(J737="Low",0.1,IF(J737="Medium",0.15,IF(J737="High",0.25,IF(J737="No Risk",0,IF(Table2472[[#This Row],[Risk of Shift]]=" "," ")))))</f>
        <v xml:space="preserve"> </v>
      </c>
      <c r="M737" s="213" t="str">
        <f>IF(J737="Low",0.15,IF(J737="Medium",0.2,IF(J737="High",0.3,IF(J737="No Risk",0,IF(Table2472[[#This Row],[Risk of Shift]]=" "," ")))))</f>
        <v xml:space="preserve"> </v>
      </c>
    </row>
    <row r="738" spans="3:13">
      <c r="C738" s="16"/>
      <c r="E738" s="209" t="str">
        <f>IFERROR(VLOOKUP(Table2472[[#This Row],[MS-DRG]],'TO HIDE DRG Sum Ref'!$B$2:$M$760,4,FALSE)," ")</f>
        <v xml:space="preserve"> </v>
      </c>
      <c r="F738" s="210" t="str">
        <f>IFERROR(VLOOKUP(Table2472[[#This Row],[MS-DRG]],'TO HIDE DRG Sum Ref'!$B$2:$M$760,5,FALSE)," ")</f>
        <v xml:space="preserve"> </v>
      </c>
      <c r="G738" s="211" t="str">
        <f>IF('Volume Input'!E740&lt;&gt;0,'Volume Input'!E740," ")</f>
        <v xml:space="preserve"> </v>
      </c>
      <c r="H738" s="210" t="str">
        <f>IFERROR(VLOOKUP(Table2472[[#This Row],[MS-DRG]],'TO HIDE DRG Sum Ref'!$B$2:$M$760,2,FALSE)," ")</f>
        <v xml:space="preserve"> </v>
      </c>
      <c r="I738" s="212" t="str">
        <f>_xlfn.IFNA(VLOOKUP(Table2472[[#This Row],[MS-DRG]],'TO HIDE DRG Sum Ref'!$B$2:$F$760,3,FALSE)," ")</f>
        <v xml:space="preserve"> </v>
      </c>
      <c r="J738" s="212" t="str">
        <f>_xlfn.IFNA(VLOOKUP(F738,'TO HIDE DRG Sum Ref'!$L$3:$N$85,3,FALSE)," ")</f>
        <v xml:space="preserve"> </v>
      </c>
      <c r="K738" s="213" t="str">
        <f>IF(J738="Low",0.05,IF(J738="Medium",0.1,IF(J738="High",0.2,IF(J738="No Risk",0,IF(Table2472[[#This Row],[Risk of Shift]]=" "," ")))))</f>
        <v xml:space="preserve"> </v>
      </c>
      <c r="L738" s="213" t="str">
        <f>IF(J738="Low",0.1,IF(J738="Medium",0.15,IF(J738="High",0.25,IF(J738="No Risk",0,IF(Table2472[[#This Row],[Risk of Shift]]=" "," ")))))</f>
        <v xml:space="preserve"> </v>
      </c>
      <c r="M738" s="213" t="str">
        <f>IF(J738="Low",0.15,IF(J738="Medium",0.2,IF(J738="High",0.3,IF(J738="No Risk",0,IF(Table2472[[#This Row],[Risk of Shift]]=" "," ")))))</f>
        <v xml:space="preserve"> </v>
      </c>
    </row>
    <row r="739" spans="3:13">
      <c r="C739" s="16"/>
      <c r="E739" s="209" t="str">
        <f>IFERROR(VLOOKUP(Table2472[[#This Row],[MS-DRG]],'TO HIDE DRG Sum Ref'!$B$2:$M$760,4,FALSE)," ")</f>
        <v xml:space="preserve"> </v>
      </c>
      <c r="F739" s="210" t="str">
        <f>IFERROR(VLOOKUP(Table2472[[#This Row],[MS-DRG]],'TO HIDE DRG Sum Ref'!$B$2:$M$760,5,FALSE)," ")</f>
        <v xml:space="preserve"> </v>
      </c>
      <c r="G739" s="211" t="str">
        <f>IF('Volume Input'!E741&lt;&gt;0,'Volume Input'!E741," ")</f>
        <v xml:space="preserve"> </v>
      </c>
      <c r="H739" s="210" t="str">
        <f>IFERROR(VLOOKUP(Table2472[[#This Row],[MS-DRG]],'TO HIDE DRG Sum Ref'!$B$2:$M$760,2,FALSE)," ")</f>
        <v xml:space="preserve"> </v>
      </c>
      <c r="I739" s="212" t="str">
        <f>_xlfn.IFNA(VLOOKUP(Table2472[[#This Row],[MS-DRG]],'TO HIDE DRG Sum Ref'!$B$2:$F$760,3,FALSE)," ")</f>
        <v xml:space="preserve"> </v>
      </c>
      <c r="J739" s="212" t="str">
        <f>_xlfn.IFNA(VLOOKUP(F739,'TO HIDE DRG Sum Ref'!$L$3:$N$85,3,FALSE)," ")</f>
        <v xml:space="preserve"> </v>
      </c>
      <c r="K739" s="213" t="str">
        <f>IF(J739="Low",0.05,IF(J739="Medium",0.1,IF(J739="High",0.2,IF(J739="No Risk",0,IF(Table2472[[#This Row],[Risk of Shift]]=" "," ")))))</f>
        <v xml:space="preserve"> </v>
      </c>
      <c r="L739" s="213" t="str">
        <f>IF(J739="Low",0.1,IF(J739="Medium",0.15,IF(J739="High",0.25,IF(J739="No Risk",0,IF(Table2472[[#This Row],[Risk of Shift]]=" "," ")))))</f>
        <v xml:space="preserve"> </v>
      </c>
      <c r="M739" s="213" t="str">
        <f>IF(J739="Low",0.15,IF(J739="Medium",0.2,IF(J739="High",0.3,IF(J739="No Risk",0,IF(Table2472[[#This Row],[Risk of Shift]]=" "," ")))))</f>
        <v xml:space="preserve"> </v>
      </c>
    </row>
    <row r="740" spans="3:13">
      <c r="C740" s="16"/>
      <c r="E740" s="209" t="str">
        <f>IFERROR(VLOOKUP(Table2472[[#This Row],[MS-DRG]],'TO HIDE DRG Sum Ref'!$B$2:$M$760,4,FALSE)," ")</f>
        <v xml:space="preserve"> </v>
      </c>
      <c r="F740" s="210" t="str">
        <f>IFERROR(VLOOKUP(Table2472[[#This Row],[MS-DRG]],'TO HIDE DRG Sum Ref'!$B$2:$M$760,5,FALSE)," ")</f>
        <v xml:space="preserve"> </v>
      </c>
      <c r="G740" s="211" t="str">
        <f>IF('Volume Input'!E742&lt;&gt;0,'Volume Input'!E742," ")</f>
        <v xml:space="preserve"> </v>
      </c>
      <c r="H740" s="210" t="str">
        <f>IFERROR(VLOOKUP(Table2472[[#This Row],[MS-DRG]],'TO HIDE DRG Sum Ref'!$B$2:$M$760,2,FALSE)," ")</f>
        <v xml:space="preserve"> </v>
      </c>
      <c r="I740" s="212" t="str">
        <f>_xlfn.IFNA(VLOOKUP(Table2472[[#This Row],[MS-DRG]],'TO HIDE DRG Sum Ref'!$B$2:$F$760,3,FALSE)," ")</f>
        <v xml:space="preserve"> </v>
      </c>
      <c r="J740" s="212" t="str">
        <f>_xlfn.IFNA(VLOOKUP(F740,'TO HIDE DRG Sum Ref'!$L$3:$N$85,3,FALSE)," ")</f>
        <v xml:space="preserve"> </v>
      </c>
      <c r="K740" s="213" t="str">
        <f>IF(J740="Low",0.05,IF(J740="Medium",0.1,IF(J740="High",0.2,IF(J740="No Risk",0,IF(Table2472[[#This Row],[Risk of Shift]]=" "," ")))))</f>
        <v xml:space="preserve"> </v>
      </c>
      <c r="L740" s="213" t="str">
        <f>IF(J740="Low",0.1,IF(J740="Medium",0.15,IF(J740="High",0.25,IF(J740="No Risk",0,IF(Table2472[[#This Row],[Risk of Shift]]=" "," ")))))</f>
        <v xml:space="preserve"> </v>
      </c>
      <c r="M740" s="213" t="str">
        <f>IF(J740="Low",0.15,IF(J740="Medium",0.2,IF(J740="High",0.3,IF(J740="No Risk",0,IF(Table2472[[#This Row],[Risk of Shift]]=" "," ")))))</f>
        <v xml:space="preserve"> </v>
      </c>
    </row>
    <row r="741" spans="3:13">
      <c r="C741" s="16"/>
      <c r="E741" s="209" t="str">
        <f>IFERROR(VLOOKUP(Table2472[[#This Row],[MS-DRG]],'TO HIDE DRG Sum Ref'!$B$2:$M$760,4,FALSE)," ")</f>
        <v xml:space="preserve"> </v>
      </c>
      <c r="F741" s="210" t="str">
        <f>IFERROR(VLOOKUP(Table2472[[#This Row],[MS-DRG]],'TO HIDE DRG Sum Ref'!$B$2:$M$760,5,FALSE)," ")</f>
        <v xml:space="preserve"> </v>
      </c>
      <c r="G741" s="211" t="str">
        <f>IF('Volume Input'!E743&lt;&gt;0,'Volume Input'!E743," ")</f>
        <v xml:space="preserve"> </v>
      </c>
      <c r="H741" s="210" t="str">
        <f>IFERROR(VLOOKUP(Table2472[[#This Row],[MS-DRG]],'TO HIDE DRG Sum Ref'!$B$2:$M$760,2,FALSE)," ")</f>
        <v xml:space="preserve"> </v>
      </c>
      <c r="I741" s="212" t="str">
        <f>_xlfn.IFNA(VLOOKUP(Table2472[[#This Row],[MS-DRG]],'TO HIDE DRG Sum Ref'!$B$2:$F$760,3,FALSE)," ")</f>
        <v xml:space="preserve"> </v>
      </c>
      <c r="J741" s="212" t="str">
        <f>_xlfn.IFNA(VLOOKUP(F741,'TO HIDE DRG Sum Ref'!$L$3:$N$85,3,FALSE)," ")</f>
        <v xml:space="preserve"> </v>
      </c>
      <c r="K741" s="213" t="str">
        <f>IF(J741="Low",0.05,IF(J741="Medium",0.1,IF(J741="High",0.2,IF(J741="No Risk",0,IF(Table2472[[#This Row],[Risk of Shift]]=" "," ")))))</f>
        <v xml:space="preserve"> </v>
      </c>
      <c r="L741" s="213" t="str">
        <f>IF(J741="Low",0.1,IF(J741="Medium",0.15,IF(J741="High",0.25,IF(J741="No Risk",0,IF(Table2472[[#This Row],[Risk of Shift]]=" "," ")))))</f>
        <v xml:space="preserve"> </v>
      </c>
      <c r="M741" s="213" t="str">
        <f>IF(J741="Low",0.15,IF(J741="Medium",0.2,IF(J741="High",0.3,IF(J741="No Risk",0,IF(Table2472[[#This Row],[Risk of Shift]]=" "," ")))))</f>
        <v xml:space="preserve"> </v>
      </c>
    </row>
    <row r="742" spans="3:13">
      <c r="C742" s="16"/>
      <c r="E742" s="209" t="str">
        <f>IFERROR(VLOOKUP(Table2472[[#This Row],[MS-DRG]],'TO HIDE DRG Sum Ref'!$B$2:$M$760,4,FALSE)," ")</f>
        <v xml:space="preserve"> </v>
      </c>
      <c r="F742" s="210" t="str">
        <f>IFERROR(VLOOKUP(Table2472[[#This Row],[MS-DRG]],'TO HIDE DRG Sum Ref'!$B$2:$M$760,5,FALSE)," ")</f>
        <v xml:space="preserve"> </v>
      </c>
      <c r="G742" s="211" t="str">
        <f>IF('Volume Input'!E744&lt;&gt;0,'Volume Input'!E744," ")</f>
        <v xml:space="preserve"> </v>
      </c>
      <c r="H742" s="210" t="str">
        <f>IFERROR(VLOOKUP(Table2472[[#This Row],[MS-DRG]],'TO HIDE DRG Sum Ref'!$B$2:$M$760,2,FALSE)," ")</f>
        <v xml:space="preserve"> </v>
      </c>
      <c r="I742" s="212" t="str">
        <f>_xlfn.IFNA(VLOOKUP(Table2472[[#This Row],[MS-DRG]],'TO HIDE DRG Sum Ref'!$B$2:$F$760,3,FALSE)," ")</f>
        <v xml:space="preserve"> </v>
      </c>
      <c r="J742" s="212" t="str">
        <f>_xlfn.IFNA(VLOOKUP(F742,'TO HIDE DRG Sum Ref'!$L$3:$N$85,3,FALSE)," ")</f>
        <v xml:space="preserve"> </v>
      </c>
      <c r="K742" s="213" t="str">
        <f>IF(J742="Low",0.05,IF(J742="Medium",0.1,IF(J742="High",0.2,IF(J742="No Risk",0,IF(Table2472[[#This Row],[Risk of Shift]]=" "," ")))))</f>
        <v xml:space="preserve"> </v>
      </c>
      <c r="L742" s="213" t="str">
        <f>IF(J742="Low",0.1,IF(J742="Medium",0.15,IF(J742="High",0.25,IF(J742="No Risk",0,IF(Table2472[[#This Row],[Risk of Shift]]=" "," ")))))</f>
        <v xml:space="preserve"> </v>
      </c>
      <c r="M742" s="213" t="str">
        <f>IF(J742="Low",0.15,IF(J742="Medium",0.2,IF(J742="High",0.3,IF(J742="No Risk",0,IF(Table2472[[#This Row],[Risk of Shift]]=" "," ")))))</f>
        <v xml:space="preserve"> </v>
      </c>
    </row>
    <row r="743" spans="3:13">
      <c r="C743" s="16"/>
      <c r="E743" s="209" t="str">
        <f>IFERROR(VLOOKUP(Table2472[[#This Row],[MS-DRG]],'TO HIDE DRG Sum Ref'!$B$2:$M$760,4,FALSE)," ")</f>
        <v xml:space="preserve"> </v>
      </c>
      <c r="F743" s="210" t="str">
        <f>IFERROR(VLOOKUP(Table2472[[#This Row],[MS-DRG]],'TO HIDE DRG Sum Ref'!$B$2:$M$760,5,FALSE)," ")</f>
        <v xml:space="preserve"> </v>
      </c>
      <c r="G743" s="211" t="str">
        <f>IF('Volume Input'!E745&lt;&gt;0,'Volume Input'!E745," ")</f>
        <v xml:space="preserve"> </v>
      </c>
      <c r="H743" s="210" t="str">
        <f>IFERROR(VLOOKUP(Table2472[[#This Row],[MS-DRG]],'TO HIDE DRG Sum Ref'!$B$2:$M$760,2,FALSE)," ")</f>
        <v xml:space="preserve"> </v>
      </c>
      <c r="I743" s="212" t="str">
        <f>_xlfn.IFNA(VLOOKUP(Table2472[[#This Row],[MS-DRG]],'TO HIDE DRG Sum Ref'!$B$2:$F$760,3,FALSE)," ")</f>
        <v xml:space="preserve"> </v>
      </c>
      <c r="J743" s="212" t="str">
        <f>_xlfn.IFNA(VLOOKUP(F743,'TO HIDE DRG Sum Ref'!$L$3:$N$85,3,FALSE)," ")</f>
        <v xml:space="preserve"> </v>
      </c>
      <c r="K743" s="213" t="str">
        <f>IF(J743="Low",0.05,IF(J743="Medium",0.1,IF(J743="High",0.2,IF(J743="No Risk",0,IF(Table2472[[#This Row],[Risk of Shift]]=" "," ")))))</f>
        <v xml:space="preserve"> </v>
      </c>
      <c r="L743" s="213" t="str">
        <f>IF(J743="Low",0.1,IF(J743="Medium",0.15,IF(J743="High",0.25,IF(J743="No Risk",0,IF(Table2472[[#This Row],[Risk of Shift]]=" "," ")))))</f>
        <v xml:space="preserve"> </v>
      </c>
      <c r="M743" s="213" t="str">
        <f>IF(J743="Low",0.15,IF(J743="Medium",0.2,IF(J743="High",0.3,IF(J743="No Risk",0,IF(Table2472[[#This Row],[Risk of Shift]]=" "," ")))))</f>
        <v xml:space="preserve"> </v>
      </c>
    </row>
    <row r="744" spans="3:13">
      <c r="C744" s="16"/>
      <c r="E744" s="209" t="str">
        <f>IFERROR(VLOOKUP(Table2472[[#This Row],[MS-DRG]],'TO HIDE DRG Sum Ref'!$B$2:$M$760,4,FALSE)," ")</f>
        <v xml:space="preserve"> </v>
      </c>
      <c r="F744" s="210" t="str">
        <f>IFERROR(VLOOKUP(Table2472[[#This Row],[MS-DRG]],'TO HIDE DRG Sum Ref'!$B$2:$M$760,5,FALSE)," ")</f>
        <v xml:space="preserve"> </v>
      </c>
      <c r="G744" s="211" t="str">
        <f>IF('Volume Input'!E746&lt;&gt;0,'Volume Input'!E746," ")</f>
        <v xml:space="preserve"> </v>
      </c>
      <c r="H744" s="210" t="str">
        <f>IFERROR(VLOOKUP(Table2472[[#This Row],[MS-DRG]],'TO HIDE DRG Sum Ref'!$B$2:$M$760,2,FALSE)," ")</f>
        <v xml:space="preserve"> </v>
      </c>
      <c r="I744" s="212" t="str">
        <f>_xlfn.IFNA(VLOOKUP(Table2472[[#This Row],[MS-DRG]],'TO HIDE DRG Sum Ref'!$B$2:$F$760,3,FALSE)," ")</f>
        <v xml:space="preserve"> </v>
      </c>
      <c r="J744" s="212" t="str">
        <f>_xlfn.IFNA(VLOOKUP(F744,'TO HIDE DRG Sum Ref'!$L$3:$N$85,3,FALSE)," ")</f>
        <v xml:space="preserve"> </v>
      </c>
      <c r="K744" s="213" t="str">
        <f>IF(J744="Low",0.05,IF(J744="Medium",0.1,IF(J744="High",0.2,IF(J744="No Risk",0,IF(Table2472[[#This Row],[Risk of Shift]]=" "," ")))))</f>
        <v xml:space="preserve"> </v>
      </c>
      <c r="L744" s="213" t="str">
        <f>IF(J744="Low",0.1,IF(J744="Medium",0.15,IF(J744="High",0.25,IF(J744="No Risk",0,IF(Table2472[[#This Row],[Risk of Shift]]=" "," ")))))</f>
        <v xml:space="preserve"> </v>
      </c>
      <c r="M744" s="213" t="str">
        <f>IF(J744="Low",0.15,IF(J744="Medium",0.2,IF(J744="High",0.3,IF(J744="No Risk",0,IF(Table2472[[#This Row],[Risk of Shift]]=" "," ")))))</f>
        <v xml:space="preserve"> </v>
      </c>
    </row>
    <row r="745" spans="3:13">
      <c r="C745" s="16"/>
      <c r="E745" s="209" t="str">
        <f>IFERROR(VLOOKUP(Table2472[[#This Row],[MS-DRG]],'TO HIDE DRG Sum Ref'!$B$2:$M$760,4,FALSE)," ")</f>
        <v xml:space="preserve"> </v>
      </c>
      <c r="F745" s="210" t="str">
        <f>IFERROR(VLOOKUP(Table2472[[#This Row],[MS-DRG]],'TO HIDE DRG Sum Ref'!$B$2:$M$760,5,FALSE)," ")</f>
        <v xml:space="preserve"> </v>
      </c>
      <c r="G745" s="211" t="str">
        <f>IF('Volume Input'!E747&lt;&gt;0,'Volume Input'!E747," ")</f>
        <v xml:space="preserve"> </v>
      </c>
      <c r="H745" s="210" t="str">
        <f>IFERROR(VLOOKUP(Table2472[[#This Row],[MS-DRG]],'TO HIDE DRG Sum Ref'!$B$2:$M$760,2,FALSE)," ")</f>
        <v xml:space="preserve"> </v>
      </c>
      <c r="I745" s="212" t="str">
        <f>_xlfn.IFNA(VLOOKUP(Table2472[[#This Row],[MS-DRG]],'TO HIDE DRG Sum Ref'!$B$2:$F$760,3,FALSE)," ")</f>
        <v xml:space="preserve"> </v>
      </c>
      <c r="J745" s="212" t="str">
        <f>_xlfn.IFNA(VLOOKUP(F745,'TO HIDE DRG Sum Ref'!$L$3:$N$85,3,FALSE)," ")</f>
        <v xml:space="preserve"> </v>
      </c>
      <c r="K745" s="213" t="str">
        <f>IF(J745="Low",0.05,IF(J745="Medium",0.1,IF(J745="High",0.2,IF(J745="No Risk",0,IF(Table2472[[#This Row],[Risk of Shift]]=" "," ")))))</f>
        <v xml:space="preserve"> </v>
      </c>
      <c r="L745" s="213" t="str">
        <f>IF(J745="Low",0.1,IF(J745="Medium",0.15,IF(J745="High",0.25,IF(J745="No Risk",0,IF(Table2472[[#This Row],[Risk of Shift]]=" "," ")))))</f>
        <v xml:space="preserve"> </v>
      </c>
      <c r="M745" s="213" t="str">
        <f>IF(J745="Low",0.15,IF(J745="Medium",0.2,IF(J745="High",0.3,IF(J745="No Risk",0,IF(Table2472[[#This Row],[Risk of Shift]]=" "," ")))))</f>
        <v xml:space="preserve"> </v>
      </c>
    </row>
    <row r="746" spans="3:13">
      <c r="C746" s="16"/>
      <c r="E746" s="209" t="str">
        <f>IFERROR(VLOOKUP(Table2472[[#This Row],[MS-DRG]],'TO HIDE DRG Sum Ref'!$B$2:$M$760,4,FALSE)," ")</f>
        <v xml:space="preserve"> </v>
      </c>
      <c r="F746" s="210" t="str">
        <f>IFERROR(VLOOKUP(Table2472[[#This Row],[MS-DRG]],'TO HIDE DRG Sum Ref'!$B$2:$M$760,5,FALSE)," ")</f>
        <v xml:space="preserve"> </v>
      </c>
      <c r="G746" s="211" t="str">
        <f>IF('Volume Input'!E748&lt;&gt;0,'Volume Input'!E748," ")</f>
        <v xml:space="preserve"> </v>
      </c>
      <c r="H746" s="210" t="str">
        <f>IFERROR(VLOOKUP(Table2472[[#This Row],[MS-DRG]],'TO HIDE DRG Sum Ref'!$B$2:$M$760,2,FALSE)," ")</f>
        <v xml:space="preserve"> </v>
      </c>
      <c r="I746" s="212" t="str">
        <f>_xlfn.IFNA(VLOOKUP(Table2472[[#This Row],[MS-DRG]],'TO HIDE DRG Sum Ref'!$B$2:$F$760,3,FALSE)," ")</f>
        <v xml:space="preserve"> </v>
      </c>
      <c r="J746" s="212" t="str">
        <f>_xlfn.IFNA(VLOOKUP(F746,'TO HIDE DRG Sum Ref'!$L$3:$N$85,3,FALSE)," ")</f>
        <v xml:space="preserve"> </v>
      </c>
      <c r="K746" s="213" t="str">
        <f>IF(J746="Low",0.05,IF(J746="Medium",0.1,IF(J746="High",0.2,IF(J746="No Risk",0,IF(Table2472[[#This Row],[Risk of Shift]]=" "," ")))))</f>
        <v xml:space="preserve"> </v>
      </c>
      <c r="L746" s="213" t="str">
        <f>IF(J746="Low",0.1,IF(J746="Medium",0.15,IF(J746="High",0.25,IF(J746="No Risk",0,IF(Table2472[[#This Row],[Risk of Shift]]=" "," ")))))</f>
        <v xml:space="preserve"> </v>
      </c>
      <c r="M746" s="213" t="str">
        <f>IF(J746="Low",0.15,IF(J746="Medium",0.2,IF(J746="High",0.3,IF(J746="No Risk",0,IF(Table2472[[#This Row],[Risk of Shift]]=" "," ")))))</f>
        <v xml:space="preserve"> </v>
      </c>
    </row>
    <row r="747" spans="3:13">
      <c r="C747" s="16"/>
      <c r="E747" s="209" t="str">
        <f>IFERROR(VLOOKUP(Table2472[[#This Row],[MS-DRG]],'TO HIDE DRG Sum Ref'!$B$2:$M$760,4,FALSE)," ")</f>
        <v xml:space="preserve"> </v>
      </c>
      <c r="F747" s="210" t="str">
        <f>IFERROR(VLOOKUP(Table2472[[#This Row],[MS-DRG]],'TO HIDE DRG Sum Ref'!$B$2:$M$760,5,FALSE)," ")</f>
        <v xml:space="preserve"> </v>
      </c>
      <c r="G747" s="211" t="str">
        <f>IF('Volume Input'!E749&lt;&gt;0,'Volume Input'!E749," ")</f>
        <v xml:space="preserve"> </v>
      </c>
      <c r="H747" s="210" t="str">
        <f>IFERROR(VLOOKUP(Table2472[[#This Row],[MS-DRG]],'TO HIDE DRG Sum Ref'!$B$2:$M$760,2,FALSE)," ")</f>
        <v xml:space="preserve"> </v>
      </c>
      <c r="I747" s="212" t="str">
        <f>_xlfn.IFNA(VLOOKUP(Table2472[[#This Row],[MS-DRG]],'TO HIDE DRG Sum Ref'!$B$2:$F$760,3,FALSE)," ")</f>
        <v xml:space="preserve"> </v>
      </c>
      <c r="J747" s="212" t="str">
        <f>_xlfn.IFNA(VLOOKUP(F747,'TO HIDE DRG Sum Ref'!$L$3:$N$85,3,FALSE)," ")</f>
        <v xml:space="preserve"> </v>
      </c>
      <c r="K747" s="213" t="str">
        <f>IF(J747="Low",0.05,IF(J747="Medium",0.1,IF(J747="High",0.2,IF(J747="No Risk",0,IF(Table2472[[#This Row],[Risk of Shift]]=" "," ")))))</f>
        <v xml:space="preserve"> </v>
      </c>
      <c r="L747" s="213" t="str">
        <f>IF(J747="Low",0.1,IF(J747="Medium",0.15,IF(J747="High",0.25,IF(J747="No Risk",0,IF(Table2472[[#This Row],[Risk of Shift]]=" "," ")))))</f>
        <v xml:space="preserve"> </v>
      </c>
      <c r="M747" s="213" t="str">
        <f>IF(J747="Low",0.15,IF(J747="Medium",0.2,IF(J747="High",0.3,IF(J747="No Risk",0,IF(Table2472[[#This Row],[Risk of Shift]]=" "," ")))))</f>
        <v xml:space="preserve"> </v>
      </c>
    </row>
    <row r="748" spans="3:13">
      <c r="C748" s="16"/>
      <c r="E748" s="209" t="str">
        <f>IFERROR(VLOOKUP(Table2472[[#This Row],[MS-DRG]],'TO HIDE DRG Sum Ref'!$B$2:$M$760,4,FALSE)," ")</f>
        <v xml:space="preserve"> </v>
      </c>
      <c r="F748" s="210" t="str">
        <f>IFERROR(VLOOKUP(Table2472[[#This Row],[MS-DRG]],'TO HIDE DRG Sum Ref'!$B$2:$M$760,5,FALSE)," ")</f>
        <v xml:space="preserve"> </v>
      </c>
      <c r="G748" s="211" t="str">
        <f>IF('Volume Input'!E750&lt;&gt;0,'Volume Input'!E750," ")</f>
        <v xml:space="preserve"> </v>
      </c>
      <c r="H748" s="210" t="str">
        <f>IFERROR(VLOOKUP(Table2472[[#This Row],[MS-DRG]],'TO HIDE DRG Sum Ref'!$B$2:$M$760,2,FALSE)," ")</f>
        <v xml:space="preserve"> </v>
      </c>
      <c r="I748" s="212" t="str">
        <f>_xlfn.IFNA(VLOOKUP(Table2472[[#This Row],[MS-DRG]],'TO HIDE DRG Sum Ref'!$B$2:$F$760,3,FALSE)," ")</f>
        <v xml:space="preserve"> </v>
      </c>
      <c r="J748" s="212" t="str">
        <f>_xlfn.IFNA(VLOOKUP(F748,'TO HIDE DRG Sum Ref'!$L$3:$N$85,3,FALSE)," ")</f>
        <v xml:space="preserve"> </v>
      </c>
      <c r="K748" s="213" t="str">
        <f>IF(J748="Low",0.05,IF(J748="Medium",0.1,IF(J748="High",0.2,IF(J748="No Risk",0,IF(Table2472[[#This Row],[Risk of Shift]]=" "," ")))))</f>
        <v xml:space="preserve"> </v>
      </c>
      <c r="L748" s="213" t="str">
        <f>IF(J748="Low",0.1,IF(J748="Medium",0.15,IF(J748="High",0.25,IF(J748="No Risk",0,IF(Table2472[[#This Row],[Risk of Shift]]=" "," ")))))</f>
        <v xml:space="preserve"> </v>
      </c>
      <c r="M748" s="213" t="str">
        <f>IF(J748="Low",0.15,IF(J748="Medium",0.2,IF(J748="High",0.3,IF(J748="No Risk",0,IF(Table2472[[#This Row],[Risk of Shift]]=" "," ")))))</f>
        <v xml:space="preserve"> </v>
      </c>
    </row>
    <row r="749" spans="3:13">
      <c r="C749" s="16"/>
      <c r="E749" s="209" t="str">
        <f>IFERROR(VLOOKUP(Table2472[[#This Row],[MS-DRG]],'TO HIDE DRG Sum Ref'!$B$2:$M$760,4,FALSE)," ")</f>
        <v xml:space="preserve"> </v>
      </c>
      <c r="F749" s="210" t="str">
        <f>IFERROR(VLOOKUP(Table2472[[#This Row],[MS-DRG]],'TO HIDE DRG Sum Ref'!$B$2:$M$760,5,FALSE)," ")</f>
        <v xml:space="preserve"> </v>
      </c>
      <c r="G749" s="211" t="str">
        <f>IF('Volume Input'!E751&lt;&gt;0,'Volume Input'!E751," ")</f>
        <v xml:space="preserve"> </v>
      </c>
      <c r="H749" s="210" t="str">
        <f>IFERROR(VLOOKUP(Table2472[[#This Row],[MS-DRG]],'TO HIDE DRG Sum Ref'!$B$2:$M$760,2,FALSE)," ")</f>
        <v xml:space="preserve"> </v>
      </c>
      <c r="I749" s="212" t="str">
        <f>_xlfn.IFNA(VLOOKUP(Table2472[[#This Row],[MS-DRG]],'TO HIDE DRG Sum Ref'!$B$2:$F$760,3,FALSE)," ")</f>
        <v xml:space="preserve"> </v>
      </c>
      <c r="J749" s="212" t="str">
        <f>_xlfn.IFNA(VLOOKUP(F749,'TO HIDE DRG Sum Ref'!$L$3:$N$85,3,FALSE)," ")</f>
        <v xml:space="preserve"> </v>
      </c>
      <c r="K749" s="213" t="str">
        <f>IF(J749="Low",0.05,IF(J749="Medium",0.1,IF(J749="High",0.2,IF(J749="No Risk",0,IF(Table2472[[#This Row],[Risk of Shift]]=" "," ")))))</f>
        <v xml:space="preserve"> </v>
      </c>
      <c r="L749" s="213" t="str">
        <f>IF(J749="Low",0.1,IF(J749="Medium",0.15,IF(J749="High",0.25,IF(J749="No Risk",0,IF(Table2472[[#This Row],[Risk of Shift]]=" "," ")))))</f>
        <v xml:space="preserve"> </v>
      </c>
      <c r="M749" s="213" t="str">
        <f>IF(J749="Low",0.15,IF(J749="Medium",0.2,IF(J749="High",0.3,IF(J749="No Risk",0,IF(Table2472[[#This Row],[Risk of Shift]]=" "," ")))))</f>
        <v xml:space="preserve"> </v>
      </c>
    </row>
    <row r="750" spans="3:13">
      <c r="C750" s="16"/>
      <c r="E750" s="209" t="str">
        <f>IFERROR(VLOOKUP(Table2472[[#This Row],[MS-DRG]],'TO HIDE DRG Sum Ref'!$B$2:$M$760,4,FALSE)," ")</f>
        <v xml:space="preserve"> </v>
      </c>
      <c r="F750" s="210" t="str">
        <f>IFERROR(VLOOKUP(Table2472[[#This Row],[MS-DRG]],'TO HIDE DRG Sum Ref'!$B$2:$M$760,5,FALSE)," ")</f>
        <v xml:space="preserve"> </v>
      </c>
      <c r="G750" s="211" t="str">
        <f>IF('Volume Input'!E752&lt;&gt;0,'Volume Input'!E752," ")</f>
        <v xml:space="preserve"> </v>
      </c>
      <c r="H750" s="210" t="str">
        <f>IFERROR(VLOOKUP(Table2472[[#This Row],[MS-DRG]],'TO HIDE DRG Sum Ref'!$B$2:$M$760,2,FALSE)," ")</f>
        <v xml:space="preserve"> </v>
      </c>
      <c r="I750" s="212" t="str">
        <f>_xlfn.IFNA(VLOOKUP(Table2472[[#This Row],[MS-DRG]],'TO HIDE DRG Sum Ref'!$B$2:$F$760,3,FALSE)," ")</f>
        <v xml:space="preserve"> </v>
      </c>
      <c r="J750" s="212" t="str">
        <f>_xlfn.IFNA(VLOOKUP(F750,'TO HIDE DRG Sum Ref'!$L$3:$N$85,3,FALSE)," ")</f>
        <v xml:space="preserve"> </v>
      </c>
      <c r="K750" s="213" t="str">
        <f>IF(J750="Low",0.05,IF(J750="Medium",0.1,IF(J750="High",0.2,IF(J750="No Risk",0,IF(Table2472[[#This Row],[Risk of Shift]]=" "," ")))))</f>
        <v xml:space="preserve"> </v>
      </c>
      <c r="L750" s="213" t="str">
        <f>IF(J750="Low",0.1,IF(J750="Medium",0.15,IF(J750="High",0.25,IF(J750="No Risk",0,IF(Table2472[[#This Row],[Risk of Shift]]=" "," ")))))</f>
        <v xml:space="preserve"> </v>
      </c>
      <c r="M750" s="213" t="str">
        <f>IF(J750="Low",0.15,IF(J750="Medium",0.2,IF(J750="High",0.3,IF(J750="No Risk",0,IF(Table2472[[#This Row],[Risk of Shift]]=" "," ")))))</f>
        <v xml:space="preserve"> </v>
      </c>
    </row>
    <row r="751" spans="3:13">
      <c r="C751" s="16"/>
      <c r="E751" s="209" t="str">
        <f>IFERROR(VLOOKUP(Table2472[[#This Row],[MS-DRG]],'TO HIDE DRG Sum Ref'!$B$2:$M$760,4,FALSE)," ")</f>
        <v xml:space="preserve"> </v>
      </c>
      <c r="F751" s="210" t="str">
        <f>IFERROR(VLOOKUP(Table2472[[#This Row],[MS-DRG]],'TO HIDE DRG Sum Ref'!$B$2:$M$760,5,FALSE)," ")</f>
        <v xml:space="preserve"> </v>
      </c>
      <c r="G751" s="211" t="str">
        <f>IF('Volume Input'!E753&lt;&gt;0,'Volume Input'!E753," ")</f>
        <v xml:space="preserve"> </v>
      </c>
      <c r="H751" s="210" t="str">
        <f>IFERROR(VLOOKUP(Table2472[[#This Row],[MS-DRG]],'TO HIDE DRG Sum Ref'!$B$2:$M$760,2,FALSE)," ")</f>
        <v xml:space="preserve"> </v>
      </c>
      <c r="I751" s="212" t="str">
        <f>_xlfn.IFNA(VLOOKUP(Table2472[[#This Row],[MS-DRG]],'TO HIDE DRG Sum Ref'!$B$2:$F$760,3,FALSE)," ")</f>
        <v xml:space="preserve"> </v>
      </c>
      <c r="J751" s="212" t="str">
        <f>_xlfn.IFNA(VLOOKUP(F751,'TO HIDE DRG Sum Ref'!$L$3:$N$85,3,FALSE)," ")</f>
        <v xml:space="preserve"> </v>
      </c>
      <c r="K751" s="213" t="str">
        <f>IF(J751="Low",0.05,IF(J751="Medium",0.1,IF(J751="High",0.2,IF(J751="No Risk",0,IF(Table2472[[#This Row],[Risk of Shift]]=" "," ")))))</f>
        <v xml:space="preserve"> </v>
      </c>
      <c r="L751" s="213" t="str">
        <f>IF(J751="Low",0.1,IF(J751="Medium",0.15,IF(J751="High",0.25,IF(J751="No Risk",0,IF(Table2472[[#This Row],[Risk of Shift]]=" "," ")))))</f>
        <v xml:space="preserve"> </v>
      </c>
      <c r="M751" s="213" t="str">
        <f>IF(J751="Low",0.15,IF(J751="Medium",0.2,IF(J751="High",0.3,IF(J751="No Risk",0,IF(Table2472[[#This Row],[Risk of Shift]]=" "," ")))))</f>
        <v xml:space="preserve"> </v>
      </c>
    </row>
    <row r="752" spans="3:13">
      <c r="C752" s="16"/>
      <c r="E752" s="209" t="str">
        <f>IFERROR(VLOOKUP(Table2472[[#This Row],[MS-DRG]],'TO HIDE DRG Sum Ref'!$B$2:$M$760,4,FALSE)," ")</f>
        <v xml:space="preserve"> </v>
      </c>
      <c r="F752" s="210" t="str">
        <f>IFERROR(VLOOKUP(Table2472[[#This Row],[MS-DRG]],'TO HIDE DRG Sum Ref'!$B$2:$M$760,5,FALSE)," ")</f>
        <v xml:space="preserve"> </v>
      </c>
      <c r="G752" s="211" t="str">
        <f>IF('Volume Input'!E754&lt;&gt;0,'Volume Input'!E754," ")</f>
        <v xml:space="preserve"> </v>
      </c>
      <c r="H752" s="210" t="str">
        <f>IFERROR(VLOOKUP(Table2472[[#This Row],[MS-DRG]],'TO HIDE DRG Sum Ref'!$B$2:$M$760,2,FALSE)," ")</f>
        <v xml:space="preserve"> </v>
      </c>
      <c r="I752" s="212" t="str">
        <f>_xlfn.IFNA(VLOOKUP(Table2472[[#This Row],[MS-DRG]],'TO HIDE DRG Sum Ref'!$B$2:$F$760,3,FALSE)," ")</f>
        <v xml:space="preserve"> </v>
      </c>
      <c r="J752" s="212" t="str">
        <f>_xlfn.IFNA(VLOOKUP(F752,'TO HIDE DRG Sum Ref'!$L$3:$N$85,3,FALSE)," ")</f>
        <v xml:space="preserve"> </v>
      </c>
      <c r="K752" s="213" t="str">
        <f>IF(J752="Low",0.05,IF(J752="Medium",0.1,IF(J752="High",0.2,IF(J752="No Risk",0,IF(Table2472[[#This Row],[Risk of Shift]]=" "," ")))))</f>
        <v xml:space="preserve"> </v>
      </c>
      <c r="L752" s="213" t="str">
        <f>IF(J752="Low",0.1,IF(J752="Medium",0.15,IF(J752="High",0.25,IF(J752="No Risk",0,IF(Table2472[[#This Row],[Risk of Shift]]=" "," ")))))</f>
        <v xml:space="preserve"> </v>
      </c>
      <c r="M752" s="213" t="str">
        <f>IF(J752="Low",0.15,IF(J752="Medium",0.2,IF(J752="High",0.3,IF(J752="No Risk",0,IF(Table2472[[#This Row],[Risk of Shift]]=" "," ")))))</f>
        <v xml:space="preserve"> </v>
      </c>
    </row>
    <row r="753" spans="3:13">
      <c r="C753" s="16"/>
      <c r="E753" s="209" t="str">
        <f>IFERROR(VLOOKUP(Table2472[[#This Row],[MS-DRG]],'TO HIDE DRG Sum Ref'!$B$2:$M$760,4,FALSE)," ")</f>
        <v xml:space="preserve"> </v>
      </c>
      <c r="F753" s="210" t="str">
        <f>IFERROR(VLOOKUP(Table2472[[#This Row],[MS-DRG]],'TO HIDE DRG Sum Ref'!$B$2:$M$760,5,FALSE)," ")</f>
        <v xml:space="preserve"> </v>
      </c>
      <c r="G753" s="211" t="str">
        <f>IF('Volume Input'!E755&lt;&gt;0,'Volume Input'!E755," ")</f>
        <v xml:space="preserve"> </v>
      </c>
      <c r="H753" s="210" t="str">
        <f>IFERROR(VLOOKUP(Table2472[[#This Row],[MS-DRG]],'TO HIDE DRG Sum Ref'!$B$2:$M$760,2,FALSE)," ")</f>
        <v xml:space="preserve"> </v>
      </c>
      <c r="I753" s="212" t="str">
        <f>_xlfn.IFNA(VLOOKUP(Table2472[[#This Row],[MS-DRG]],'TO HIDE DRG Sum Ref'!$B$2:$F$760,3,FALSE)," ")</f>
        <v xml:space="preserve"> </v>
      </c>
      <c r="J753" s="212" t="str">
        <f>_xlfn.IFNA(VLOOKUP(F753,'TO HIDE DRG Sum Ref'!$L$3:$N$85,3,FALSE)," ")</f>
        <v xml:space="preserve"> </v>
      </c>
      <c r="K753" s="213" t="str">
        <f>IF(J753="Low",0.05,IF(J753="Medium",0.1,IF(J753="High",0.2,IF(J753="No Risk",0,IF(Table2472[[#This Row],[Risk of Shift]]=" "," ")))))</f>
        <v xml:space="preserve"> </v>
      </c>
      <c r="L753" s="213" t="str">
        <f>IF(J753="Low",0.1,IF(J753="Medium",0.15,IF(J753="High",0.25,IF(J753="No Risk",0,IF(Table2472[[#This Row],[Risk of Shift]]=" "," ")))))</f>
        <v xml:space="preserve"> </v>
      </c>
      <c r="M753" s="213" t="str">
        <f>IF(J753="Low",0.15,IF(J753="Medium",0.2,IF(J753="High",0.3,IF(J753="No Risk",0,IF(Table2472[[#This Row],[Risk of Shift]]=" "," ")))))</f>
        <v xml:space="preserve"> </v>
      </c>
    </row>
    <row r="754" spans="3:13">
      <c r="C754" s="16"/>
      <c r="E754" s="228" t="str">
        <f>IFERROR(VLOOKUP(Table2472[[#This Row],[MS-DRG]],'TO HIDE DRG Sum Ref'!$B$2:$M$760,4,FALSE)," ")</f>
        <v xml:space="preserve"> </v>
      </c>
      <c r="F754" s="228" t="str">
        <f>IFERROR(VLOOKUP(Table2472[[#This Row],[MS-DRG]],'TO HIDE DRG Sum Ref'!$B$2:$M$760,5,FALSE)," ")</f>
        <v xml:space="preserve"> </v>
      </c>
      <c r="G754" s="211" t="str">
        <f>IF('Volume Input'!E756&lt;&gt;0,'Volume Input'!E756," ")</f>
        <v xml:space="preserve"> </v>
      </c>
      <c r="H754" s="229" t="str">
        <f>IFERROR(VLOOKUP(Table2472[[#This Row],[MS-DRG]],'TO HIDE DRG Sum Ref'!$B$2:$M$760,2,FALSE)," ")</f>
        <v xml:space="preserve"> </v>
      </c>
      <c r="I754" s="228" t="str">
        <f>_xlfn.IFNA(VLOOKUP(Table2472[[#This Row],[MS-DRG]],'TO HIDE DRG Sum Ref'!$B$2:$F$760,3,FALSE)," ")</f>
        <v xml:space="preserve"> </v>
      </c>
      <c r="J754" s="228" t="str">
        <f>_xlfn.IFNA(VLOOKUP(F754,'TO HIDE DRG Sum Ref'!$L$3:$N$85,3,FALSE)," ")</f>
        <v xml:space="preserve"> </v>
      </c>
      <c r="K754" s="230" t="str">
        <f>IF(J754="Low",0.05,IF(J754="Medium",0.1,IF(J754="High",0.2,IF(J754="No Risk",0,IF(Table2472[[#This Row],[Risk of Shift]]=" "," ")))))</f>
        <v xml:space="preserve"> </v>
      </c>
      <c r="L754" s="230" t="str">
        <f>IF(J754="Low",0.1,IF(J754="Medium",0.15,IF(J754="High",0.25,IF(J754="No Risk",0,IF(Table2472[[#This Row],[Risk of Shift]]=" "," ")))))</f>
        <v xml:space="preserve"> </v>
      </c>
      <c r="M754" s="230" t="str">
        <f>IF(J754="Low",0.15,IF(J754="Medium",0.2,IF(J754="High",0.3,IF(J754="No Risk",0,IF(Table2472[[#This Row],[Risk of Shift]]=" "," ")))))</f>
        <v xml:space="preserve"> </v>
      </c>
    </row>
    <row r="755" spans="3:13">
      <c r="C755" s="16"/>
      <c r="E755" s="228" t="str">
        <f>IFERROR(VLOOKUP(Table2472[[#This Row],[MS-DRG]],'TO HIDE DRG Sum Ref'!$B$2:$M$760,4,FALSE)," ")</f>
        <v xml:space="preserve"> </v>
      </c>
      <c r="F755" s="228" t="str">
        <f>IFERROR(VLOOKUP(Table2472[[#This Row],[MS-DRG]],'TO HIDE DRG Sum Ref'!$B$2:$M$760,5,FALSE)," ")</f>
        <v xml:space="preserve"> </v>
      </c>
      <c r="G755" s="211" t="str">
        <f>IF('Volume Input'!E757&lt;&gt;0,'Volume Input'!E757," ")</f>
        <v xml:space="preserve"> </v>
      </c>
      <c r="H755" s="229" t="str">
        <f>IFERROR(VLOOKUP(Table2472[[#This Row],[MS-DRG]],'TO HIDE DRG Sum Ref'!$B$2:$M$760,2,FALSE)," ")</f>
        <v xml:space="preserve"> </v>
      </c>
      <c r="I755" s="228" t="str">
        <f>_xlfn.IFNA(VLOOKUP(Table2472[[#This Row],[MS-DRG]],'TO HIDE DRG Sum Ref'!$B$2:$F$760,3,FALSE)," ")</f>
        <v xml:space="preserve"> </v>
      </c>
      <c r="J755" s="228" t="str">
        <f>_xlfn.IFNA(VLOOKUP(F755,'TO HIDE DRG Sum Ref'!$L$3:$N$85,3,FALSE)," ")</f>
        <v xml:space="preserve"> </v>
      </c>
      <c r="K755" s="230" t="str">
        <f>IF(J755="Low",0.05,IF(J755="Medium",0.1,IF(J755="High",0.2,IF(J755="No Risk",0,IF(Table2472[[#This Row],[Risk of Shift]]=" "," ")))))</f>
        <v xml:space="preserve"> </v>
      </c>
      <c r="L755" s="230" t="str">
        <f>IF(J755="Low",0.1,IF(J755="Medium",0.15,IF(J755="High",0.25,IF(J755="No Risk",0,IF(Table2472[[#This Row],[Risk of Shift]]=" "," ")))))</f>
        <v xml:space="preserve"> </v>
      </c>
      <c r="M755" s="230" t="str">
        <f>IF(J755="Low",0.15,IF(J755="Medium",0.2,IF(J755="High",0.3,IF(J755="No Risk",0,IF(Table2472[[#This Row],[Risk of Shift]]=" "," ")))))</f>
        <v xml:space="preserve"> </v>
      </c>
    </row>
    <row r="756" spans="3:13">
      <c r="C756" s="16"/>
      <c r="E756" s="228" t="str">
        <f>IFERROR(VLOOKUP(Table2472[[#This Row],[MS-DRG]],'TO HIDE DRG Sum Ref'!$B$2:$M$760,4,FALSE)," ")</f>
        <v xml:space="preserve"> </v>
      </c>
      <c r="F756" s="228" t="str">
        <f>IFERROR(VLOOKUP(Table2472[[#This Row],[MS-DRG]],'TO HIDE DRG Sum Ref'!$B$2:$M$760,5,FALSE)," ")</f>
        <v xml:space="preserve"> </v>
      </c>
      <c r="G756" s="211" t="str">
        <f>IF('Volume Input'!E758&lt;&gt;0,'Volume Input'!E758," ")</f>
        <v xml:space="preserve"> </v>
      </c>
      <c r="H756" s="229" t="str">
        <f>IFERROR(VLOOKUP(Table2472[[#This Row],[MS-DRG]],'TO HIDE DRG Sum Ref'!$B$2:$M$760,2,FALSE)," ")</f>
        <v xml:space="preserve"> </v>
      </c>
      <c r="I756" s="228" t="str">
        <f>_xlfn.IFNA(VLOOKUP(Table2472[[#This Row],[MS-DRG]],'TO HIDE DRG Sum Ref'!$B$2:$F$760,3,FALSE)," ")</f>
        <v xml:space="preserve"> </v>
      </c>
      <c r="J756" s="228" t="str">
        <f>_xlfn.IFNA(VLOOKUP(F756,'TO HIDE DRG Sum Ref'!$L$3:$N$85,3,FALSE)," ")</f>
        <v xml:space="preserve"> </v>
      </c>
      <c r="K756" s="230" t="str">
        <f>IF(J756="Low",0.05,IF(J756="Medium",0.1,IF(J756="High",0.2,IF(J756="No Risk",0,IF(Table2472[[#This Row],[Risk of Shift]]=" "," ")))))</f>
        <v xml:space="preserve"> </v>
      </c>
      <c r="L756" s="230" t="str">
        <f>IF(J756="Low",0.1,IF(J756="Medium",0.15,IF(J756="High",0.25,IF(J756="No Risk",0,IF(Table2472[[#This Row],[Risk of Shift]]=" "," ")))))</f>
        <v xml:space="preserve"> </v>
      </c>
      <c r="M756" s="230" t="str">
        <f>IF(J756="Low",0.15,IF(J756="Medium",0.2,IF(J756="High",0.3,IF(J756="No Risk",0,IF(Table2472[[#This Row],[Risk of Shift]]=" "," ")))))</f>
        <v xml:space="preserve"> </v>
      </c>
    </row>
    <row r="757" spans="3:13">
      <c r="C757" s="16"/>
      <c r="E757" s="228" t="str">
        <f>IFERROR(VLOOKUP(Table2472[[#This Row],[MS-DRG]],'TO HIDE DRG Sum Ref'!$B$2:$M$760,4,FALSE)," ")</f>
        <v xml:space="preserve"> </v>
      </c>
      <c r="F757" s="228" t="str">
        <f>IFERROR(VLOOKUP(Table2472[[#This Row],[MS-DRG]],'TO HIDE DRG Sum Ref'!$B$2:$M$760,5,FALSE)," ")</f>
        <v xml:space="preserve"> </v>
      </c>
      <c r="G757" s="211" t="str">
        <f>IF('Volume Input'!E759&lt;&gt;0,'Volume Input'!E759," ")</f>
        <v xml:space="preserve"> </v>
      </c>
      <c r="H757" s="229" t="str">
        <f>IFERROR(VLOOKUP(Table2472[[#This Row],[MS-DRG]],'TO HIDE DRG Sum Ref'!$B$2:$M$760,2,FALSE)," ")</f>
        <v xml:space="preserve"> </v>
      </c>
      <c r="I757" s="228" t="str">
        <f>_xlfn.IFNA(VLOOKUP(Table2472[[#This Row],[MS-DRG]],'TO HIDE DRG Sum Ref'!$B$2:$F$760,3,FALSE)," ")</f>
        <v xml:space="preserve"> </v>
      </c>
      <c r="J757" s="228" t="str">
        <f>_xlfn.IFNA(VLOOKUP(F757,'TO HIDE DRG Sum Ref'!$L$3:$N$85,3,FALSE)," ")</f>
        <v xml:space="preserve"> </v>
      </c>
      <c r="K757" s="230" t="str">
        <f>IF(J757="Low",0.05,IF(J757="Medium",0.1,IF(J757="High",0.2,IF(J757="No Risk",0,IF(Table2472[[#This Row],[Risk of Shift]]=" "," ")))))</f>
        <v xml:space="preserve"> </v>
      </c>
      <c r="L757" s="230" t="str">
        <f>IF(J757="Low",0.1,IF(J757="Medium",0.15,IF(J757="High",0.25,IF(J757="No Risk",0,IF(Table2472[[#This Row],[Risk of Shift]]=" "," ")))))</f>
        <v xml:space="preserve"> </v>
      </c>
      <c r="M757" s="230" t="str">
        <f>IF(J757="Low",0.15,IF(J757="Medium",0.2,IF(J757="High",0.3,IF(J757="No Risk",0,IF(Table2472[[#This Row],[Risk of Shift]]=" "," ")))))</f>
        <v xml:space="preserve"> </v>
      </c>
    </row>
    <row r="758" spans="3:13">
      <c r="C758" s="16"/>
      <c r="E758" s="228" t="str">
        <f>IFERROR(VLOOKUP(Table2472[[#This Row],[MS-DRG]],'TO HIDE DRG Sum Ref'!$B$2:$M$760,4,FALSE)," ")</f>
        <v xml:space="preserve"> </v>
      </c>
      <c r="F758" s="228" t="str">
        <f>IFERROR(VLOOKUP(Table2472[[#This Row],[MS-DRG]],'TO HIDE DRG Sum Ref'!$B$2:$M$760,5,FALSE)," ")</f>
        <v xml:space="preserve"> </v>
      </c>
      <c r="G758" s="211" t="str">
        <f>IF('Volume Input'!E760&lt;&gt;0,'Volume Input'!E760," ")</f>
        <v xml:space="preserve"> </v>
      </c>
      <c r="H758" s="229" t="str">
        <f>IFERROR(VLOOKUP(Table2472[[#This Row],[MS-DRG]],'TO HIDE DRG Sum Ref'!$B$2:$M$760,2,FALSE)," ")</f>
        <v xml:space="preserve"> </v>
      </c>
      <c r="I758" s="228" t="str">
        <f>_xlfn.IFNA(VLOOKUP(Table2472[[#This Row],[MS-DRG]],'TO HIDE DRG Sum Ref'!$B$2:$F$760,3,FALSE)," ")</f>
        <v xml:space="preserve"> </v>
      </c>
      <c r="J758" s="228" t="str">
        <f>_xlfn.IFNA(VLOOKUP(F758,'TO HIDE DRG Sum Ref'!$L$3:$N$85,3,FALSE)," ")</f>
        <v xml:space="preserve"> </v>
      </c>
      <c r="K758" s="230" t="str">
        <f>IF(J758="Low",0.05,IF(J758="Medium",0.1,IF(J758="High",0.2,IF(J758="No Risk",0,IF(Table2472[[#This Row],[Risk of Shift]]=" "," ")))))</f>
        <v xml:space="preserve"> </v>
      </c>
      <c r="L758" s="230" t="str">
        <f>IF(J758="Low",0.1,IF(J758="Medium",0.15,IF(J758="High",0.25,IF(J758="No Risk",0,IF(Table2472[[#This Row],[Risk of Shift]]=" "," ")))))</f>
        <v xml:space="preserve"> </v>
      </c>
      <c r="M758" s="230" t="str">
        <f>IF(J758="Low",0.15,IF(J758="Medium",0.2,IF(J758="High",0.3,IF(J758="No Risk",0,IF(Table2472[[#This Row],[Risk of Shift]]=" "," ")))))</f>
        <v xml:space="preserve"> </v>
      </c>
    </row>
    <row r="759" spans="3:13">
      <c r="C759" s="16"/>
      <c r="E759" s="228" t="str">
        <f>IFERROR(VLOOKUP(Table2472[[#This Row],[MS-DRG]],'TO HIDE DRG Sum Ref'!$B$2:$M$760,4,FALSE)," ")</f>
        <v xml:space="preserve"> </v>
      </c>
      <c r="F759" s="228" t="str">
        <f>IFERROR(VLOOKUP(Table2472[[#This Row],[MS-DRG]],'TO HIDE DRG Sum Ref'!$B$2:$M$760,5,FALSE)," ")</f>
        <v xml:space="preserve"> </v>
      </c>
      <c r="G759" s="211" t="str">
        <f>IF('Volume Input'!E761&lt;&gt;0,'Volume Input'!E761," ")</f>
        <v xml:space="preserve"> </v>
      </c>
      <c r="H759" s="229" t="str">
        <f>IFERROR(VLOOKUP(Table2472[[#This Row],[MS-DRG]],'TO HIDE DRG Sum Ref'!$B$2:$M$760,2,FALSE)," ")</f>
        <v xml:space="preserve"> </v>
      </c>
      <c r="I759" s="228" t="str">
        <f>_xlfn.IFNA(VLOOKUP(Table2472[[#This Row],[MS-DRG]],'TO HIDE DRG Sum Ref'!$B$2:$F$760,3,FALSE)," ")</f>
        <v xml:space="preserve"> </v>
      </c>
      <c r="J759" s="228" t="str">
        <f>_xlfn.IFNA(VLOOKUP(F759,'TO HIDE DRG Sum Ref'!$L$3:$N$85,3,FALSE)," ")</f>
        <v xml:space="preserve"> </v>
      </c>
      <c r="K759" s="230" t="str">
        <f>IF(J759="Low",0.05,IF(J759="Medium",0.1,IF(J759="High",0.2,IF(J759="No Risk",0,IF(Table2472[[#This Row],[Risk of Shift]]=" "," ")))))</f>
        <v xml:space="preserve"> </v>
      </c>
      <c r="L759" s="230" t="str">
        <f>IF(J759="Low",0.1,IF(J759="Medium",0.15,IF(J759="High",0.25,IF(J759="No Risk",0,IF(Table2472[[#This Row],[Risk of Shift]]=" "," ")))))</f>
        <v xml:space="preserve"> </v>
      </c>
      <c r="M759" s="230" t="str">
        <f>IF(J759="Low",0.15,IF(J759="Medium",0.2,IF(J759="High",0.3,IF(J759="No Risk",0,IF(Table2472[[#This Row],[Risk of Shift]]=" "," ")))))</f>
        <v xml:space="preserve"> </v>
      </c>
    </row>
    <row r="760" spans="3:13">
      <c r="C760" s="16"/>
      <c r="E760" s="228" t="str">
        <f>IFERROR(VLOOKUP(Table2472[[#This Row],[MS-DRG]],'TO HIDE DRG Sum Ref'!$B$2:$M$760,4,FALSE)," ")</f>
        <v xml:space="preserve"> </v>
      </c>
      <c r="F760" s="228" t="str">
        <f>IFERROR(VLOOKUP(Table2472[[#This Row],[MS-DRG]],'TO HIDE DRG Sum Ref'!$B$2:$M$760,5,FALSE)," ")</f>
        <v xml:space="preserve"> </v>
      </c>
      <c r="G760" s="211" t="str">
        <f>IF('Volume Input'!E762&lt;&gt;0,'Volume Input'!E762," ")</f>
        <v xml:space="preserve"> </v>
      </c>
      <c r="H760" s="229" t="str">
        <f>IFERROR(VLOOKUP(Table2472[[#This Row],[MS-DRG]],'TO HIDE DRG Sum Ref'!$B$2:$M$760,2,FALSE)," ")</f>
        <v xml:space="preserve"> </v>
      </c>
      <c r="I760" s="228" t="str">
        <f>_xlfn.IFNA(VLOOKUP(Table2472[[#This Row],[MS-DRG]],'TO HIDE DRG Sum Ref'!$B$2:$F$760,3,FALSE)," ")</f>
        <v xml:space="preserve"> </v>
      </c>
      <c r="J760" s="228" t="str">
        <f>_xlfn.IFNA(VLOOKUP(F760,'TO HIDE DRG Sum Ref'!$L$3:$N$85,3,FALSE)," ")</f>
        <v xml:space="preserve"> </v>
      </c>
      <c r="K760" s="230" t="str">
        <f>IF(J760="Low",0.05,IF(J760="Medium",0.1,IF(J760="High",0.2,IF(J760="No Risk",0,IF(Table2472[[#This Row],[Risk of Shift]]=" "," ")))))</f>
        <v xml:space="preserve"> </v>
      </c>
      <c r="L760" s="230" t="str">
        <f>IF(J760="Low",0.1,IF(J760="Medium",0.15,IF(J760="High",0.25,IF(J760="No Risk",0,IF(Table2472[[#This Row],[Risk of Shift]]=" "," ")))))</f>
        <v xml:space="preserve"> </v>
      </c>
      <c r="M760" s="230" t="str">
        <f>IF(J760="Low",0.15,IF(J760="Medium",0.2,IF(J760="High",0.3,IF(J760="No Risk",0,IF(Table2472[[#This Row],[Risk of Shift]]=" "," ")))))</f>
        <v xml:space="preserve"> </v>
      </c>
    </row>
    <row r="761" spans="3:13">
      <c r="C761" s="16"/>
      <c r="E761" s="228" t="str">
        <f>IFERROR(VLOOKUP(Table2472[[#This Row],[MS-DRG]],'TO HIDE DRG Sum Ref'!$B$2:$M$760,4,FALSE)," ")</f>
        <v xml:space="preserve"> </v>
      </c>
      <c r="F761" s="228" t="str">
        <f>IFERROR(VLOOKUP(Table2472[[#This Row],[MS-DRG]],'TO HIDE DRG Sum Ref'!$B$2:$M$760,5,FALSE)," ")</f>
        <v xml:space="preserve"> </v>
      </c>
      <c r="G761" s="211" t="str">
        <f>IF('Volume Input'!E763&lt;&gt;0,'Volume Input'!E763," ")</f>
        <v xml:space="preserve"> </v>
      </c>
      <c r="H761" s="229" t="str">
        <f>IFERROR(VLOOKUP(Table2472[[#This Row],[MS-DRG]],'TO HIDE DRG Sum Ref'!$B$2:$M$760,2,FALSE)," ")</f>
        <v xml:space="preserve"> </v>
      </c>
      <c r="I761" s="228" t="str">
        <f>_xlfn.IFNA(VLOOKUP(Table2472[[#This Row],[MS-DRG]],'TO HIDE DRG Sum Ref'!$B$2:$F$760,3,FALSE)," ")</f>
        <v xml:space="preserve"> </v>
      </c>
      <c r="J761" s="228" t="str">
        <f>_xlfn.IFNA(VLOOKUP(F761,'TO HIDE DRG Sum Ref'!$L$3:$N$85,3,FALSE)," ")</f>
        <v xml:space="preserve"> </v>
      </c>
      <c r="K761" s="230" t="str">
        <f>IF(J761="Low",0.05,IF(J761="Medium",0.1,IF(J761="High",0.2,IF(J761="No Risk",0,IF(Table2472[[#This Row],[Risk of Shift]]=" "," ")))))</f>
        <v xml:space="preserve"> </v>
      </c>
      <c r="L761" s="230" t="str">
        <f>IF(J761="Low",0.1,IF(J761="Medium",0.15,IF(J761="High",0.25,IF(J761="No Risk",0,IF(Table2472[[#This Row],[Risk of Shift]]=" "," ")))))</f>
        <v xml:space="preserve"> </v>
      </c>
      <c r="M761" s="230" t="str">
        <f>IF(J761="Low",0.15,IF(J761="Medium",0.2,IF(J761="High",0.3,IF(J761="No Risk",0,IF(Table2472[[#This Row],[Risk of Shift]]=" "," ")))))</f>
        <v xml:space="preserve"> </v>
      </c>
    </row>
    <row r="762" spans="3:13">
      <c r="C762" s="16"/>
      <c r="E762" s="228" t="str">
        <f>IFERROR(VLOOKUP(Table2472[[#This Row],[MS-DRG]],'TO HIDE DRG Sum Ref'!$B$2:$M$760,4,FALSE)," ")</f>
        <v xml:space="preserve"> </v>
      </c>
      <c r="F762" s="228" t="str">
        <f>IFERROR(VLOOKUP(Table2472[[#This Row],[MS-DRG]],'TO HIDE DRG Sum Ref'!$B$2:$M$760,5,FALSE)," ")</f>
        <v xml:space="preserve"> </v>
      </c>
      <c r="G762" s="211" t="str">
        <f>IF('Volume Input'!E764&lt;&gt;0,'Volume Input'!E764," ")</f>
        <v xml:space="preserve"> </v>
      </c>
      <c r="H762" s="229" t="str">
        <f>IFERROR(VLOOKUP(Table2472[[#This Row],[MS-DRG]],'TO HIDE DRG Sum Ref'!$B$2:$M$760,2,FALSE)," ")</f>
        <v xml:space="preserve"> </v>
      </c>
      <c r="I762" s="228" t="str">
        <f>_xlfn.IFNA(VLOOKUP(Table2472[[#This Row],[MS-DRG]],'TO HIDE DRG Sum Ref'!$B$2:$F$760,3,FALSE)," ")</f>
        <v xml:space="preserve"> </v>
      </c>
      <c r="J762" s="228" t="str">
        <f>_xlfn.IFNA(VLOOKUP(F762,'TO HIDE DRG Sum Ref'!$L$3:$N$85,3,FALSE)," ")</f>
        <v xml:space="preserve"> </v>
      </c>
      <c r="K762" s="230" t="str">
        <f>IF(J762="Low",0.05,IF(J762="Medium",0.1,IF(J762="High",0.2,IF(J762="No Risk",0,IF(Table2472[[#This Row],[Risk of Shift]]=" "," ")))))</f>
        <v xml:space="preserve"> </v>
      </c>
      <c r="L762" s="230" t="str">
        <f>IF(J762="Low",0.1,IF(J762="Medium",0.15,IF(J762="High",0.25,IF(J762="No Risk",0,IF(Table2472[[#This Row],[Risk of Shift]]=" "," ")))))</f>
        <v xml:space="preserve"> </v>
      </c>
      <c r="M762" s="230" t="str">
        <f>IF(J762="Low",0.15,IF(J762="Medium",0.2,IF(J762="High",0.3,IF(J762="No Risk",0,IF(Table2472[[#This Row],[Risk of Shift]]=" "," ")))))</f>
        <v xml:space="preserve"> </v>
      </c>
    </row>
    <row r="763" spans="3:13">
      <c r="C763" s="16"/>
      <c r="E763" s="228" t="str">
        <f>IFERROR(VLOOKUP(Table2472[[#This Row],[MS-DRG]],'TO HIDE DRG Sum Ref'!$B$2:$M$760,4,FALSE)," ")</f>
        <v xml:space="preserve"> </v>
      </c>
      <c r="F763" s="228" t="str">
        <f>IFERROR(VLOOKUP(Table2472[[#This Row],[MS-DRG]],'TO HIDE DRG Sum Ref'!$B$2:$M$760,5,FALSE)," ")</f>
        <v xml:space="preserve"> </v>
      </c>
      <c r="G763" s="211" t="str">
        <f>IF('Volume Input'!E765&lt;&gt;0,'Volume Input'!E765," ")</f>
        <v xml:space="preserve"> </v>
      </c>
      <c r="H763" s="229" t="str">
        <f>IFERROR(VLOOKUP(Table2472[[#This Row],[MS-DRG]],'TO HIDE DRG Sum Ref'!$B$2:$M$760,2,FALSE)," ")</f>
        <v xml:space="preserve"> </v>
      </c>
      <c r="I763" s="228" t="str">
        <f>_xlfn.IFNA(VLOOKUP(Table2472[[#This Row],[MS-DRG]],'TO HIDE DRG Sum Ref'!$B$2:$F$760,3,FALSE)," ")</f>
        <v xml:space="preserve"> </v>
      </c>
      <c r="J763" s="228" t="str">
        <f>_xlfn.IFNA(VLOOKUP(F763,'TO HIDE DRG Sum Ref'!$L$3:$N$85,3,FALSE)," ")</f>
        <v xml:space="preserve"> </v>
      </c>
      <c r="K763" s="230" t="str">
        <f>IF(J763="Low",0.05,IF(J763="Medium",0.1,IF(J763="High",0.2,IF(J763="No Risk",0,IF(Table2472[[#This Row],[Risk of Shift]]=" "," ")))))</f>
        <v xml:space="preserve"> </v>
      </c>
      <c r="L763" s="230" t="str">
        <f>IF(J763="Low",0.1,IF(J763="Medium",0.15,IF(J763="High",0.25,IF(J763="No Risk",0,IF(Table2472[[#This Row],[Risk of Shift]]=" "," ")))))</f>
        <v xml:space="preserve"> </v>
      </c>
      <c r="M763" s="230" t="str">
        <f>IF(J763="Low",0.15,IF(J763="Medium",0.2,IF(J763="High",0.3,IF(J763="No Risk",0,IF(Table2472[[#This Row],[Risk of Shift]]=" "," ")))))</f>
        <v xml:space="preserve"> </v>
      </c>
    </row>
    <row r="764" spans="3:13">
      <c r="C764" s="16"/>
      <c r="E764" s="228" t="str">
        <f>IFERROR(VLOOKUP(Table2472[[#This Row],[MS-DRG]],'TO HIDE DRG Sum Ref'!$B$2:$M$760,4,FALSE)," ")</f>
        <v xml:space="preserve"> </v>
      </c>
      <c r="F764" s="228" t="str">
        <f>IFERROR(VLOOKUP(Table2472[[#This Row],[MS-DRG]],'TO HIDE DRG Sum Ref'!$B$2:$M$760,5,FALSE)," ")</f>
        <v xml:space="preserve"> </v>
      </c>
      <c r="G764" s="211" t="str">
        <f>IF('Volume Input'!E766&lt;&gt;0,'Volume Input'!E766," ")</f>
        <v xml:space="preserve"> </v>
      </c>
      <c r="H764" s="229" t="str">
        <f>IFERROR(VLOOKUP(Table2472[[#This Row],[MS-DRG]],'TO HIDE DRG Sum Ref'!$B$2:$M$760,2,FALSE)," ")</f>
        <v xml:space="preserve"> </v>
      </c>
      <c r="I764" s="228" t="str">
        <f>_xlfn.IFNA(VLOOKUP(Table2472[[#This Row],[MS-DRG]],'TO HIDE DRG Sum Ref'!$B$2:$F$760,3,FALSE)," ")</f>
        <v xml:space="preserve"> </v>
      </c>
      <c r="J764" s="228" t="str">
        <f>_xlfn.IFNA(VLOOKUP(F764,'TO HIDE DRG Sum Ref'!$L$3:$N$85,3,FALSE)," ")</f>
        <v xml:space="preserve"> </v>
      </c>
      <c r="K764" s="230" t="str">
        <f>IF(J764="Low",0.05,IF(J764="Medium",0.1,IF(J764="High",0.2,IF(J764="No Risk",0,IF(Table2472[[#This Row],[Risk of Shift]]=" "," ")))))</f>
        <v xml:space="preserve"> </v>
      </c>
      <c r="L764" s="230" t="str">
        <f>IF(J764="Low",0.1,IF(J764="Medium",0.15,IF(J764="High",0.25,IF(J764="No Risk",0,IF(Table2472[[#This Row],[Risk of Shift]]=" "," ")))))</f>
        <v xml:space="preserve"> </v>
      </c>
      <c r="M764" s="230" t="str">
        <f>IF(J764="Low",0.15,IF(J764="Medium",0.2,IF(J764="High",0.3,IF(J764="No Risk",0,IF(Table2472[[#This Row],[Risk of Shift]]=" "," ")))))</f>
        <v xml:space="preserve"> </v>
      </c>
    </row>
    <row r="765" spans="3:13">
      <c r="C765" s="16"/>
      <c r="E765" s="228" t="str">
        <f>IFERROR(VLOOKUP(Table2472[[#This Row],[MS-DRG]],'TO HIDE DRG Sum Ref'!$B$2:$M$760,4,FALSE)," ")</f>
        <v xml:space="preserve"> </v>
      </c>
      <c r="F765" s="228" t="str">
        <f>IFERROR(VLOOKUP(Table2472[[#This Row],[MS-DRG]],'TO HIDE DRG Sum Ref'!$B$2:$M$760,5,FALSE)," ")</f>
        <v xml:space="preserve"> </v>
      </c>
      <c r="G765" s="211" t="str">
        <f>IF('Volume Input'!E767&lt;&gt;0,'Volume Input'!E767," ")</f>
        <v xml:space="preserve"> </v>
      </c>
      <c r="H765" s="229" t="str">
        <f>IFERROR(VLOOKUP(Table2472[[#This Row],[MS-DRG]],'TO HIDE DRG Sum Ref'!$B$2:$M$760,2,FALSE)," ")</f>
        <v xml:space="preserve"> </v>
      </c>
      <c r="I765" s="228" t="str">
        <f>_xlfn.IFNA(VLOOKUP(Table2472[[#This Row],[MS-DRG]],'TO HIDE DRG Sum Ref'!$B$2:$F$760,3,FALSE)," ")</f>
        <v xml:space="preserve"> </v>
      </c>
      <c r="J765" s="228" t="str">
        <f>_xlfn.IFNA(VLOOKUP(F765,'TO HIDE DRG Sum Ref'!$L$3:$N$85,3,FALSE)," ")</f>
        <v xml:space="preserve"> </v>
      </c>
      <c r="K765" s="230" t="str">
        <f>IF(J765="Low",0.05,IF(J765="Medium",0.1,IF(J765="High",0.2,IF(J765="No Risk",0,IF(Table2472[[#This Row],[Risk of Shift]]=" "," ")))))</f>
        <v xml:space="preserve"> </v>
      </c>
      <c r="L765" s="230" t="str">
        <f>IF(J765="Low",0.1,IF(J765="Medium",0.15,IF(J765="High",0.25,IF(J765="No Risk",0,IF(Table2472[[#This Row],[Risk of Shift]]=" "," ")))))</f>
        <v xml:space="preserve"> </v>
      </c>
      <c r="M765" s="230" t="str">
        <f>IF(J765="Low",0.15,IF(J765="Medium",0.2,IF(J765="High",0.3,IF(J765="No Risk",0,IF(Table2472[[#This Row],[Risk of Shift]]=" "," ")))))</f>
        <v xml:space="preserve"> </v>
      </c>
    </row>
    <row r="766" spans="3:13">
      <c r="C766" s="16"/>
      <c r="E766" s="228" t="str">
        <f>IFERROR(VLOOKUP(Table2472[[#This Row],[MS-DRG]],'TO HIDE DRG Sum Ref'!$B$2:$M$760,4,FALSE)," ")</f>
        <v xml:space="preserve"> </v>
      </c>
      <c r="F766" s="228" t="str">
        <f>IFERROR(VLOOKUP(Table2472[[#This Row],[MS-DRG]],'TO HIDE DRG Sum Ref'!$B$2:$M$760,5,FALSE)," ")</f>
        <v xml:space="preserve"> </v>
      </c>
      <c r="G766" s="211" t="str">
        <f>IF('Volume Input'!E768&lt;&gt;0,'Volume Input'!E768," ")</f>
        <v xml:space="preserve"> </v>
      </c>
      <c r="H766" s="229" t="str">
        <f>IFERROR(VLOOKUP(Table2472[[#This Row],[MS-DRG]],'TO HIDE DRG Sum Ref'!$B$2:$M$760,2,FALSE)," ")</f>
        <v xml:space="preserve"> </v>
      </c>
      <c r="I766" s="228" t="str">
        <f>_xlfn.IFNA(VLOOKUP(Table2472[[#This Row],[MS-DRG]],'TO HIDE DRG Sum Ref'!$B$2:$F$760,3,FALSE)," ")</f>
        <v xml:space="preserve"> </v>
      </c>
      <c r="J766" s="228" t="str">
        <f>_xlfn.IFNA(VLOOKUP(F766,'TO HIDE DRG Sum Ref'!$L$3:$N$85,3,FALSE)," ")</f>
        <v xml:space="preserve"> </v>
      </c>
      <c r="K766" s="230" t="str">
        <f>IF(J766="Low",0.05,IF(J766="Medium",0.1,IF(J766="High",0.2,IF(J766="No Risk",0,IF(Table2472[[#This Row],[Risk of Shift]]=" "," ")))))</f>
        <v xml:space="preserve"> </v>
      </c>
      <c r="L766" s="230" t="str">
        <f>IF(J766="Low",0.1,IF(J766="Medium",0.15,IF(J766="High",0.25,IF(J766="No Risk",0,IF(Table2472[[#This Row],[Risk of Shift]]=" "," ")))))</f>
        <v xml:space="preserve"> </v>
      </c>
      <c r="M766" s="230" t="str">
        <f>IF(J766="Low",0.15,IF(J766="Medium",0.2,IF(J766="High",0.3,IF(J766="No Risk",0,IF(Table2472[[#This Row],[Risk of Shift]]=" "," ")))))</f>
        <v xml:space="preserve"> </v>
      </c>
    </row>
    <row r="767" spans="3:13">
      <c r="C767" s="16"/>
      <c r="E767" s="228" t="str">
        <f>IFERROR(VLOOKUP(Table2472[[#This Row],[MS-DRG]],'TO HIDE DRG Sum Ref'!$B$2:$M$760,4,FALSE)," ")</f>
        <v xml:space="preserve"> </v>
      </c>
      <c r="F767" s="228" t="str">
        <f>IFERROR(VLOOKUP(Table2472[[#This Row],[MS-DRG]],'TO HIDE DRG Sum Ref'!$B$2:$M$760,5,FALSE)," ")</f>
        <v xml:space="preserve"> </v>
      </c>
      <c r="G767" s="211" t="str">
        <f>IF('Volume Input'!E769&lt;&gt;0,'Volume Input'!E769," ")</f>
        <v xml:space="preserve"> </v>
      </c>
      <c r="H767" s="229" t="str">
        <f>IFERROR(VLOOKUP(Table2472[[#This Row],[MS-DRG]],'TO HIDE DRG Sum Ref'!$B$2:$M$760,2,FALSE)," ")</f>
        <v xml:space="preserve"> </v>
      </c>
      <c r="I767" s="228" t="str">
        <f>_xlfn.IFNA(VLOOKUP(Table2472[[#This Row],[MS-DRG]],'TO HIDE DRG Sum Ref'!$B$2:$F$760,3,FALSE)," ")</f>
        <v xml:space="preserve"> </v>
      </c>
      <c r="J767" s="228" t="str">
        <f>_xlfn.IFNA(VLOOKUP(F767,'TO HIDE DRG Sum Ref'!$L$3:$N$85,3,FALSE)," ")</f>
        <v xml:space="preserve"> </v>
      </c>
      <c r="K767" s="230" t="str">
        <f>IF(J767="Low",0.05,IF(J767="Medium",0.1,IF(J767="High",0.2,IF(J767="No Risk",0,IF(Table2472[[#This Row],[Risk of Shift]]=" "," ")))))</f>
        <v xml:space="preserve"> </v>
      </c>
      <c r="L767" s="230" t="str">
        <f>IF(J767="Low",0.1,IF(J767="Medium",0.15,IF(J767="High",0.25,IF(J767="No Risk",0,IF(Table2472[[#This Row],[Risk of Shift]]=" "," ")))))</f>
        <v xml:space="preserve"> </v>
      </c>
      <c r="M767" s="230" t="str">
        <f>IF(J767="Low",0.15,IF(J767="Medium",0.2,IF(J767="High",0.3,IF(J767="No Risk",0,IF(Table2472[[#This Row],[Risk of Shift]]=" "," ")))))</f>
        <v xml:space="preserve"> </v>
      </c>
    </row>
    <row r="768" spans="3:13">
      <c r="C768" s="16"/>
      <c r="E768" s="228" t="str">
        <f>IFERROR(VLOOKUP(Table2472[[#This Row],[MS-DRG]],'TO HIDE DRG Sum Ref'!$B$2:$M$760,4,FALSE)," ")</f>
        <v xml:space="preserve"> </v>
      </c>
      <c r="F768" s="228" t="str">
        <f>IFERROR(VLOOKUP(Table2472[[#This Row],[MS-DRG]],'TO HIDE DRG Sum Ref'!$B$2:$M$760,5,FALSE)," ")</f>
        <v xml:space="preserve"> </v>
      </c>
      <c r="G768" s="211" t="str">
        <f>IF('Volume Input'!E770&lt;&gt;0,'Volume Input'!E770," ")</f>
        <v xml:space="preserve"> </v>
      </c>
      <c r="H768" s="229" t="str">
        <f>IFERROR(VLOOKUP(Table2472[[#This Row],[MS-DRG]],'TO HIDE DRG Sum Ref'!$B$2:$M$760,2,FALSE)," ")</f>
        <v xml:space="preserve"> </v>
      </c>
      <c r="I768" s="228" t="str">
        <f>_xlfn.IFNA(VLOOKUP(Table2472[[#This Row],[MS-DRG]],'TO HIDE DRG Sum Ref'!$B$2:$F$760,3,FALSE)," ")</f>
        <v xml:space="preserve"> </v>
      </c>
      <c r="J768" s="228" t="str">
        <f>_xlfn.IFNA(VLOOKUP(F768,'TO HIDE DRG Sum Ref'!$L$3:$N$85,3,FALSE)," ")</f>
        <v xml:space="preserve"> </v>
      </c>
      <c r="K768" s="230" t="str">
        <f>IF(J768="Low",0.05,IF(J768="Medium",0.1,IF(J768="High",0.2,IF(J768="No Risk",0,IF(Table2472[[#This Row],[Risk of Shift]]=" "," ")))))</f>
        <v xml:space="preserve"> </v>
      </c>
      <c r="L768" s="230" t="str">
        <f>IF(J768="Low",0.1,IF(J768="Medium",0.15,IF(J768="High",0.25,IF(J768="No Risk",0,IF(Table2472[[#This Row],[Risk of Shift]]=" "," ")))))</f>
        <v xml:space="preserve"> </v>
      </c>
      <c r="M768" s="230" t="str">
        <f>IF(J768="Low",0.15,IF(J768="Medium",0.2,IF(J768="High",0.3,IF(J768="No Risk",0,IF(Table2472[[#This Row],[Risk of Shift]]=" "," ")))))</f>
        <v xml:space="preserve"> </v>
      </c>
    </row>
    <row r="769" spans="3:13">
      <c r="C769" s="16"/>
      <c r="E769" s="228" t="str">
        <f>IFERROR(VLOOKUP(Table2472[[#This Row],[MS-DRG]],'TO HIDE DRG Sum Ref'!$B$2:$M$760,4,FALSE)," ")</f>
        <v xml:space="preserve"> </v>
      </c>
      <c r="F769" s="228" t="str">
        <f>IFERROR(VLOOKUP(Table2472[[#This Row],[MS-DRG]],'TO HIDE DRG Sum Ref'!$B$2:$M$760,5,FALSE)," ")</f>
        <v xml:space="preserve"> </v>
      </c>
      <c r="G769" s="211" t="str">
        <f>IF('Volume Input'!E771&lt;&gt;0,'Volume Input'!E771," ")</f>
        <v xml:space="preserve"> </v>
      </c>
      <c r="H769" s="229" t="str">
        <f>IFERROR(VLOOKUP(Table2472[[#This Row],[MS-DRG]],'TO HIDE DRG Sum Ref'!$B$2:$M$760,2,FALSE)," ")</f>
        <v xml:space="preserve"> </v>
      </c>
      <c r="I769" s="228" t="str">
        <f>_xlfn.IFNA(VLOOKUP(Table2472[[#This Row],[MS-DRG]],'TO HIDE DRG Sum Ref'!$B$2:$F$760,3,FALSE)," ")</f>
        <v xml:space="preserve"> </v>
      </c>
      <c r="J769" s="228" t="str">
        <f>_xlfn.IFNA(VLOOKUP(F769,'TO HIDE DRG Sum Ref'!$L$3:$N$85,3,FALSE)," ")</f>
        <v xml:space="preserve"> </v>
      </c>
      <c r="K769" s="230" t="str">
        <f>IF(J769="Low",0.05,IF(J769="Medium",0.1,IF(J769="High",0.2,IF(J769="No Risk",0,IF(Table2472[[#This Row],[Risk of Shift]]=" "," ")))))</f>
        <v xml:space="preserve"> </v>
      </c>
      <c r="L769" s="230" t="str">
        <f>IF(J769="Low",0.1,IF(J769="Medium",0.15,IF(J769="High",0.25,IF(J769="No Risk",0,IF(Table2472[[#This Row],[Risk of Shift]]=" "," ")))))</f>
        <v xml:space="preserve"> </v>
      </c>
      <c r="M769" s="230" t="str">
        <f>IF(J769="Low",0.15,IF(J769="Medium",0.2,IF(J769="High",0.3,IF(J769="No Risk",0,IF(Table2472[[#This Row],[Risk of Shift]]=" "," ")))))</f>
        <v xml:space="preserve"> </v>
      </c>
    </row>
    <row r="770" spans="3:13">
      <c r="C770" s="16"/>
      <c r="E770" s="228" t="str">
        <f>IFERROR(VLOOKUP(Table2472[[#This Row],[MS-DRG]],'TO HIDE DRG Sum Ref'!$B$2:$M$760,4,FALSE)," ")</f>
        <v xml:space="preserve"> </v>
      </c>
      <c r="F770" s="228" t="str">
        <f>IFERROR(VLOOKUP(Table2472[[#This Row],[MS-DRG]],'TO HIDE DRG Sum Ref'!$B$2:$M$760,5,FALSE)," ")</f>
        <v xml:space="preserve"> </v>
      </c>
      <c r="G770" s="211" t="str">
        <f>IF('Volume Input'!E772&lt;&gt;0,'Volume Input'!E772," ")</f>
        <v xml:space="preserve"> </v>
      </c>
      <c r="H770" s="229" t="str">
        <f>IFERROR(VLOOKUP(Table2472[[#This Row],[MS-DRG]],'TO HIDE DRG Sum Ref'!$B$2:$M$760,2,FALSE)," ")</f>
        <v xml:space="preserve"> </v>
      </c>
      <c r="I770" s="228" t="str">
        <f>_xlfn.IFNA(VLOOKUP(Table2472[[#This Row],[MS-DRG]],'TO HIDE DRG Sum Ref'!$B$2:$F$760,3,FALSE)," ")</f>
        <v xml:space="preserve"> </v>
      </c>
      <c r="J770" s="228" t="str">
        <f>_xlfn.IFNA(VLOOKUP(F770,'TO HIDE DRG Sum Ref'!$L$3:$N$85,3,FALSE)," ")</f>
        <v xml:space="preserve"> </v>
      </c>
      <c r="K770" s="230" t="str">
        <f>IF(J770="Low",0.05,IF(J770="Medium",0.1,IF(J770="High",0.2,IF(J770="No Risk",0,IF(Table2472[[#This Row],[Risk of Shift]]=" "," ")))))</f>
        <v xml:space="preserve"> </v>
      </c>
      <c r="L770" s="230" t="str">
        <f>IF(J770="Low",0.1,IF(J770="Medium",0.15,IF(J770="High",0.25,IF(J770="No Risk",0,IF(Table2472[[#This Row],[Risk of Shift]]=" "," ")))))</f>
        <v xml:space="preserve"> </v>
      </c>
      <c r="M770" s="230" t="str">
        <f>IF(J770="Low",0.15,IF(J770="Medium",0.2,IF(J770="High",0.3,IF(J770="No Risk",0,IF(Table2472[[#This Row],[Risk of Shift]]=" "," ")))))</f>
        <v xml:space="preserve"> </v>
      </c>
    </row>
    <row r="771" spans="3:13">
      <c r="C771" s="16"/>
      <c r="E771" s="228" t="str">
        <f>IFERROR(VLOOKUP(Table2472[[#This Row],[MS-DRG]],'TO HIDE DRG Sum Ref'!$B$2:$M$760,4,FALSE)," ")</f>
        <v xml:space="preserve"> </v>
      </c>
      <c r="F771" s="228" t="str">
        <f>IFERROR(VLOOKUP(Table2472[[#This Row],[MS-DRG]],'TO HIDE DRG Sum Ref'!$B$2:$M$760,5,FALSE)," ")</f>
        <v xml:space="preserve"> </v>
      </c>
      <c r="G771" s="211" t="str">
        <f>IF('Volume Input'!E773&lt;&gt;0,'Volume Input'!E773," ")</f>
        <v xml:space="preserve"> </v>
      </c>
      <c r="H771" s="229" t="str">
        <f>IFERROR(VLOOKUP(Table2472[[#This Row],[MS-DRG]],'TO HIDE DRG Sum Ref'!$B$2:$M$760,2,FALSE)," ")</f>
        <v xml:space="preserve"> </v>
      </c>
      <c r="I771" s="228" t="str">
        <f>_xlfn.IFNA(VLOOKUP(Table2472[[#This Row],[MS-DRG]],'TO HIDE DRG Sum Ref'!$B$2:$F$760,3,FALSE)," ")</f>
        <v xml:space="preserve"> </v>
      </c>
      <c r="J771" s="228" t="str">
        <f>_xlfn.IFNA(VLOOKUP(F771,'TO HIDE DRG Sum Ref'!$L$3:$N$85,3,FALSE)," ")</f>
        <v xml:space="preserve"> </v>
      </c>
      <c r="K771" s="230" t="str">
        <f>IF(J771="Low",0.05,IF(J771="Medium",0.1,IF(J771="High",0.2,IF(J771="No Risk",0,IF(Table2472[[#This Row],[Risk of Shift]]=" "," ")))))</f>
        <v xml:space="preserve"> </v>
      </c>
      <c r="L771" s="230" t="str">
        <f>IF(J771="Low",0.1,IF(J771="Medium",0.15,IF(J771="High",0.25,IF(J771="No Risk",0,IF(Table2472[[#This Row],[Risk of Shift]]=" "," ")))))</f>
        <v xml:space="preserve"> </v>
      </c>
      <c r="M771" s="230" t="str">
        <f>IF(J771="Low",0.15,IF(J771="Medium",0.2,IF(J771="High",0.3,IF(J771="No Risk",0,IF(Table2472[[#This Row],[Risk of Shift]]=" "," ")))))</f>
        <v xml:space="preserve"> </v>
      </c>
    </row>
    <row r="772" spans="3:13">
      <c r="C772" s="16"/>
    </row>
    <row r="773" spans="3:13">
      <c r="C773" s="16"/>
    </row>
    <row r="774" spans="3:13">
      <c r="C774" s="16"/>
    </row>
    <row r="775" spans="3:13">
      <c r="C775" s="16"/>
    </row>
    <row r="776" spans="3:13">
      <c r="C776" s="16"/>
    </row>
    <row r="777" spans="3:13">
      <c r="C777" s="16"/>
    </row>
    <row r="778" spans="3:13">
      <c r="C778" s="16"/>
    </row>
    <row r="779" spans="3:13">
      <c r="C779" s="16"/>
    </row>
    <row r="780" spans="3:13">
      <c r="C780" s="16"/>
    </row>
    <row r="781" spans="3:13">
      <c r="C781" s="16"/>
    </row>
    <row r="782" spans="3:13">
      <c r="C782" s="16"/>
    </row>
    <row r="783" spans="3:13">
      <c r="C783" s="16"/>
    </row>
    <row r="784" spans="3:13">
      <c r="C784" s="16"/>
    </row>
    <row r="785" spans="3:3">
      <c r="C785" s="16"/>
    </row>
    <row r="786" spans="3:3">
      <c r="C786" s="16"/>
    </row>
    <row r="787" spans="3:3">
      <c r="C787" s="16"/>
    </row>
    <row r="788" spans="3:3">
      <c r="C788" s="16"/>
    </row>
    <row r="789" spans="3:3">
      <c r="C789" s="16"/>
    </row>
    <row r="790" spans="3:3">
      <c r="C790" s="16"/>
    </row>
    <row r="791" spans="3:3">
      <c r="C791" s="16"/>
    </row>
    <row r="792" spans="3:3">
      <c r="C792" s="16"/>
    </row>
    <row r="793" spans="3:3">
      <c r="C793" s="16"/>
    </row>
    <row r="794" spans="3:3">
      <c r="C794" s="16"/>
    </row>
    <row r="795" spans="3:3">
      <c r="C795" s="16"/>
    </row>
    <row r="796" spans="3:3">
      <c r="C796" s="16"/>
    </row>
    <row r="797" spans="3:3">
      <c r="C797" s="16"/>
    </row>
    <row r="798" spans="3:3">
      <c r="C798" s="16"/>
    </row>
    <row r="799" spans="3:3">
      <c r="C799" s="16"/>
    </row>
    <row r="800" spans="3:3">
      <c r="C800" s="16"/>
    </row>
    <row r="801" spans="3:3">
      <c r="C801" s="16"/>
    </row>
    <row r="802" spans="3:3">
      <c r="C802" s="16"/>
    </row>
  </sheetData>
  <sheetProtection password="9D0B" sheet="1" objects="1" scenarios="1"/>
  <protectedRanges>
    <protectedRange sqref="F7" name="Shift Scenario"/>
  </protectedRanges>
  <dataConsolidate/>
  <mergeCells count="13">
    <mergeCell ref="D48:D57"/>
    <mergeCell ref="A15:C15"/>
    <mergeCell ref="A17:C17"/>
    <mergeCell ref="A18:C18"/>
    <mergeCell ref="A20:C20"/>
    <mergeCell ref="A22:C22"/>
    <mergeCell ref="A13:C13"/>
    <mergeCell ref="D5:M5"/>
    <mergeCell ref="A11:C11"/>
    <mergeCell ref="A4:C4"/>
    <mergeCell ref="A5:C5"/>
    <mergeCell ref="A7:C7"/>
    <mergeCell ref="A9:C9"/>
  </mergeCells>
  <conditionalFormatting sqref="D20">
    <cfRule type="expression" dxfId="83" priority="60">
      <formula>#REF!=FALSE</formula>
    </cfRule>
  </conditionalFormatting>
  <conditionalFormatting sqref="D19">
    <cfRule type="expression" dxfId="82" priority="61">
      <formula>#REF!=FALSE</formula>
    </cfRule>
  </conditionalFormatting>
  <conditionalFormatting sqref="D21">
    <cfRule type="expression" dxfId="81" priority="59">
      <formula>#REF!=FALSE</formula>
    </cfRule>
  </conditionalFormatting>
  <conditionalFormatting sqref="D22">
    <cfRule type="expression" dxfId="80" priority="58">
      <formula>#REF!=FALSE</formula>
    </cfRule>
  </conditionalFormatting>
  <conditionalFormatting sqref="D23">
    <cfRule type="expression" dxfId="79" priority="57">
      <formula>#REF!=FALSE</formula>
    </cfRule>
  </conditionalFormatting>
  <conditionalFormatting sqref="D24">
    <cfRule type="expression" dxfId="78" priority="56">
      <formula>#REF!=FALSE</formula>
    </cfRule>
  </conditionalFormatting>
  <conditionalFormatting sqref="D25">
    <cfRule type="expression" dxfId="77" priority="55">
      <formula>#REF!=FALSE</formula>
    </cfRule>
  </conditionalFormatting>
  <conditionalFormatting sqref="D26">
    <cfRule type="expression" dxfId="76" priority="54">
      <formula>#REF!=FALSE</formula>
    </cfRule>
  </conditionalFormatting>
  <conditionalFormatting sqref="D27">
    <cfRule type="expression" dxfId="75" priority="53">
      <formula>#REF!=FALSE</formula>
    </cfRule>
  </conditionalFormatting>
  <conditionalFormatting sqref="D28">
    <cfRule type="expression" dxfId="74" priority="52">
      <formula>#REF!=FALSE</formula>
    </cfRule>
  </conditionalFormatting>
  <conditionalFormatting sqref="D29">
    <cfRule type="expression" dxfId="73" priority="51">
      <formula>#REF!=FALSE</formula>
    </cfRule>
  </conditionalFormatting>
  <conditionalFormatting sqref="D30">
    <cfRule type="expression" dxfId="72" priority="50">
      <formula>#REF!=FALSE</formula>
    </cfRule>
  </conditionalFormatting>
  <conditionalFormatting sqref="D31">
    <cfRule type="expression" dxfId="71" priority="49">
      <formula>#REF!=FALSE</formula>
    </cfRule>
  </conditionalFormatting>
  <conditionalFormatting sqref="D32">
    <cfRule type="expression" dxfId="70" priority="48">
      <formula>#REF!=FALSE</formula>
    </cfRule>
  </conditionalFormatting>
  <conditionalFormatting sqref="D33">
    <cfRule type="expression" dxfId="69" priority="47">
      <formula>#REF!=FALSE</formula>
    </cfRule>
  </conditionalFormatting>
  <conditionalFormatting sqref="D34">
    <cfRule type="expression" dxfId="68" priority="46">
      <formula>#REF!=FALSE</formula>
    </cfRule>
  </conditionalFormatting>
  <conditionalFormatting sqref="D35">
    <cfRule type="expression" dxfId="67" priority="45">
      <formula>#REF!=FALSE</formula>
    </cfRule>
  </conditionalFormatting>
  <conditionalFormatting sqref="D36">
    <cfRule type="expression" dxfId="66" priority="44">
      <formula>#REF!=FALSE</formula>
    </cfRule>
  </conditionalFormatting>
  <conditionalFormatting sqref="D37">
    <cfRule type="expression" dxfId="65" priority="43">
      <formula>#REF!=FALSE</formula>
    </cfRule>
  </conditionalFormatting>
  <conditionalFormatting sqref="D38">
    <cfRule type="expression" dxfId="64" priority="42">
      <formula>#REF!=FALSE</formula>
    </cfRule>
  </conditionalFormatting>
  <conditionalFormatting sqref="D39">
    <cfRule type="expression" dxfId="63" priority="41">
      <formula>#REF!=FALSE</formula>
    </cfRule>
  </conditionalFormatting>
  <conditionalFormatting sqref="D40">
    <cfRule type="expression" dxfId="62" priority="40">
      <formula>#REF!=FALSE</formula>
    </cfRule>
  </conditionalFormatting>
  <conditionalFormatting sqref="D41">
    <cfRule type="expression" dxfId="61" priority="39">
      <formula>#REF!=FALSE</formula>
    </cfRule>
  </conditionalFormatting>
  <conditionalFormatting sqref="D42">
    <cfRule type="expression" dxfId="60" priority="38">
      <formula>#REF!=FALSE</formula>
    </cfRule>
  </conditionalFormatting>
  <conditionalFormatting sqref="D43">
    <cfRule type="expression" dxfId="59" priority="37">
      <formula>#REF!=FALSE</formula>
    </cfRule>
  </conditionalFormatting>
  <conditionalFormatting sqref="D44">
    <cfRule type="expression" dxfId="58" priority="36">
      <formula>#REF!=FALSE</formula>
    </cfRule>
  </conditionalFormatting>
  <conditionalFormatting sqref="D45">
    <cfRule type="expression" dxfId="57" priority="35">
      <formula>#REF!=FALSE</formula>
    </cfRule>
  </conditionalFormatting>
  <conditionalFormatting sqref="D46">
    <cfRule type="expression" dxfId="56" priority="34">
      <formula>#REF!=FALSE</formula>
    </cfRule>
  </conditionalFormatting>
  <conditionalFormatting sqref="D47">
    <cfRule type="expression" dxfId="55" priority="33">
      <formula>#REF!=FALSE</formula>
    </cfRule>
  </conditionalFormatting>
  <conditionalFormatting sqref="D18 D84:D98">
    <cfRule type="expression" dxfId="54" priority="62">
      <formula>#REF!=FALSE</formula>
    </cfRule>
  </conditionalFormatting>
  <conditionalFormatting sqref="D109">
    <cfRule type="expression" dxfId="53" priority="66">
      <formula>#REF!=FALSE</formula>
    </cfRule>
  </conditionalFormatting>
  <conditionalFormatting sqref="D110">
    <cfRule type="expression" dxfId="52" priority="67">
      <formula>#REF!=FALSE</formula>
    </cfRule>
  </conditionalFormatting>
  <conditionalFormatting sqref="D111">
    <cfRule type="expression" dxfId="51" priority="68">
      <formula>#REF!=FALSE</formula>
    </cfRule>
  </conditionalFormatting>
  <conditionalFormatting sqref="D112">
    <cfRule type="expression" dxfId="50" priority="69">
      <formula>#REF!=FALSE</formula>
    </cfRule>
  </conditionalFormatting>
  <conditionalFormatting sqref="D113">
    <cfRule type="expression" dxfId="49" priority="70">
      <formula>#REF!=FALSE</formula>
    </cfRule>
  </conditionalFormatting>
  <conditionalFormatting sqref="D114">
    <cfRule type="expression" dxfId="48" priority="71">
      <formula>#REF!=FALSE</formula>
    </cfRule>
  </conditionalFormatting>
  <conditionalFormatting sqref="D115">
    <cfRule type="expression" dxfId="47" priority="72">
      <formula>#REF!=FALSE</formula>
    </cfRule>
  </conditionalFormatting>
  <conditionalFormatting sqref="D116">
    <cfRule type="expression" dxfId="46" priority="73">
      <formula>#REF!=FALSE</formula>
    </cfRule>
  </conditionalFormatting>
  <conditionalFormatting sqref="D117">
    <cfRule type="expression" dxfId="45" priority="74">
      <formula>#REF!=FALSE</formula>
    </cfRule>
  </conditionalFormatting>
  <conditionalFormatting sqref="D118">
    <cfRule type="expression" dxfId="44" priority="75">
      <formula>#REF!=FALSE</formula>
    </cfRule>
  </conditionalFormatting>
  <conditionalFormatting sqref="K13:K771">
    <cfRule type="expression" dxfId="43" priority="6">
      <formula>$F$7="Conservative"</formula>
    </cfRule>
  </conditionalFormatting>
  <conditionalFormatting sqref="L13:L771">
    <cfRule type="expression" dxfId="42" priority="5">
      <formula>$F$7="Moderate"</formula>
    </cfRule>
  </conditionalFormatting>
  <conditionalFormatting sqref="M13:M771">
    <cfRule type="expression" dxfId="41" priority="4">
      <formula>$F$7="Aggressive"</formula>
    </cfRule>
  </conditionalFormatting>
  <conditionalFormatting sqref="E13:H771">
    <cfRule type="expression" dxfId="40" priority="2">
      <formula>$I13=0</formula>
    </cfRule>
  </conditionalFormatting>
  <conditionalFormatting sqref="I13:M771">
    <cfRule type="expression" dxfId="39" priority="1">
      <formula>$I13=0</formula>
    </cfRule>
  </conditionalFormatting>
  <dataValidations count="2">
    <dataValidation type="decimal" allowBlank="1" showInputMessage="1" showErrorMessage="1" sqref="D18:D47">
      <formula1>0</formula1>
      <formula2>1</formula2>
    </dataValidation>
    <dataValidation showInputMessage="1" showErrorMessage="1" sqref="G7:H7"/>
  </dataValidations>
  <hyperlinks>
    <hyperlink ref="A5:C5" location="Introduction!A1" display="Introduction"/>
    <hyperlink ref="A9:C9" location="'Assumptions Overview'!A1" display="Assumptions Overview"/>
    <hyperlink ref="A11" location="Model!A1" display="Model"/>
    <hyperlink ref="A15" location="'Terms and Conditions'!A1" display="Terms and Conditions"/>
    <hyperlink ref="A7:C7" location="'Volume Input'!A1" display="Volume Input"/>
    <hyperlink ref="A11:C11" location="'Shift Output'!A1" display="Shift Output"/>
    <hyperlink ref="A15:C15" location="'Terms and Conditions'!A1" display="Terms and Conditions"/>
    <hyperlink ref="A13" location="'Service and Subservice Detail'!A1" display="Service and Subservice Detail"/>
  </hyperlink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showInputMessage="1" showErrorMessage="1">
          <x14:formula1>
            <xm:f>'TO HIDE DRG Sum Ref'!$I$10:$I$12</xm:f>
          </x14:formula1>
          <xm:sqref>F7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95"/>
  <sheetViews>
    <sheetView showGridLines="0" showRowColHeaders="0" zoomScaleNormal="100" workbookViewId="0">
      <selection activeCell="A7" sqref="A7:C7"/>
    </sheetView>
  </sheetViews>
  <sheetFormatPr defaultRowHeight="12.5"/>
  <cols>
    <col min="1" max="2" width="8.6328125" style="3" customWidth="1"/>
    <col min="3" max="3" width="15.1796875" style="16" customWidth="1"/>
    <col min="4" max="4" width="7.36328125" customWidth="1"/>
    <col min="5" max="5" width="18.54296875" customWidth="1"/>
    <col min="6" max="6" width="16.81640625" style="9" customWidth="1"/>
    <col min="7" max="7" width="16.90625" customWidth="1"/>
    <col min="8" max="8" width="16.90625" style="47" customWidth="1"/>
    <col min="9" max="9" width="12.81640625" customWidth="1"/>
    <col min="10" max="10" width="30.54296875" style="47" customWidth="1"/>
    <col min="11" max="11" width="36.1796875" customWidth="1"/>
    <col min="12" max="12" width="33.453125" style="47" customWidth="1"/>
    <col min="13" max="13" width="8.81640625" style="29"/>
  </cols>
  <sheetData>
    <row r="1" spans="1:17">
      <c r="D1" s="15"/>
      <c r="E1" s="15"/>
      <c r="F1" s="36"/>
      <c r="G1" s="15"/>
      <c r="H1" s="15"/>
      <c r="I1" s="15"/>
      <c r="J1" s="3"/>
      <c r="K1" s="3"/>
      <c r="L1" s="3"/>
    </row>
    <row r="2" spans="1:17">
      <c r="D2" s="3"/>
      <c r="E2" s="3"/>
      <c r="F2" s="37"/>
      <c r="G2" s="3"/>
      <c r="H2" s="3"/>
      <c r="I2" s="3"/>
      <c r="J2" s="3"/>
    </row>
    <row r="3" spans="1:17" ht="24" customHeight="1">
      <c r="A3" s="252"/>
      <c r="B3" s="252"/>
      <c r="C3" s="260"/>
      <c r="D3" s="3"/>
      <c r="E3" s="3"/>
      <c r="F3" s="37"/>
      <c r="G3" s="3"/>
      <c r="H3" s="3"/>
      <c r="I3" s="3"/>
      <c r="J3" s="3"/>
      <c r="K3" s="3"/>
      <c r="L3" s="3"/>
    </row>
    <row r="4" spans="1:17" ht="12" customHeight="1">
      <c r="A4" s="41"/>
      <c r="B4" s="41"/>
      <c r="C4" s="172"/>
      <c r="D4" s="3"/>
      <c r="E4" s="3"/>
      <c r="F4" s="37"/>
      <c r="G4" s="3"/>
      <c r="H4" s="3"/>
      <c r="I4" s="3"/>
      <c r="J4" s="3"/>
      <c r="K4" s="3"/>
      <c r="L4" s="3"/>
    </row>
    <row r="5" spans="1:17" ht="15.5" customHeight="1">
      <c r="A5" s="237" t="s">
        <v>0</v>
      </c>
      <c r="B5" s="237"/>
      <c r="C5" s="240"/>
      <c r="D5" s="251" t="s">
        <v>109</v>
      </c>
      <c r="E5" s="251"/>
      <c r="F5" s="251"/>
      <c r="G5" s="251"/>
      <c r="H5" s="251"/>
      <c r="I5" s="251"/>
      <c r="J5" s="251"/>
      <c r="K5" s="251"/>
      <c r="L5" s="251"/>
      <c r="M5" s="171"/>
      <c r="N5" s="204"/>
      <c r="O5" s="204"/>
      <c r="P5" s="204"/>
      <c r="Q5" s="204"/>
    </row>
    <row r="6" spans="1:17" ht="26.5" customHeight="1">
      <c r="A6" s="258" t="s">
        <v>3</v>
      </c>
      <c r="B6" s="258"/>
      <c r="C6" s="261"/>
      <c r="D6" s="44"/>
      <c r="E6" s="44"/>
      <c r="F6" s="44"/>
      <c r="G6" s="44"/>
      <c r="H6" s="44"/>
      <c r="I6" s="44"/>
      <c r="J6" s="44"/>
      <c r="K6" s="44"/>
      <c r="L6" s="44"/>
      <c r="N6" s="1"/>
      <c r="O6" s="1"/>
      <c r="P6" s="1"/>
      <c r="Q6" s="1"/>
    </row>
    <row r="7" spans="1:17" ht="29" customHeight="1">
      <c r="A7" s="237" t="s">
        <v>4</v>
      </c>
      <c r="B7" s="237"/>
      <c r="C7" s="240"/>
      <c r="D7" s="44"/>
      <c r="E7" s="222" t="s">
        <v>1673</v>
      </c>
      <c r="F7" s="44"/>
      <c r="G7" s="44"/>
      <c r="H7" s="44"/>
      <c r="I7" s="222" t="s">
        <v>1674</v>
      </c>
      <c r="J7" s="130"/>
      <c r="K7" s="44"/>
      <c r="L7" s="44"/>
    </row>
    <row r="8" spans="1:17" ht="27.5" customHeight="1">
      <c r="A8" s="238" t="s">
        <v>109</v>
      </c>
      <c r="B8" s="238"/>
      <c r="C8" s="263"/>
      <c r="D8" s="44"/>
      <c r="E8" s="131"/>
      <c r="F8" s="44"/>
      <c r="G8" s="44"/>
      <c r="H8" s="44"/>
      <c r="I8" s="131"/>
      <c r="J8" s="131"/>
      <c r="K8" s="29"/>
      <c r="L8" s="29"/>
    </row>
    <row r="9" spans="1:17" ht="28" customHeight="1">
      <c r="A9" s="237" t="s">
        <v>148</v>
      </c>
      <c r="B9" s="237"/>
      <c r="C9" s="240"/>
      <c r="D9" s="44"/>
      <c r="E9" s="44"/>
      <c r="F9" s="44"/>
      <c r="G9" s="44"/>
      <c r="H9" s="44"/>
      <c r="I9" s="152" t="s">
        <v>145</v>
      </c>
      <c r="J9" s="153" t="s">
        <v>1676</v>
      </c>
      <c r="K9" s="153" t="s">
        <v>1677</v>
      </c>
      <c r="L9" s="153" t="s">
        <v>1678</v>
      </c>
    </row>
    <row r="10" spans="1:17" ht="27.5" customHeight="1">
      <c r="A10" s="237" t="s">
        <v>1</v>
      </c>
      <c r="B10" s="237"/>
      <c r="C10" s="240"/>
      <c r="D10" s="44"/>
      <c r="E10" s="44"/>
      <c r="F10" s="44"/>
      <c r="G10" s="44"/>
      <c r="H10" s="44"/>
      <c r="I10" s="154" t="s">
        <v>120</v>
      </c>
      <c r="J10" s="207">
        <f>'TO HIDE DRG Sum Ref'!AB26</f>
        <v>0</v>
      </c>
      <c r="K10" s="208">
        <f>IFERROR('TO HIDE DRG Sum Ref'!AD26,0)</f>
        <v>0</v>
      </c>
      <c r="L10" s="208">
        <f>'TO HIDE National Ref'!AC25</f>
        <v>4.4333453294760732E-2</v>
      </c>
    </row>
    <row r="11" spans="1:17" s="10" customFormat="1" ht="14" customHeight="1">
      <c r="A11" s="170"/>
      <c r="B11" s="170"/>
      <c r="C11" s="173"/>
      <c r="D11" s="3"/>
      <c r="E11" s="44"/>
      <c r="F11" s="44"/>
      <c r="G11" s="44"/>
      <c r="H11" s="44"/>
      <c r="I11" s="155" t="s">
        <v>121</v>
      </c>
      <c r="J11" s="207">
        <f>'TO HIDE DRG Sum Ref'!AB27</f>
        <v>0</v>
      </c>
      <c r="K11" s="208">
        <f>IFERROR('TO HIDE DRG Sum Ref'!AD27,0)</f>
        <v>0</v>
      </c>
      <c r="L11" s="208">
        <f>'TO HIDE National Ref'!AC26</f>
        <v>7.6725343444869143E-2</v>
      </c>
    </row>
    <row r="12" spans="1:17" s="10" customFormat="1" ht="12.5" customHeight="1">
      <c r="A12" s="252"/>
      <c r="B12" s="252"/>
      <c r="C12" s="260"/>
      <c r="D12" s="3"/>
      <c r="E12" s="44"/>
      <c r="F12" s="44"/>
      <c r="G12" s="44"/>
      <c r="H12" s="44"/>
      <c r="I12" s="155" t="s">
        <v>122</v>
      </c>
      <c r="J12" s="207">
        <f>'TO HIDE DRG Sum Ref'!AB28</f>
        <v>0</v>
      </c>
      <c r="K12" s="208">
        <f>IFERROR('TO HIDE DRG Sum Ref'!AD28,0)</f>
        <v>0</v>
      </c>
      <c r="L12" s="208">
        <f>'TO HIDE National Ref'!AC27</f>
        <v>0.10911723359497756</v>
      </c>
    </row>
    <row r="13" spans="1:17" s="10" customFormat="1" ht="16" customHeight="1">
      <c r="A13" s="3"/>
      <c r="B13" s="3"/>
      <c r="C13" s="16"/>
      <c r="D13" s="3"/>
      <c r="E13" s="44"/>
      <c r="F13" s="44"/>
      <c r="G13" s="44"/>
      <c r="H13" s="44"/>
      <c r="I13" s="124"/>
      <c r="J13" s="124"/>
      <c r="K13" s="128"/>
      <c r="L13" s="128"/>
    </row>
    <row r="14" spans="1:17" s="10" customFormat="1" ht="15" customHeight="1">
      <c r="A14" s="3"/>
      <c r="B14" s="3"/>
      <c r="C14" s="16"/>
      <c r="D14" s="3"/>
      <c r="E14" s="44"/>
      <c r="F14" s="44"/>
      <c r="G14" s="44"/>
      <c r="H14" s="44"/>
      <c r="I14" s="124"/>
      <c r="J14" s="124"/>
      <c r="K14" s="128"/>
      <c r="L14" s="128"/>
    </row>
    <row r="15" spans="1:17" s="10" customFormat="1" ht="14" customHeight="1">
      <c r="A15" s="3"/>
      <c r="B15" s="3"/>
      <c r="C15" s="16"/>
      <c r="D15" s="3"/>
      <c r="E15" s="44"/>
      <c r="F15" s="44"/>
      <c r="G15" s="44"/>
      <c r="H15" s="44"/>
      <c r="I15" s="124"/>
      <c r="J15" s="124"/>
      <c r="K15" s="128"/>
      <c r="L15" s="128"/>
    </row>
    <row r="16" spans="1:17" s="10" customFormat="1" ht="13" customHeight="1">
      <c r="A16" s="3"/>
      <c r="B16" s="3"/>
      <c r="C16" s="16"/>
      <c r="D16" s="3"/>
      <c r="E16" s="125"/>
      <c r="I16" s="124"/>
      <c r="J16" s="124"/>
      <c r="K16" s="128"/>
      <c r="L16" s="128"/>
    </row>
    <row r="17" spans="1:12" s="10" customFormat="1" ht="13" customHeight="1">
      <c r="A17" s="3"/>
      <c r="B17" s="3"/>
      <c r="C17" s="16"/>
      <c r="D17" s="3"/>
      <c r="E17" s="126"/>
      <c r="I17" s="124"/>
      <c r="J17" s="124"/>
      <c r="K17" s="128"/>
      <c r="L17" s="128"/>
    </row>
    <row r="18" spans="1:12" s="10" customFormat="1" ht="13" customHeight="1">
      <c r="A18" s="3"/>
      <c r="B18" s="3"/>
      <c r="C18" s="16"/>
      <c r="D18" s="3"/>
      <c r="E18" s="124"/>
      <c r="I18" s="124"/>
      <c r="J18" s="124"/>
      <c r="K18" s="128"/>
      <c r="L18" s="128"/>
    </row>
    <row r="19" spans="1:12" s="10" customFormat="1" ht="13" customHeight="1">
      <c r="A19" s="3"/>
      <c r="B19" s="3"/>
      <c r="C19" s="16"/>
      <c r="D19" s="3"/>
      <c r="E19" s="124"/>
      <c r="I19" s="124"/>
      <c r="J19" s="124"/>
      <c r="K19" s="128"/>
      <c r="L19" s="128"/>
    </row>
    <row r="20" spans="1:12" s="10" customFormat="1" ht="12.5" customHeight="1">
      <c r="A20" s="3"/>
      <c r="B20" s="3"/>
      <c r="C20" s="16"/>
      <c r="D20" s="3"/>
      <c r="E20" s="124"/>
      <c r="I20" s="124"/>
      <c r="J20" s="124"/>
      <c r="K20" s="128"/>
      <c r="L20" s="128"/>
    </row>
    <row r="21" spans="1:12" s="10" customFormat="1" ht="12.5" customHeight="1">
      <c r="A21" s="3"/>
      <c r="B21" s="3"/>
      <c r="C21" s="16"/>
      <c r="D21" s="3"/>
      <c r="E21" s="124"/>
      <c r="I21" s="124"/>
      <c r="J21" s="124"/>
      <c r="K21" s="128"/>
      <c r="L21" s="128"/>
    </row>
    <row r="22" spans="1:12" s="10" customFormat="1" ht="12.5" customHeight="1">
      <c r="A22" s="3"/>
      <c r="B22" s="3"/>
      <c r="C22" s="16"/>
      <c r="D22" s="3"/>
      <c r="E22" s="124"/>
      <c r="I22" s="124"/>
      <c r="J22" s="124"/>
      <c r="K22" s="128"/>
      <c r="L22" s="128"/>
    </row>
    <row r="23" spans="1:12" s="10" customFormat="1" ht="12.5" customHeight="1">
      <c r="A23" s="3"/>
      <c r="B23" s="3"/>
      <c r="C23" s="16"/>
      <c r="D23" s="3"/>
      <c r="E23" s="124"/>
      <c r="I23" s="124"/>
      <c r="J23" s="124"/>
      <c r="K23" s="128"/>
      <c r="L23" s="128"/>
    </row>
    <row r="24" spans="1:12" s="10" customFormat="1" ht="12.5" customHeight="1">
      <c r="A24" s="3"/>
      <c r="B24" s="3"/>
      <c r="C24" s="16"/>
      <c r="D24" s="3"/>
      <c r="E24" s="124"/>
      <c r="I24" s="124"/>
      <c r="J24" s="124"/>
      <c r="K24" s="128"/>
      <c r="L24" s="128"/>
    </row>
    <row r="25" spans="1:12" s="10" customFormat="1" ht="14" customHeight="1">
      <c r="A25" s="3"/>
      <c r="B25" s="3"/>
      <c r="C25" s="16"/>
      <c r="D25" s="3"/>
      <c r="E25" s="124"/>
      <c r="I25" s="124"/>
      <c r="J25" s="124"/>
      <c r="K25" s="128"/>
      <c r="L25" s="128"/>
    </row>
    <row r="26" spans="1:12" s="10" customFormat="1" ht="12.5" customHeight="1">
      <c r="A26" s="3"/>
      <c r="B26" s="3"/>
      <c r="C26" s="16"/>
      <c r="D26" s="3"/>
      <c r="E26" s="205" t="s">
        <v>141</v>
      </c>
      <c r="F26" s="206" t="s">
        <v>142</v>
      </c>
      <c r="G26" s="206" t="s">
        <v>143</v>
      </c>
      <c r="I26" s="124"/>
      <c r="J26" s="124"/>
      <c r="K26" s="128"/>
      <c r="L26" s="128"/>
    </row>
    <row r="27" spans="1:12" s="10" customFormat="1" ht="12.5" customHeight="1">
      <c r="A27" s="3"/>
      <c r="B27" s="3"/>
      <c r="C27" s="16"/>
      <c r="D27" s="3"/>
      <c r="E27" s="124"/>
      <c r="I27" s="124"/>
      <c r="J27" s="124"/>
      <c r="K27" s="128"/>
      <c r="L27" s="128"/>
    </row>
    <row r="28" spans="1:12" s="10" customFormat="1" ht="12.5" customHeight="1">
      <c r="A28" s="3"/>
      <c r="B28" s="3"/>
      <c r="C28" s="16"/>
      <c r="D28" s="3"/>
      <c r="E28" s="124"/>
      <c r="I28" s="124"/>
      <c r="J28" s="124"/>
      <c r="K28" s="128"/>
      <c r="L28" s="128"/>
    </row>
    <row r="29" spans="1:12" s="10" customFormat="1" ht="12.5" customHeight="1">
      <c r="A29" s="3"/>
      <c r="B29" s="3"/>
      <c r="C29" s="16"/>
      <c r="D29" s="3"/>
      <c r="E29" s="124"/>
    </row>
    <row r="30" spans="1:12" s="10" customFormat="1" ht="12.5" customHeight="1">
      <c r="A30" s="3"/>
      <c r="B30" s="3"/>
      <c r="C30" s="16"/>
      <c r="D30" s="3"/>
      <c r="E30" s="130"/>
    </row>
    <row r="31" spans="1:12" s="10" customFormat="1" ht="15" customHeight="1">
      <c r="A31" s="3"/>
      <c r="B31" s="3"/>
      <c r="C31" s="16"/>
      <c r="D31" s="3"/>
      <c r="E31" s="132"/>
    </row>
    <row r="32" spans="1:12" s="10" customFormat="1" ht="12.5" customHeight="1">
      <c r="A32" s="3"/>
      <c r="B32" s="3"/>
      <c r="C32" s="16"/>
      <c r="D32" s="3"/>
      <c r="E32" s="44"/>
      <c r="F32" s="44"/>
      <c r="G32" s="44"/>
      <c r="H32" s="44"/>
    </row>
    <row r="33" spans="1:12" s="10" customFormat="1" ht="12.5" customHeight="1">
      <c r="A33" s="3"/>
      <c r="B33" s="3"/>
      <c r="C33" s="16"/>
      <c r="D33" s="3"/>
      <c r="E33" s="125"/>
      <c r="F33" s="129"/>
      <c r="G33" s="137"/>
      <c r="H33" s="137"/>
      <c r="I33" s="137"/>
      <c r="J33" s="137"/>
      <c r="K33" s="44"/>
      <c r="L33" s="44"/>
    </row>
    <row r="34" spans="1:12" s="10" customFormat="1" ht="12.5" customHeight="1">
      <c r="A34" s="3"/>
      <c r="B34" s="3"/>
      <c r="C34" s="16"/>
      <c r="D34" s="3"/>
      <c r="E34" s="262"/>
      <c r="F34" s="138"/>
      <c r="G34" s="139"/>
      <c r="H34" s="139"/>
      <c r="I34" s="127"/>
      <c r="J34" s="127"/>
      <c r="K34" s="129"/>
      <c r="L34" s="129"/>
    </row>
    <row r="35" spans="1:12" s="10" customFormat="1" ht="12.5" customHeight="1">
      <c r="A35" s="3"/>
      <c r="B35" s="3"/>
      <c r="C35" s="16"/>
      <c r="D35" s="3"/>
      <c r="E35" s="262"/>
      <c r="F35" s="138"/>
      <c r="G35" s="139"/>
      <c r="H35" s="139"/>
      <c r="I35" s="127"/>
      <c r="J35" s="127"/>
      <c r="K35" s="127"/>
      <c r="L35" s="127"/>
    </row>
    <row r="36" spans="1:12" s="10" customFormat="1" ht="12.5" customHeight="1">
      <c r="A36" s="3"/>
      <c r="B36" s="3"/>
      <c r="C36" s="16"/>
      <c r="D36" s="3"/>
      <c r="E36" s="262"/>
      <c r="F36" s="138"/>
      <c r="G36" s="139"/>
      <c r="H36" s="139"/>
      <c r="I36" s="127"/>
      <c r="J36" s="127"/>
      <c r="K36" s="127"/>
      <c r="L36" s="127"/>
    </row>
    <row r="37" spans="1:12" s="10" customFormat="1" ht="12.5" customHeight="1">
      <c r="A37" s="3"/>
      <c r="B37" s="3"/>
      <c r="C37" s="16"/>
      <c r="D37" s="3"/>
      <c r="E37" s="262"/>
      <c r="F37" s="124"/>
      <c r="G37" s="139"/>
      <c r="H37" s="139"/>
      <c r="I37" s="127"/>
      <c r="J37" s="127"/>
      <c r="K37" s="127"/>
      <c r="L37" s="127"/>
    </row>
    <row r="38" spans="1:12" s="10" customFormat="1" ht="12.5" customHeight="1">
      <c r="A38" s="3"/>
      <c r="B38" s="3"/>
      <c r="C38" s="16"/>
      <c r="D38" s="3"/>
      <c r="E38" s="264"/>
      <c r="F38" s="124"/>
      <c r="G38" s="139"/>
      <c r="H38" s="139"/>
      <c r="I38" s="127"/>
      <c r="J38" s="127"/>
      <c r="K38" s="127"/>
      <c r="L38" s="127"/>
    </row>
    <row r="39" spans="1:12" s="10" customFormat="1" ht="17" customHeight="1">
      <c r="A39" s="3"/>
      <c r="B39" s="3"/>
      <c r="C39" s="16"/>
      <c r="D39" s="3"/>
      <c r="E39" s="264"/>
      <c r="F39" s="124"/>
      <c r="G39" s="139"/>
      <c r="H39" s="139"/>
      <c r="I39" s="127"/>
      <c r="J39" s="127"/>
      <c r="K39" s="127"/>
      <c r="L39" s="127"/>
    </row>
    <row r="40" spans="1:12" s="10" customFormat="1" ht="12.5" customHeight="1">
      <c r="A40" s="3"/>
      <c r="B40" s="3"/>
      <c r="C40" s="16"/>
      <c r="D40" s="3"/>
      <c r="E40" s="264"/>
      <c r="F40" s="124"/>
      <c r="G40" s="139"/>
      <c r="H40" s="139"/>
      <c r="I40" s="127"/>
      <c r="J40" s="127"/>
      <c r="K40" s="127"/>
      <c r="L40" s="127"/>
    </row>
    <row r="41" spans="1:12" s="10" customFormat="1" ht="12.5" customHeight="1">
      <c r="A41" s="3"/>
      <c r="B41" s="3"/>
      <c r="C41" s="16"/>
      <c r="D41" s="3"/>
      <c r="E41" s="264"/>
      <c r="F41" s="124"/>
      <c r="G41" s="139"/>
      <c r="H41" s="139"/>
      <c r="I41" s="127"/>
      <c r="J41" s="127"/>
      <c r="K41" s="127"/>
      <c r="L41" s="127"/>
    </row>
    <row r="42" spans="1:12" s="10" customFormat="1" ht="12.5" customHeight="1">
      <c r="A42" s="3"/>
      <c r="B42" s="3"/>
      <c r="C42" s="16"/>
      <c r="D42" s="3"/>
      <c r="E42" s="264"/>
      <c r="F42" s="124"/>
      <c r="G42" s="139"/>
      <c r="H42" s="139"/>
      <c r="I42" s="127"/>
      <c r="J42" s="127"/>
      <c r="K42" s="127"/>
      <c r="L42" s="127"/>
    </row>
    <row r="43" spans="1:12" s="10" customFormat="1" ht="12.5" customHeight="1">
      <c r="A43" s="3"/>
      <c r="B43" s="3"/>
      <c r="C43" s="16"/>
      <c r="D43" s="3"/>
      <c r="E43" s="264"/>
      <c r="F43" s="124"/>
      <c r="G43" s="139"/>
      <c r="H43" s="139"/>
      <c r="I43" s="127"/>
      <c r="J43" s="127"/>
      <c r="K43" s="127"/>
      <c r="L43" s="127"/>
    </row>
    <row r="44" spans="1:12" s="10" customFormat="1" ht="12.5" customHeight="1">
      <c r="A44" s="3"/>
      <c r="B44" s="3"/>
      <c r="C44" s="16"/>
      <c r="D44" s="3"/>
      <c r="E44" s="264"/>
      <c r="F44" s="124"/>
      <c r="G44" s="139"/>
      <c r="H44" s="139"/>
      <c r="I44" s="127"/>
      <c r="J44" s="127"/>
      <c r="K44" s="127"/>
      <c r="L44" s="127"/>
    </row>
    <row r="45" spans="1:12" s="10" customFormat="1" ht="12.5" customHeight="1">
      <c r="A45" s="3"/>
      <c r="B45" s="3"/>
      <c r="C45" s="16"/>
      <c r="D45" s="3"/>
      <c r="E45" s="264"/>
      <c r="F45" s="124"/>
      <c r="G45" s="139"/>
      <c r="H45" s="139"/>
      <c r="I45" s="127"/>
      <c r="J45" s="127"/>
      <c r="K45" s="127"/>
      <c r="L45" s="127"/>
    </row>
    <row r="46" spans="1:12" s="10" customFormat="1" ht="12.5" customHeight="1">
      <c r="A46" s="3"/>
      <c r="B46" s="3"/>
      <c r="C46" s="16"/>
      <c r="D46" s="3"/>
      <c r="E46" s="264"/>
      <c r="F46" s="124"/>
      <c r="G46" s="139"/>
      <c r="H46" s="139"/>
      <c r="I46" s="127"/>
      <c r="J46" s="127"/>
      <c r="K46" s="127"/>
      <c r="L46" s="127"/>
    </row>
    <row r="47" spans="1:12" s="10" customFormat="1" ht="12.5" customHeight="1">
      <c r="A47" s="3"/>
      <c r="B47" s="3"/>
      <c r="C47" s="16"/>
      <c r="D47" s="3"/>
      <c r="E47" s="264"/>
      <c r="F47" s="124"/>
      <c r="G47" s="139"/>
      <c r="H47" s="139"/>
      <c r="I47" s="127"/>
      <c r="J47" s="127"/>
      <c r="K47" s="127"/>
      <c r="L47" s="127"/>
    </row>
    <row r="48" spans="1:12" s="10" customFormat="1" ht="12.5" customHeight="1">
      <c r="A48" s="3"/>
      <c r="B48" s="3"/>
      <c r="C48" s="16"/>
      <c r="D48" s="3"/>
      <c r="E48" s="264"/>
      <c r="F48" s="124"/>
      <c r="G48" s="139"/>
      <c r="H48" s="139"/>
      <c r="I48" s="127"/>
      <c r="J48" s="127"/>
      <c r="K48" s="127"/>
      <c r="L48" s="127"/>
    </row>
    <row r="49" spans="1:12" s="10" customFormat="1" ht="12.5" customHeight="1">
      <c r="A49" s="3"/>
      <c r="B49" s="3"/>
      <c r="C49" s="16"/>
      <c r="D49" s="3"/>
      <c r="E49" s="264"/>
      <c r="F49" s="124"/>
      <c r="G49" s="139"/>
      <c r="H49" s="139"/>
      <c r="I49" s="127"/>
      <c r="J49" s="127"/>
      <c r="K49" s="127"/>
      <c r="L49" s="127"/>
    </row>
    <row r="50" spans="1:12" s="10" customFormat="1" ht="12.5" customHeight="1">
      <c r="A50" s="3"/>
      <c r="B50" s="3"/>
      <c r="C50" s="16"/>
      <c r="D50" s="3"/>
      <c r="E50" s="264"/>
      <c r="F50" s="124"/>
      <c r="G50" s="139"/>
      <c r="H50" s="139"/>
      <c r="I50" s="127"/>
      <c r="J50" s="127"/>
      <c r="K50" s="127"/>
      <c r="L50" s="127"/>
    </row>
    <row r="51" spans="1:12" s="10" customFormat="1" ht="12.5" customHeight="1">
      <c r="A51" s="3"/>
      <c r="B51" s="3"/>
      <c r="C51" s="16"/>
      <c r="D51" s="3"/>
      <c r="E51" s="264"/>
      <c r="F51" s="124"/>
      <c r="G51" s="139"/>
      <c r="H51" s="139"/>
      <c r="I51" s="127"/>
      <c r="J51" s="127"/>
      <c r="K51" s="127"/>
      <c r="L51" s="127"/>
    </row>
    <row r="52" spans="1:12" s="10" customFormat="1" ht="12.5" customHeight="1">
      <c r="A52" s="3"/>
      <c r="B52" s="3"/>
      <c r="C52" s="16"/>
      <c r="D52" s="3"/>
      <c r="E52" s="264"/>
      <c r="F52" s="124"/>
      <c r="G52" s="139"/>
      <c r="H52" s="139"/>
      <c r="I52" s="127"/>
      <c r="J52" s="127"/>
      <c r="K52" s="127"/>
      <c r="L52" s="127"/>
    </row>
    <row r="53" spans="1:12" s="10" customFormat="1" ht="12.5" customHeight="1">
      <c r="A53" s="3"/>
      <c r="B53" s="3"/>
      <c r="C53" s="16"/>
      <c r="D53" s="3"/>
      <c r="E53" s="264"/>
      <c r="F53" s="124"/>
      <c r="G53" s="139"/>
      <c r="H53" s="139"/>
      <c r="I53" s="127"/>
      <c r="J53" s="127"/>
      <c r="K53" s="127"/>
      <c r="L53" s="127"/>
    </row>
    <row r="54" spans="1:12" s="10" customFormat="1" ht="12.5" customHeight="1">
      <c r="A54" s="3"/>
      <c r="B54" s="3"/>
      <c r="C54" s="16"/>
      <c r="D54" s="3"/>
      <c r="E54" s="264"/>
      <c r="F54" s="124"/>
      <c r="G54" s="139"/>
      <c r="H54" s="139"/>
      <c r="I54" s="127"/>
      <c r="J54" s="127"/>
      <c r="K54" s="127"/>
      <c r="L54" s="127"/>
    </row>
    <row r="55" spans="1:12" s="10" customFormat="1" ht="12.5" customHeight="1">
      <c r="A55" s="3"/>
      <c r="B55" s="3"/>
      <c r="C55" s="16"/>
      <c r="D55" s="3"/>
      <c r="E55" s="264"/>
      <c r="F55" s="124"/>
      <c r="G55" s="139"/>
      <c r="H55" s="139"/>
      <c r="I55" s="127"/>
      <c r="J55" s="127"/>
      <c r="K55" s="127"/>
      <c r="L55" s="127"/>
    </row>
    <row r="56" spans="1:12" s="10" customFormat="1" ht="12.5" customHeight="1">
      <c r="A56" s="3"/>
      <c r="B56" s="3"/>
      <c r="C56" s="16"/>
      <c r="D56" s="3"/>
      <c r="E56" s="264"/>
      <c r="F56" s="124"/>
      <c r="G56" s="139"/>
      <c r="H56" s="139"/>
      <c r="I56" s="127"/>
      <c r="J56" s="127"/>
      <c r="K56" s="127"/>
      <c r="L56" s="127"/>
    </row>
    <row r="57" spans="1:12" s="10" customFormat="1" ht="12.5" customHeight="1">
      <c r="A57" s="3"/>
      <c r="B57" s="3"/>
      <c r="C57" s="16"/>
      <c r="D57" s="3"/>
      <c r="E57" s="264"/>
      <c r="F57" s="124"/>
      <c r="G57" s="139"/>
      <c r="H57" s="139"/>
      <c r="I57" s="127"/>
      <c r="J57" s="127"/>
      <c r="K57" s="127"/>
      <c r="L57" s="127"/>
    </row>
    <row r="58" spans="1:12" s="10" customFormat="1" ht="12.5" customHeight="1">
      <c r="A58" s="3"/>
      <c r="B58" s="3"/>
      <c r="C58" s="16"/>
      <c r="D58" s="3"/>
      <c r="E58" s="264"/>
      <c r="F58" s="124"/>
      <c r="G58" s="139"/>
      <c r="H58" s="139"/>
      <c r="I58" s="127"/>
      <c r="J58" s="127"/>
      <c r="K58" s="127"/>
      <c r="L58" s="127"/>
    </row>
    <row r="59" spans="1:12" s="10" customFormat="1" ht="12.5" customHeight="1">
      <c r="A59" s="3"/>
      <c r="B59" s="3"/>
      <c r="C59" s="16"/>
      <c r="D59" s="3"/>
      <c r="E59" s="264"/>
      <c r="F59" s="124"/>
      <c r="G59" s="139"/>
      <c r="H59" s="139"/>
      <c r="I59" s="127"/>
      <c r="J59" s="127"/>
      <c r="K59" s="127"/>
      <c r="L59" s="127"/>
    </row>
    <row r="60" spans="1:12" s="10" customFormat="1" ht="12.5" customHeight="1">
      <c r="A60" s="3"/>
      <c r="B60" s="3"/>
      <c r="C60" s="16"/>
      <c r="D60" s="3"/>
      <c r="E60" s="264"/>
      <c r="F60" s="124"/>
      <c r="G60" s="139"/>
      <c r="H60" s="139"/>
      <c r="I60" s="127"/>
      <c r="J60" s="127"/>
      <c r="K60" s="127"/>
      <c r="L60" s="127"/>
    </row>
    <row r="61" spans="1:12" s="10" customFormat="1" ht="12.5" customHeight="1">
      <c r="A61" s="3"/>
      <c r="B61" s="3"/>
      <c r="C61" s="16"/>
      <c r="D61" s="3"/>
      <c r="E61" s="264"/>
      <c r="F61" s="124"/>
      <c r="G61" s="139"/>
      <c r="H61" s="139"/>
      <c r="I61" s="127"/>
      <c r="J61" s="127"/>
      <c r="K61" s="127"/>
      <c r="L61" s="127"/>
    </row>
    <row r="62" spans="1:12" s="10" customFormat="1" ht="12.5" customHeight="1">
      <c r="A62" s="3"/>
      <c r="B62" s="3"/>
      <c r="C62" s="16"/>
      <c r="D62" s="3"/>
      <c r="E62" s="264"/>
      <c r="F62" s="124"/>
      <c r="G62" s="139"/>
      <c r="H62" s="139"/>
      <c r="I62" s="127"/>
      <c r="J62" s="127"/>
      <c r="K62" s="127"/>
      <c r="L62" s="127"/>
    </row>
    <row r="63" spans="1:12" s="10" customFormat="1">
      <c r="A63" s="3"/>
      <c r="B63" s="3"/>
      <c r="C63" s="16"/>
      <c r="D63" s="3"/>
      <c r="E63" s="264"/>
      <c r="F63" s="124"/>
      <c r="G63" s="139"/>
      <c r="H63" s="139"/>
      <c r="I63" s="127"/>
      <c r="J63" s="127"/>
      <c r="K63" s="127"/>
      <c r="L63" s="127"/>
    </row>
    <row r="64" spans="1:12" s="10" customFormat="1">
      <c r="A64" s="3"/>
      <c r="B64" s="3"/>
      <c r="C64" s="16"/>
      <c r="D64" s="3"/>
      <c r="E64" s="264"/>
      <c r="F64" s="124"/>
      <c r="G64" s="139"/>
      <c r="H64" s="139"/>
      <c r="I64" s="127"/>
      <c r="J64" s="127"/>
      <c r="K64" s="127"/>
      <c r="L64" s="127"/>
    </row>
    <row r="65" spans="1:12" s="10" customFormat="1">
      <c r="A65" s="3"/>
      <c r="B65" s="3"/>
      <c r="C65" s="16"/>
      <c r="D65" s="3"/>
      <c r="E65" s="264"/>
      <c r="F65" s="124"/>
      <c r="G65" s="139"/>
      <c r="H65" s="139"/>
      <c r="I65" s="127"/>
      <c r="J65" s="127"/>
      <c r="K65" s="127"/>
      <c r="L65" s="127"/>
    </row>
    <row r="66" spans="1:12" s="10" customFormat="1">
      <c r="A66" s="3"/>
      <c r="B66" s="3"/>
      <c r="C66" s="16"/>
      <c r="D66" s="3"/>
      <c r="E66" s="264"/>
      <c r="F66" s="124"/>
      <c r="G66" s="139"/>
      <c r="H66" s="139"/>
      <c r="I66" s="127"/>
      <c r="J66" s="127"/>
      <c r="K66" s="127"/>
      <c r="L66" s="127"/>
    </row>
    <row r="67" spans="1:12" s="10" customFormat="1">
      <c r="A67" s="3"/>
      <c r="B67" s="3"/>
      <c r="C67" s="16"/>
      <c r="D67" s="3"/>
      <c r="E67" s="264"/>
      <c r="F67" s="124"/>
      <c r="G67" s="139"/>
      <c r="H67" s="139"/>
      <c r="I67" s="127"/>
      <c r="J67" s="127"/>
      <c r="K67" s="127"/>
      <c r="L67" s="127"/>
    </row>
    <row r="68" spans="1:12" s="10" customFormat="1">
      <c r="A68" s="3"/>
      <c r="B68" s="3"/>
      <c r="C68" s="16"/>
      <c r="D68" s="3"/>
      <c r="E68" s="264"/>
      <c r="F68" s="124"/>
      <c r="G68" s="139"/>
      <c r="H68" s="139"/>
      <c r="I68" s="127"/>
      <c r="J68" s="127"/>
      <c r="K68" s="127"/>
      <c r="L68" s="127"/>
    </row>
    <row r="69" spans="1:12" s="10" customFormat="1">
      <c r="A69" s="3"/>
      <c r="B69" s="3"/>
      <c r="C69" s="16"/>
      <c r="D69" s="3"/>
      <c r="E69" s="264"/>
      <c r="F69" s="124"/>
      <c r="G69" s="139"/>
      <c r="H69" s="139"/>
      <c r="I69" s="127"/>
      <c r="J69" s="127"/>
      <c r="K69" s="127"/>
      <c r="L69" s="127"/>
    </row>
    <row r="70" spans="1:12" s="10" customFormat="1">
      <c r="A70" s="3"/>
      <c r="B70" s="3"/>
      <c r="C70" s="16"/>
      <c r="D70" s="3"/>
      <c r="E70" s="264"/>
      <c r="F70" s="124"/>
      <c r="G70" s="139"/>
      <c r="H70" s="139"/>
      <c r="I70" s="127"/>
      <c r="J70" s="127"/>
      <c r="K70" s="127"/>
      <c r="L70" s="127"/>
    </row>
    <row r="71" spans="1:12" s="10" customFormat="1">
      <c r="A71" s="3"/>
      <c r="B71" s="3"/>
      <c r="C71" s="16"/>
      <c r="D71" s="3"/>
      <c r="E71" s="264"/>
      <c r="F71" s="124"/>
      <c r="G71" s="139"/>
      <c r="H71" s="139"/>
      <c r="I71" s="127"/>
      <c r="J71" s="127"/>
      <c r="K71" s="127"/>
      <c r="L71" s="127"/>
    </row>
    <row r="72" spans="1:12" s="10" customFormat="1">
      <c r="A72" s="3"/>
      <c r="B72" s="3"/>
      <c r="C72" s="16"/>
      <c r="D72" s="3"/>
      <c r="E72" s="264"/>
      <c r="F72" s="124"/>
      <c r="G72" s="139"/>
      <c r="H72" s="139"/>
      <c r="I72" s="127"/>
      <c r="J72" s="127"/>
      <c r="K72" s="127"/>
      <c r="L72" s="127"/>
    </row>
    <row r="73" spans="1:12" s="10" customFormat="1">
      <c r="A73" s="3"/>
      <c r="B73" s="3"/>
      <c r="C73" s="16"/>
      <c r="D73" s="3"/>
      <c r="E73" s="124"/>
      <c r="F73" s="124"/>
      <c r="G73" s="139"/>
      <c r="H73" s="139"/>
      <c r="I73" s="127"/>
      <c r="J73" s="127"/>
      <c r="K73" s="127"/>
      <c r="L73" s="127"/>
    </row>
    <row r="74" spans="1:12" s="10" customFormat="1">
      <c r="A74" s="3"/>
      <c r="B74" s="3"/>
      <c r="C74" s="16"/>
      <c r="D74" s="3"/>
      <c r="E74" s="264"/>
      <c r="F74" s="124"/>
      <c r="G74" s="139"/>
      <c r="H74" s="139"/>
      <c r="I74" s="127"/>
      <c r="J74" s="127"/>
      <c r="K74" s="127"/>
      <c r="L74" s="127"/>
    </row>
    <row r="75" spans="1:12" s="10" customFormat="1">
      <c r="A75" s="3"/>
      <c r="B75" s="3"/>
      <c r="C75" s="16"/>
      <c r="D75" s="3"/>
      <c r="E75" s="264"/>
      <c r="F75" s="124"/>
      <c r="G75" s="139"/>
      <c r="H75" s="139"/>
      <c r="I75" s="127"/>
      <c r="J75" s="127"/>
      <c r="K75" s="127"/>
      <c r="L75" s="127"/>
    </row>
    <row r="76" spans="1:12" s="10" customFormat="1">
      <c r="A76" s="3"/>
      <c r="B76" s="3"/>
      <c r="C76" s="16"/>
      <c r="D76" s="3"/>
      <c r="E76" s="264"/>
      <c r="F76" s="124"/>
      <c r="G76" s="139"/>
      <c r="H76" s="139"/>
      <c r="I76" s="127"/>
      <c r="J76" s="127"/>
      <c r="K76" s="127"/>
      <c r="L76" s="127"/>
    </row>
    <row r="77" spans="1:12" s="10" customFormat="1">
      <c r="A77" s="3"/>
      <c r="B77" s="3"/>
      <c r="C77" s="16"/>
      <c r="D77" s="3"/>
      <c r="E77" s="264"/>
      <c r="F77" s="124"/>
      <c r="G77" s="139"/>
      <c r="H77" s="139"/>
      <c r="I77" s="127"/>
      <c r="J77" s="127"/>
      <c r="K77" s="127"/>
      <c r="L77" s="127"/>
    </row>
    <row r="78" spans="1:12" s="10" customFormat="1">
      <c r="A78" s="3"/>
      <c r="B78" s="3"/>
      <c r="C78" s="16"/>
      <c r="D78" s="3"/>
      <c r="E78" s="264"/>
      <c r="F78" s="124"/>
      <c r="G78" s="139"/>
      <c r="H78" s="139"/>
      <c r="I78" s="127"/>
      <c r="J78" s="127"/>
      <c r="K78" s="127"/>
      <c r="L78" s="127"/>
    </row>
    <row r="79" spans="1:12" s="10" customFormat="1">
      <c r="A79" s="3"/>
      <c r="B79" s="3"/>
      <c r="C79" s="16"/>
      <c r="D79" s="3"/>
      <c r="E79" s="264"/>
      <c r="F79" s="124"/>
      <c r="G79" s="139"/>
      <c r="H79" s="139"/>
      <c r="I79" s="127"/>
      <c r="J79" s="127"/>
      <c r="K79" s="127"/>
      <c r="L79" s="127"/>
    </row>
    <row r="80" spans="1:12" s="10" customFormat="1">
      <c r="A80" s="3"/>
      <c r="B80" s="3"/>
      <c r="C80" s="16"/>
      <c r="D80" s="3"/>
      <c r="E80" s="264"/>
      <c r="F80" s="124"/>
      <c r="G80" s="139"/>
      <c r="H80" s="139"/>
      <c r="I80" s="127"/>
      <c r="J80" s="127"/>
      <c r="K80" s="127"/>
      <c r="L80" s="127"/>
    </row>
    <row r="81" spans="1:12" s="10" customFormat="1">
      <c r="A81" s="3"/>
      <c r="B81" s="3"/>
      <c r="C81" s="16"/>
      <c r="D81" s="3"/>
      <c r="E81" s="264"/>
      <c r="F81" s="124"/>
      <c r="G81" s="139"/>
      <c r="H81" s="139"/>
      <c r="I81" s="127"/>
      <c r="J81" s="127"/>
      <c r="K81" s="127"/>
      <c r="L81" s="127"/>
    </row>
    <row r="82" spans="1:12" s="10" customFormat="1">
      <c r="A82" s="3"/>
      <c r="B82" s="3"/>
      <c r="C82" s="16"/>
      <c r="D82" s="3"/>
      <c r="E82" s="264"/>
      <c r="F82" s="124"/>
      <c r="G82" s="139"/>
      <c r="H82" s="139"/>
      <c r="I82" s="127"/>
      <c r="J82" s="127"/>
      <c r="K82" s="127"/>
      <c r="L82" s="127"/>
    </row>
    <row r="83" spans="1:12" s="10" customFormat="1">
      <c r="A83" s="3"/>
      <c r="B83" s="3"/>
      <c r="C83" s="16"/>
      <c r="D83" s="3"/>
      <c r="E83" s="264"/>
      <c r="F83" s="124"/>
      <c r="G83" s="139"/>
      <c r="H83" s="139"/>
      <c r="I83" s="127"/>
      <c r="J83" s="127"/>
      <c r="K83" s="127"/>
      <c r="L83" s="127"/>
    </row>
    <row r="84" spans="1:12" s="10" customFormat="1">
      <c r="A84" s="3"/>
      <c r="B84" s="3"/>
      <c r="C84" s="16"/>
      <c r="D84" s="3"/>
      <c r="E84" s="264"/>
      <c r="F84" s="124"/>
      <c r="G84" s="139"/>
      <c r="H84" s="139"/>
      <c r="I84" s="127"/>
      <c r="J84" s="127"/>
      <c r="K84" s="127"/>
      <c r="L84" s="127"/>
    </row>
    <row r="85" spans="1:12" s="10" customFormat="1">
      <c r="A85" s="3"/>
      <c r="B85" s="3"/>
      <c r="C85" s="16"/>
      <c r="D85" s="3"/>
      <c r="E85" s="264"/>
      <c r="F85" s="124"/>
      <c r="G85" s="139"/>
      <c r="H85" s="139"/>
      <c r="I85" s="127"/>
      <c r="J85" s="127"/>
      <c r="K85" s="127"/>
      <c r="L85" s="127"/>
    </row>
    <row r="86" spans="1:12" s="10" customFormat="1">
      <c r="A86" s="3"/>
      <c r="B86" s="3"/>
      <c r="C86" s="16"/>
      <c r="D86" s="3"/>
      <c r="E86" s="264"/>
      <c r="F86" s="124"/>
      <c r="G86" s="139"/>
      <c r="H86" s="139"/>
      <c r="I86" s="127"/>
      <c r="J86" s="127"/>
      <c r="K86" s="127"/>
      <c r="L86" s="127"/>
    </row>
    <row r="87" spans="1:12" s="10" customFormat="1">
      <c r="A87" s="3"/>
      <c r="B87" s="3"/>
      <c r="C87" s="16"/>
      <c r="D87" s="3"/>
      <c r="E87" s="264"/>
      <c r="F87" s="124"/>
      <c r="G87" s="139"/>
      <c r="H87" s="139"/>
      <c r="I87" s="127"/>
      <c r="J87" s="127"/>
      <c r="K87" s="127"/>
      <c r="L87" s="127"/>
    </row>
    <row r="88" spans="1:12" s="10" customFormat="1">
      <c r="A88" s="3"/>
      <c r="B88" s="3"/>
      <c r="C88" s="16"/>
      <c r="D88" s="3"/>
      <c r="E88" s="264"/>
      <c r="F88" s="124"/>
      <c r="G88" s="139"/>
      <c r="H88" s="139"/>
      <c r="I88" s="127"/>
      <c r="J88" s="127"/>
      <c r="K88" s="127"/>
      <c r="L88" s="127"/>
    </row>
    <row r="89" spans="1:12" s="10" customFormat="1">
      <c r="A89" s="3"/>
      <c r="B89" s="3"/>
      <c r="C89" s="16"/>
      <c r="D89" s="3"/>
      <c r="E89" s="264"/>
      <c r="F89" s="124"/>
      <c r="G89" s="139"/>
      <c r="H89" s="139"/>
      <c r="I89" s="127"/>
      <c r="J89" s="127"/>
      <c r="K89" s="127"/>
      <c r="L89" s="127"/>
    </row>
    <row r="90" spans="1:12" s="10" customFormat="1">
      <c r="A90" s="3"/>
      <c r="B90" s="3"/>
      <c r="C90" s="16"/>
      <c r="D90" s="3"/>
      <c r="E90" s="264"/>
      <c r="F90" s="124"/>
      <c r="G90" s="139"/>
      <c r="H90" s="139"/>
      <c r="I90" s="127"/>
      <c r="J90" s="127"/>
      <c r="K90" s="127"/>
      <c r="L90" s="127"/>
    </row>
    <row r="91" spans="1:12" s="10" customFormat="1">
      <c r="A91" s="3"/>
      <c r="B91" s="3"/>
      <c r="C91" s="16"/>
      <c r="D91" s="3"/>
      <c r="E91" s="264"/>
      <c r="F91" s="124"/>
      <c r="G91" s="139"/>
      <c r="H91" s="139"/>
      <c r="I91" s="127"/>
      <c r="J91" s="127"/>
      <c r="K91" s="127"/>
      <c r="L91" s="127"/>
    </row>
    <row r="92" spans="1:12" s="10" customFormat="1">
      <c r="A92" s="3"/>
      <c r="B92" s="3"/>
      <c r="C92" s="16"/>
      <c r="D92" s="3"/>
      <c r="E92" s="264"/>
      <c r="F92" s="124"/>
      <c r="G92" s="139"/>
      <c r="H92" s="139"/>
      <c r="I92" s="127"/>
      <c r="J92" s="127"/>
      <c r="K92" s="127"/>
      <c r="L92" s="127"/>
    </row>
    <row r="93" spans="1:12" s="10" customFormat="1">
      <c r="A93" s="3"/>
      <c r="B93" s="3"/>
      <c r="C93" s="16"/>
      <c r="D93" s="3"/>
      <c r="E93" s="264"/>
      <c r="F93" s="124"/>
      <c r="G93" s="139"/>
      <c r="H93" s="139"/>
      <c r="I93" s="127"/>
      <c r="J93" s="127"/>
      <c r="K93" s="127"/>
      <c r="L93" s="127"/>
    </row>
    <row r="94" spans="1:12" s="10" customFormat="1">
      <c r="A94" s="3"/>
      <c r="B94" s="3"/>
      <c r="C94" s="16"/>
      <c r="D94" s="29"/>
      <c r="E94" s="264"/>
      <c r="F94" s="124"/>
      <c r="G94" s="139"/>
      <c r="H94" s="139"/>
      <c r="I94" s="127"/>
      <c r="J94" s="127"/>
      <c r="K94" s="127"/>
      <c r="L94" s="127"/>
    </row>
    <row r="95" spans="1:12" s="10" customFormat="1">
      <c r="A95" s="3"/>
      <c r="B95" s="3"/>
      <c r="C95" s="16"/>
      <c r="D95" s="29"/>
      <c r="E95" s="264"/>
      <c r="F95" s="124"/>
      <c r="G95" s="139"/>
      <c r="H95" s="139"/>
      <c r="I95" s="127"/>
      <c r="J95" s="127"/>
      <c r="K95" s="127"/>
      <c r="L95" s="127"/>
    </row>
  </sheetData>
  <sheetProtection password="9D0B" sheet="1" objects="1" scenarios="1"/>
  <mergeCells count="20">
    <mergeCell ref="E38:E42"/>
    <mergeCell ref="E43:E52"/>
    <mergeCell ref="E53:E69"/>
    <mergeCell ref="E70:E72"/>
    <mergeCell ref="E92:E95"/>
    <mergeCell ref="E74:E79"/>
    <mergeCell ref="E80:E82"/>
    <mergeCell ref="E83:E86"/>
    <mergeCell ref="E87:E89"/>
    <mergeCell ref="E90:E91"/>
    <mergeCell ref="A3:C3"/>
    <mergeCell ref="A5:C5"/>
    <mergeCell ref="A6:C6"/>
    <mergeCell ref="A7:C7"/>
    <mergeCell ref="E34:E37"/>
    <mergeCell ref="D5:L5"/>
    <mergeCell ref="A9:C9"/>
    <mergeCell ref="A12:C12"/>
    <mergeCell ref="A10:C10"/>
    <mergeCell ref="A8:C8"/>
  </mergeCells>
  <conditionalFormatting sqref="F61">
    <cfRule type="expression" dxfId="27" priority="23">
      <formula>#REF!=FALSE</formula>
    </cfRule>
  </conditionalFormatting>
  <conditionalFormatting sqref="F62:F63">
    <cfRule type="expression" dxfId="26" priority="22">
      <formula>#REF!=FALSE</formula>
    </cfRule>
  </conditionalFormatting>
  <conditionalFormatting sqref="F64">
    <cfRule type="expression" dxfId="25" priority="21">
      <formula>#REF!=FALSE</formula>
    </cfRule>
  </conditionalFormatting>
  <conditionalFormatting sqref="F65">
    <cfRule type="expression" dxfId="24" priority="20">
      <formula>#REF!=FALSE</formula>
    </cfRule>
  </conditionalFormatting>
  <conditionalFormatting sqref="F66">
    <cfRule type="expression" dxfId="23" priority="19">
      <formula>#REF!=FALSE</formula>
    </cfRule>
  </conditionalFormatting>
  <conditionalFormatting sqref="F67">
    <cfRule type="expression" dxfId="22" priority="18">
      <formula>#REF!=FALSE</formula>
    </cfRule>
  </conditionalFormatting>
  <conditionalFormatting sqref="F68">
    <cfRule type="expression" dxfId="21" priority="17">
      <formula>#REF!=FALSE</formula>
    </cfRule>
  </conditionalFormatting>
  <conditionalFormatting sqref="F69">
    <cfRule type="expression" dxfId="20" priority="16">
      <formula>#REF!=FALSE</formula>
    </cfRule>
  </conditionalFormatting>
  <conditionalFormatting sqref="K10:K12">
    <cfRule type="expression" dxfId="19" priority="7">
      <formula>$K$10&lt;$L$10</formula>
    </cfRule>
    <cfRule type="expression" dxfId="18" priority="8">
      <formula>$K$10&gt;$L$10</formula>
    </cfRule>
  </conditionalFormatting>
  <hyperlinks>
    <hyperlink ref="A5:C5" location="Introduction!A1" display="Introduction"/>
    <hyperlink ref="A7:C7" location="'Assumptions Overview'!A1" display="Assumptions Overview"/>
    <hyperlink ref="A8" location="Model!A1" display="Model"/>
    <hyperlink ref="A10" location="'Terms and Conditions'!A1" display="Terms and Conditions"/>
    <hyperlink ref="A6:C6" location="'Volume Input'!A1" display="Volume Input"/>
    <hyperlink ref="A8:C8" location="Output!A1" display="Output"/>
    <hyperlink ref="A9" location="'Service and Subservice Detail'!A1" display="Service and Subservice Detail"/>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1C1162DE-2CD6-4224-BF1A-D31AD7FB72A8}">
            <xm:f>$I$10='Assumptions Overview'!$F$7</xm:f>
            <x14:dxf>
              <border>
                <left style="thin">
                  <color theme="9"/>
                </left>
                <right style="thin">
                  <color theme="9"/>
                </right>
                <top style="thin">
                  <color theme="9"/>
                </top>
                <bottom style="thin">
                  <color theme="9"/>
                </bottom>
                <vertical/>
                <horizontal/>
              </border>
            </x14:dxf>
          </x14:cfRule>
          <xm:sqref>I10:L10</xm:sqref>
        </x14:conditionalFormatting>
        <x14:conditionalFormatting xmlns:xm="http://schemas.microsoft.com/office/excel/2006/main">
          <x14:cfRule type="expression" priority="5" id="{C3CEA5A8-7074-440A-9175-D520B8E0C7C5}">
            <xm:f>$I$11='Assumptions Overview'!$F$7</xm:f>
            <x14:dxf>
              <border>
                <left style="thin">
                  <color theme="9"/>
                </left>
                <right style="thin">
                  <color theme="9"/>
                </right>
                <top style="thin">
                  <color theme="9"/>
                </top>
                <bottom style="thin">
                  <color theme="9"/>
                </bottom>
                <vertical/>
                <horizontal/>
              </border>
            </x14:dxf>
          </x14:cfRule>
          <xm:sqref>I11:L11</xm:sqref>
        </x14:conditionalFormatting>
        <x14:conditionalFormatting xmlns:xm="http://schemas.microsoft.com/office/excel/2006/main">
          <x14:cfRule type="expression" priority="4" id="{1BCF6253-7549-40A1-82F3-37CDC15AC304}">
            <xm:f>$I$12='Assumptions Overview'!$F$7</xm:f>
            <x14:dxf>
              <border>
                <left style="thin">
                  <color theme="9"/>
                </left>
                <right style="thin">
                  <color theme="9"/>
                </right>
                <top style="thin">
                  <color theme="9"/>
                </top>
                <bottom style="thin">
                  <color theme="9"/>
                </bottom>
                <vertical/>
                <horizontal/>
              </border>
            </x14:dxf>
          </x14:cfRule>
          <xm:sqref>I12:L12</xm:sqref>
        </x14:conditionalFormatting>
        <x14:conditionalFormatting xmlns:xm="http://schemas.microsoft.com/office/excel/2006/main">
          <x14:cfRule type="expression" priority="3" id="{B78EF707-A6BB-44D6-8BE8-5EC63DCE6FA4}">
            <xm:f>'Assumptions Overview'!$F$7="Conservative"</xm:f>
            <x14:dxf>
              <border>
                <left style="thin">
                  <color theme="9"/>
                </left>
                <right style="thin">
                  <color theme="9"/>
                </right>
                <top style="thin">
                  <color theme="9"/>
                </top>
                <bottom style="thin">
                  <color theme="9"/>
                </bottom>
                <vertical/>
                <horizontal/>
              </border>
            </x14:dxf>
          </x14:cfRule>
          <xm:sqref>E26</xm:sqref>
        </x14:conditionalFormatting>
        <x14:conditionalFormatting xmlns:xm="http://schemas.microsoft.com/office/excel/2006/main">
          <x14:cfRule type="expression" priority="2" id="{D42ECE68-F114-475B-9058-4045B8B21A4B}">
            <xm:f>'Assumptions Overview'!$F$7="Moderate"</xm:f>
            <x14:dxf>
              <border>
                <left style="thin">
                  <color theme="9"/>
                </left>
                <right style="thin">
                  <color theme="9"/>
                </right>
                <top style="thin">
                  <color theme="9"/>
                </top>
                <bottom style="thin">
                  <color theme="9"/>
                </bottom>
              </border>
            </x14:dxf>
          </x14:cfRule>
          <xm:sqref>F26</xm:sqref>
        </x14:conditionalFormatting>
        <x14:conditionalFormatting xmlns:xm="http://schemas.microsoft.com/office/excel/2006/main">
          <x14:cfRule type="expression" priority="1" id="{ED9D023D-34D0-4410-B064-B2DA8DDD5A2E}">
            <xm:f>'Assumptions Overview'!$F$7="Aggressive"</xm:f>
            <x14:dxf>
              <border>
                <left style="thin">
                  <color theme="9"/>
                </left>
                <right style="thin">
                  <color theme="9"/>
                </right>
                <top style="thin">
                  <color theme="9"/>
                </top>
                <bottom style="thin">
                  <color theme="9"/>
                </bottom>
                <vertical/>
                <horizontal/>
              </border>
            </x14:dxf>
          </x14:cfRule>
          <xm:sqref>G26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218"/>
  <sheetViews>
    <sheetView showGridLines="0" showRowColHeaders="0" zoomScaleNormal="100" workbookViewId="0">
      <selection activeCell="A15" sqref="A15:C15"/>
    </sheetView>
  </sheetViews>
  <sheetFormatPr defaultColWidth="8.81640625" defaultRowHeight="12.5"/>
  <cols>
    <col min="1" max="2" width="8.6328125" style="2" customWidth="1"/>
    <col min="3" max="3" width="14.90625" style="2" customWidth="1"/>
    <col min="4" max="4" width="7.1796875" style="47" customWidth="1"/>
    <col min="5" max="5" width="27.90625" style="47" bestFit="1" customWidth="1"/>
    <col min="6" max="6" width="32.81640625" style="9" customWidth="1"/>
    <col min="7" max="7" width="37.1796875" style="47" customWidth="1"/>
    <col min="8" max="8" width="33.36328125" style="47" customWidth="1"/>
    <col min="9" max="9" width="22.1796875" style="47" customWidth="1"/>
    <col min="10" max="10" width="27.36328125" style="47" customWidth="1"/>
    <col min="11" max="16384" width="8.81640625" style="47"/>
  </cols>
  <sheetData>
    <row r="1" spans="1:17">
      <c r="D1" s="21"/>
      <c r="E1" s="15"/>
      <c r="F1" s="36"/>
      <c r="G1" s="15"/>
      <c r="H1" s="15"/>
      <c r="I1" s="3"/>
      <c r="J1" s="3"/>
    </row>
    <row r="2" spans="1:17">
      <c r="D2" s="17"/>
      <c r="E2" s="3"/>
      <c r="F2" s="37"/>
      <c r="G2" s="3"/>
      <c r="H2" s="3"/>
    </row>
    <row r="3" spans="1:17" ht="27" customHeight="1">
      <c r="A3" s="252"/>
      <c r="B3" s="252"/>
      <c r="C3" s="252"/>
      <c r="D3" s="17"/>
      <c r="E3" s="3"/>
      <c r="F3" s="37"/>
      <c r="G3" s="3"/>
      <c r="H3" s="3"/>
      <c r="I3" s="3"/>
      <c r="J3" s="3"/>
      <c r="K3" s="29"/>
      <c r="L3" s="29"/>
    </row>
    <row r="4" spans="1:17" ht="12" customHeight="1">
      <c r="A4" s="26"/>
      <c r="B4" s="26"/>
      <c r="C4" s="26"/>
      <c r="D4" s="17"/>
      <c r="E4" s="3"/>
      <c r="F4" s="37"/>
      <c r="G4" s="3"/>
      <c r="H4" s="3"/>
      <c r="I4" s="3"/>
      <c r="J4" s="3"/>
      <c r="K4" s="29"/>
      <c r="L4" s="29"/>
    </row>
    <row r="5" spans="1:17" ht="15.5" customHeight="1">
      <c r="A5" s="237" t="s">
        <v>0</v>
      </c>
      <c r="B5" s="237"/>
      <c r="C5" s="237"/>
      <c r="D5" s="265" t="s">
        <v>148</v>
      </c>
      <c r="E5" s="266"/>
      <c r="F5" s="266"/>
      <c r="G5" s="266"/>
      <c r="H5" s="266"/>
      <c r="I5" s="266"/>
      <c r="J5" s="266"/>
      <c r="K5" s="216"/>
      <c r="L5" s="216"/>
      <c r="M5" s="216"/>
      <c r="N5" s="216"/>
      <c r="O5" s="216"/>
      <c r="P5" s="216"/>
      <c r="Q5" s="216"/>
    </row>
    <row r="6" spans="1:17" ht="15.5" customHeight="1">
      <c r="A6" s="144"/>
      <c r="B6" s="144"/>
      <c r="C6" s="144"/>
      <c r="D6" s="43"/>
      <c r="E6" s="44"/>
      <c r="F6" s="44"/>
      <c r="G6" s="44"/>
      <c r="H6" s="44"/>
      <c r="I6" s="44"/>
      <c r="J6" s="44"/>
      <c r="K6" s="29"/>
      <c r="L6" s="29"/>
    </row>
    <row r="7" spans="1:17" ht="13" customHeight="1">
      <c r="A7" s="258" t="s">
        <v>3</v>
      </c>
      <c r="B7" s="258"/>
      <c r="C7" s="258"/>
      <c r="D7" s="43"/>
      <c r="E7" s="222" t="s">
        <v>1675</v>
      </c>
      <c r="F7" s="44"/>
      <c r="G7" s="44"/>
      <c r="H7" s="44"/>
      <c r="I7" s="44"/>
      <c r="J7" s="44"/>
      <c r="K7" s="29"/>
      <c r="L7" s="29"/>
    </row>
    <row r="8" spans="1:17" ht="13" customHeight="1">
      <c r="A8" s="144"/>
      <c r="B8" s="144"/>
      <c r="C8" s="144"/>
      <c r="D8" s="43"/>
      <c r="E8" s="44"/>
      <c r="F8" s="44"/>
      <c r="G8" s="44"/>
      <c r="H8" s="44"/>
      <c r="I8" s="44"/>
      <c r="J8" s="44"/>
      <c r="K8" s="29"/>
      <c r="L8" s="29"/>
    </row>
    <row r="9" spans="1:17" ht="15" customHeight="1">
      <c r="A9" s="237" t="s">
        <v>4</v>
      </c>
      <c r="B9" s="237"/>
      <c r="C9" s="237"/>
      <c r="D9" s="43"/>
      <c r="E9" s="44"/>
      <c r="F9" s="44"/>
      <c r="G9" s="44"/>
      <c r="H9" s="44"/>
      <c r="I9" s="44"/>
      <c r="J9" s="44"/>
      <c r="K9" s="29"/>
      <c r="L9" s="29"/>
    </row>
    <row r="10" spans="1:17" ht="13" customHeight="1">
      <c r="A10" s="144"/>
      <c r="B10" s="144"/>
      <c r="C10" s="144"/>
      <c r="D10" s="43"/>
      <c r="E10" s="44"/>
      <c r="F10" s="44"/>
      <c r="G10" s="44"/>
      <c r="H10" s="44"/>
      <c r="I10" s="44"/>
      <c r="J10" s="44"/>
      <c r="K10" s="29"/>
      <c r="L10" s="29"/>
    </row>
    <row r="11" spans="1:17" s="10" customFormat="1" ht="16" customHeight="1">
      <c r="A11" s="237" t="s">
        <v>109</v>
      </c>
      <c r="B11" s="237"/>
      <c r="C11" s="237"/>
      <c r="D11" s="17"/>
      <c r="E11" s="44"/>
      <c r="F11" s="44"/>
      <c r="G11" s="44"/>
      <c r="H11" s="44"/>
      <c r="I11" s="44"/>
      <c r="J11" s="44"/>
    </row>
    <row r="12" spans="1:17" s="10" customFormat="1" ht="14" customHeight="1">
      <c r="A12" s="145"/>
      <c r="B12" s="145"/>
      <c r="C12" s="145"/>
      <c r="D12" s="17"/>
      <c r="E12" s="44"/>
      <c r="F12" s="44"/>
      <c r="G12" s="44"/>
      <c r="H12" s="44"/>
      <c r="I12" s="44"/>
      <c r="J12" s="44"/>
    </row>
    <row r="13" spans="1:17" s="10" customFormat="1" ht="14" customHeight="1">
      <c r="A13" s="238" t="s">
        <v>148</v>
      </c>
      <c r="B13" s="238"/>
      <c r="C13" s="238"/>
      <c r="D13" s="17"/>
      <c r="E13" s="44"/>
      <c r="F13" s="44"/>
      <c r="G13" s="44"/>
      <c r="H13" s="44"/>
      <c r="I13" s="44"/>
      <c r="J13" s="44"/>
    </row>
    <row r="14" spans="1:17" s="10" customFormat="1" ht="13.5" customHeight="1">
      <c r="A14" s="145"/>
      <c r="B14" s="145"/>
      <c r="C14" s="145"/>
      <c r="D14" s="17"/>
      <c r="E14" s="44"/>
      <c r="F14" s="44"/>
      <c r="G14" s="44"/>
      <c r="H14" s="44"/>
      <c r="I14" s="44"/>
      <c r="J14" s="44"/>
    </row>
    <row r="15" spans="1:17" s="10" customFormat="1" ht="15" customHeight="1">
      <c r="A15" s="237" t="s">
        <v>1</v>
      </c>
      <c r="B15" s="237"/>
      <c r="C15" s="237"/>
      <c r="D15" s="17"/>
      <c r="E15" s="44"/>
      <c r="F15" s="44"/>
      <c r="G15" s="44"/>
      <c r="H15" s="44"/>
      <c r="I15" s="44"/>
      <c r="J15" s="44"/>
    </row>
    <row r="16" spans="1:17" s="10" customFormat="1" ht="13" customHeight="1">
      <c r="A16" s="2"/>
      <c r="B16" s="2"/>
      <c r="C16" s="2"/>
      <c r="D16" s="17"/>
      <c r="E16" s="44"/>
      <c r="F16" s="44"/>
      <c r="G16" s="44"/>
      <c r="H16" s="44"/>
      <c r="I16" s="44"/>
      <c r="J16" s="44"/>
    </row>
    <row r="17" spans="1:10" s="10" customFormat="1" ht="13" customHeight="1">
      <c r="A17" s="2"/>
      <c r="B17" s="2"/>
      <c r="C17" s="2"/>
      <c r="D17" s="17"/>
      <c r="E17" s="44"/>
      <c r="F17" s="44"/>
      <c r="G17" s="44"/>
      <c r="H17" s="44"/>
      <c r="I17" s="44"/>
      <c r="J17" s="44"/>
    </row>
    <row r="18" spans="1:10" s="10" customFormat="1" ht="13" customHeight="1">
      <c r="A18" s="2"/>
      <c r="B18" s="2"/>
      <c r="C18" s="2"/>
      <c r="D18" s="17"/>
      <c r="E18" s="44"/>
      <c r="F18" s="44"/>
      <c r="G18" s="44"/>
      <c r="H18" s="44"/>
      <c r="I18" s="44"/>
      <c r="J18" s="44"/>
    </row>
    <row r="19" spans="1:10" s="10" customFormat="1" ht="13" customHeight="1">
      <c r="A19" s="2"/>
      <c r="B19" s="2"/>
      <c r="C19" s="2"/>
      <c r="D19" s="17"/>
      <c r="E19" s="44"/>
      <c r="F19" s="44"/>
      <c r="G19" s="47"/>
      <c r="H19" s="47"/>
      <c r="I19" s="47"/>
      <c r="J19" s="47"/>
    </row>
    <row r="20" spans="1:10" s="10" customFormat="1" ht="12.5" customHeight="1">
      <c r="A20" s="2"/>
      <c r="B20" s="2"/>
      <c r="C20" s="2"/>
      <c r="D20" s="17"/>
      <c r="E20" s="44"/>
      <c r="F20" s="44"/>
      <c r="G20" s="47"/>
      <c r="H20" s="47"/>
      <c r="I20" s="47"/>
      <c r="J20" s="47"/>
    </row>
    <row r="21" spans="1:10" s="10" customFormat="1" ht="12.5" customHeight="1">
      <c r="A21" s="2"/>
      <c r="B21" s="2"/>
      <c r="C21" s="2"/>
      <c r="D21" s="17"/>
      <c r="E21" s="44"/>
      <c r="F21" s="44"/>
      <c r="G21" s="47"/>
      <c r="H21" s="47"/>
      <c r="I21" s="47"/>
      <c r="J21" s="47"/>
    </row>
    <row r="22" spans="1:10" s="10" customFormat="1" ht="12.5" customHeight="1">
      <c r="A22" s="2"/>
      <c r="B22" s="2"/>
      <c r="C22" s="2"/>
      <c r="D22" s="17"/>
      <c r="E22" s="44"/>
      <c r="F22" s="44"/>
      <c r="G22" s="47"/>
      <c r="H22" s="47"/>
      <c r="I22" s="47"/>
      <c r="J22" s="47"/>
    </row>
    <row r="23" spans="1:10" s="10" customFormat="1" ht="12.5" customHeight="1">
      <c r="A23" s="2"/>
      <c r="B23" s="2"/>
      <c r="C23" s="2"/>
      <c r="D23" s="17"/>
      <c r="E23" s="44"/>
      <c r="F23" s="44"/>
      <c r="G23" s="47"/>
      <c r="H23" s="47"/>
      <c r="I23" s="47"/>
      <c r="J23" s="47"/>
    </row>
    <row r="24" spans="1:10" s="10" customFormat="1" ht="12.5" customHeight="1">
      <c r="A24" s="2"/>
      <c r="B24" s="2"/>
      <c r="C24" s="2"/>
      <c r="D24" s="17"/>
      <c r="E24" s="44"/>
      <c r="F24" s="44"/>
      <c r="G24" s="47"/>
      <c r="H24" s="47"/>
      <c r="I24" s="47"/>
      <c r="J24" s="47"/>
    </row>
    <row r="25" spans="1:10" s="10" customFormat="1" ht="12.5" customHeight="1">
      <c r="A25" s="2"/>
      <c r="B25" s="2"/>
      <c r="C25" s="2"/>
      <c r="D25" s="17"/>
      <c r="E25" s="44"/>
      <c r="F25" s="44"/>
      <c r="G25" s="47"/>
      <c r="H25" s="47"/>
      <c r="I25" s="47"/>
      <c r="J25" s="47"/>
    </row>
    <row r="26" spans="1:10" s="10" customFormat="1" ht="14" customHeight="1">
      <c r="A26" s="2"/>
      <c r="B26" s="2"/>
      <c r="C26" s="2"/>
      <c r="D26" s="17"/>
      <c r="E26" s="44"/>
      <c r="F26" s="44"/>
      <c r="G26" s="47"/>
      <c r="H26" s="47"/>
      <c r="I26" s="47"/>
      <c r="J26" s="47"/>
    </row>
    <row r="27" spans="1:10" s="10" customFormat="1" ht="12.5" customHeight="1">
      <c r="A27" s="2"/>
      <c r="B27" s="2"/>
      <c r="C27" s="2"/>
      <c r="D27" s="17"/>
      <c r="E27" s="44"/>
      <c r="F27" s="44"/>
      <c r="G27" s="47"/>
      <c r="H27" s="47"/>
      <c r="I27" s="47"/>
      <c r="J27" s="47"/>
    </row>
    <row r="28" spans="1:10" s="10" customFormat="1" ht="12.5" customHeight="1">
      <c r="A28" s="2"/>
      <c r="B28" s="2"/>
      <c r="C28" s="2"/>
      <c r="D28" s="17"/>
      <c r="E28" s="44"/>
      <c r="F28" s="44"/>
      <c r="G28" s="47"/>
      <c r="H28" s="47"/>
      <c r="I28" s="47"/>
      <c r="J28" s="47"/>
    </row>
    <row r="29" spans="1:10" s="10" customFormat="1" ht="12.5" customHeight="1">
      <c r="A29" s="2"/>
      <c r="B29" s="2"/>
      <c r="C29" s="2"/>
      <c r="D29" s="17"/>
      <c r="E29" s="44"/>
      <c r="F29" s="44"/>
      <c r="G29" s="47"/>
      <c r="H29" s="47"/>
      <c r="I29" s="47"/>
      <c r="J29" s="47"/>
    </row>
    <row r="30" spans="1:10" s="10" customFormat="1" ht="12.5" customHeight="1">
      <c r="A30" s="2"/>
      <c r="B30" s="2"/>
      <c r="C30" s="2"/>
      <c r="D30" s="17"/>
      <c r="E30" s="44"/>
      <c r="F30" s="44"/>
      <c r="G30" s="47"/>
      <c r="H30" s="47"/>
      <c r="I30" s="47"/>
      <c r="J30" s="47"/>
    </row>
    <row r="31" spans="1:10" s="10" customFormat="1" ht="12.5" customHeight="1">
      <c r="A31" s="2"/>
      <c r="B31" s="2"/>
      <c r="C31" s="2"/>
      <c r="D31" s="17"/>
      <c r="E31" s="44"/>
      <c r="F31" s="44"/>
      <c r="G31" s="47"/>
      <c r="H31" s="47"/>
      <c r="I31" s="47"/>
      <c r="J31" s="47"/>
    </row>
    <row r="32" spans="1:10" s="10" customFormat="1" ht="12.5" customHeight="1">
      <c r="A32" s="2"/>
      <c r="B32" s="2"/>
      <c r="C32" s="2"/>
      <c r="D32" s="17"/>
      <c r="E32" s="44"/>
      <c r="F32" s="44"/>
      <c r="G32" s="47"/>
      <c r="H32" s="47"/>
      <c r="I32" s="47"/>
      <c r="J32" s="47"/>
    </row>
    <row r="33" spans="1:10" s="10" customFormat="1" ht="12.5" customHeight="1">
      <c r="A33" s="2"/>
      <c r="B33" s="2"/>
      <c r="C33" s="2"/>
      <c r="D33" s="17"/>
      <c r="E33" s="44"/>
      <c r="F33" s="44"/>
      <c r="G33" s="47"/>
      <c r="H33" s="47"/>
      <c r="I33" s="47"/>
      <c r="J33" s="47"/>
    </row>
    <row r="34" spans="1:10" s="10" customFormat="1" ht="12.5" customHeight="1">
      <c r="A34" s="2"/>
      <c r="B34" s="2"/>
      <c r="C34" s="2"/>
      <c r="D34" s="17"/>
      <c r="E34" s="222" t="s">
        <v>131</v>
      </c>
      <c r="F34" s="44"/>
      <c r="G34" s="47"/>
      <c r="H34" s="47"/>
      <c r="I34" s="47"/>
      <c r="J34" s="47"/>
    </row>
    <row r="35" spans="1:10" s="10" customFormat="1" ht="12.5" customHeight="1">
      <c r="A35" s="2"/>
      <c r="B35" s="2"/>
      <c r="C35" s="2"/>
      <c r="D35" s="17"/>
      <c r="E35" s="223" t="str">
        <f xml:space="preserve"> 'Assumptions Overview'!F7</f>
        <v>Moderate</v>
      </c>
      <c r="F35" s="47"/>
      <c r="G35" s="47"/>
      <c r="H35" s="47"/>
      <c r="I35" s="47"/>
      <c r="J35" s="47"/>
    </row>
    <row r="36" spans="1:10" s="10" customFormat="1" ht="15" customHeight="1">
      <c r="A36" s="2"/>
      <c r="B36" s="2"/>
      <c r="C36" s="2"/>
      <c r="D36" s="17"/>
      <c r="E36" s="131"/>
      <c r="F36" s="47"/>
      <c r="G36" s="47"/>
      <c r="H36" s="47"/>
      <c r="I36" s="47"/>
      <c r="J36" s="47"/>
    </row>
    <row r="37" spans="1:10" s="10" customFormat="1" ht="26">
      <c r="A37" s="2"/>
      <c r="B37" s="2"/>
      <c r="C37" s="2"/>
      <c r="D37" s="17"/>
      <c r="E37" s="158" t="s">
        <v>7</v>
      </c>
      <c r="F37" s="153" t="s">
        <v>1676</v>
      </c>
      <c r="G37" s="153" t="s">
        <v>1683</v>
      </c>
      <c r="H37" s="153" t="s">
        <v>1684</v>
      </c>
      <c r="I37" s="47"/>
      <c r="J37" s="47"/>
    </row>
    <row r="38" spans="1:10" s="10" customFormat="1" ht="12.5" customHeight="1">
      <c r="A38" s="2"/>
      <c r="B38" s="2"/>
      <c r="C38" s="2"/>
      <c r="D38" s="17"/>
      <c r="E38" s="156" t="s">
        <v>5</v>
      </c>
      <c r="F38" s="217">
        <f>VLOOKUP(E38,'TO HIDE DRG Sum Ref'!$S$3:$V$20,3,FALSE)</f>
        <v>0</v>
      </c>
      <c r="G38" s="218">
        <f>VLOOKUP(E38,'TO HIDE DRG Sum Ref'!$S$3:$V$20,4,FALSE)</f>
        <v>0</v>
      </c>
      <c r="H38" s="218">
        <f>VLOOKUP(E38,'TO HIDE National Ref'!$S$4:$V$21,4,FALSE)</f>
        <v>0.1016598456831298</v>
      </c>
      <c r="I38" s="47"/>
      <c r="J38" s="47"/>
    </row>
    <row r="39" spans="1:10" s="10" customFormat="1" ht="12" customHeight="1">
      <c r="A39" s="2"/>
      <c r="B39" s="2"/>
      <c r="C39" s="2"/>
      <c r="D39" s="17"/>
      <c r="E39" s="157" t="s">
        <v>14</v>
      </c>
      <c r="F39" s="217">
        <f>VLOOKUP(E39,'TO HIDE DRG Sum Ref'!$S$3:$V$20,3,FALSE)</f>
        <v>0</v>
      </c>
      <c r="G39" s="218">
        <f>VLOOKUP(E39,'TO HIDE DRG Sum Ref'!$S$3:$V$20,4,FALSE)</f>
        <v>0</v>
      </c>
      <c r="H39" s="218">
        <f>VLOOKUP(E39,'TO HIDE National Ref'!$S$4:$V$21,4,FALSE)</f>
        <v>0.12050851064583729</v>
      </c>
      <c r="I39" s="47"/>
      <c r="J39" s="47"/>
    </row>
    <row r="40" spans="1:10" s="10" customFormat="1" ht="12.5" customHeight="1">
      <c r="A40" s="2"/>
      <c r="B40" s="2"/>
      <c r="C40" s="2"/>
      <c r="D40" s="17"/>
      <c r="E40" s="157" t="s">
        <v>20</v>
      </c>
      <c r="F40" s="217">
        <f>VLOOKUP(E40,'TO HIDE DRG Sum Ref'!$S$3:$V$20,3,FALSE)</f>
        <v>0</v>
      </c>
      <c r="G40" s="218">
        <f>VLOOKUP(E40,'TO HIDE DRG Sum Ref'!$S$3:$V$20,4,FALSE)</f>
        <v>0</v>
      </c>
      <c r="H40" s="218">
        <f>VLOOKUP(E40,'TO HIDE National Ref'!$S$4:$V$21,4,FALSE)</f>
        <v>7.1773005697911743E-2</v>
      </c>
    </row>
    <row r="41" spans="1:10" s="10" customFormat="1" ht="12.5" customHeight="1">
      <c r="A41" s="2"/>
      <c r="B41" s="2"/>
      <c r="C41" s="2"/>
      <c r="D41" s="17"/>
      <c r="E41" s="157" t="s">
        <v>31</v>
      </c>
      <c r="F41" s="217">
        <f>VLOOKUP(E41,'TO HIDE DRG Sum Ref'!$S$3:$V$20,3,FALSE)</f>
        <v>0</v>
      </c>
      <c r="G41" s="218">
        <f>VLOOKUP(E41,'TO HIDE DRG Sum Ref'!$S$3:$V$20,4,FALSE)</f>
        <v>0</v>
      </c>
      <c r="H41" s="218">
        <f>VLOOKUP(E41,'TO HIDE National Ref'!$S$4:$V$21,4,FALSE)</f>
        <v>0.11711531556615033</v>
      </c>
    </row>
    <row r="42" spans="1:10" s="10" customFormat="1" ht="12.5" customHeight="1">
      <c r="A42" s="2"/>
      <c r="B42" s="2"/>
      <c r="C42" s="2"/>
      <c r="D42" s="17"/>
      <c r="E42" s="157" t="s">
        <v>49</v>
      </c>
      <c r="F42" s="217">
        <f>VLOOKUP(E42,'TO HIDE DRG Sum Ref'!$S$3:$V$20,3,FALSE)</f>
        <v>0</v>
      </c>
      <c r="G42" s="218">
        <f>VLOOKUP(E42,'TO HIDE DRG Sum Ref'!$S$3:$V$20,4,FALSE)</f>
        <v>0</v>
      </c>
      <c r="H42" s="218">
        <f>VLOOKUP(E42,'TO HIDE National Ref'!$S$4:$V$21,4,FALSE)</f>
        <v>0.13724412476564596</v>
      </c>
    </row>
    <row r="43" spans="1:10" s="10" customFormat="1" ht="12.5" customHeight="1">
      <c r="A43" s="2"/>
      <c r="B43" s="2"/>
      <c r="C43" s="2"/>
      <c r="D43" s="17"/>
      <c r="E43" s="157" t="s">
        <v>53</v>
      </c>
      <c r="F43" s="217">
        <f>VLOOKUP(E43,'TO HIDE DRG Sum Ref'!$S$3:$V$20,3,FALSE)</f>
        <v>0</v>
      </c>
      <c r="G43" s="218">
        <f>VLOOKUP(E43,'TO HIDE DRG Sum Ref'!$S$3:$V$20,4,FALSE)</f>
        <v>0</v>
      </c>
      <c r="H43" s="218">
        <f>VLOOKUP(E43,'TO HIDE National Ref'!$S$4:$V$21,4,FALSE)</f>
        <v>0</v>
      </c>
    </row>
    <row r="44" spans="1:10" s="10" customFormat="1" ht="14.5" customHeight="1">
      <c r="A44" s="2"/>
      <c r="B44" s="2"/>
      <c r="C44" s="2"/>
      <c r="D44" s="17"/>
      <c r="E44" s="157" t="s">
        <v>55</v>
      </c>
      <c r="F44" s="217">
        <f>VLOOKUP(E44,'TO HIDE DRG Sum Ref'!$S$3:$V$20,3,FALSE)</f>
        <v>0</v>
      </c>
      <c r="G44" s="218">
        <f>VLOOKUP(E44,'TO HIDE DRG Sum Ref'!$S$3:$V$20,4,FALSE)</f>
        <v>0</v>
      </c>
      <c r="H44" s="218">
        <f>VLOOKUP(E44,'TO HIDE National Ref'!$S$4:$V$21,4,FALSE)</f>
        <v>0.11625358699704903</v>
      </c>
    </row>
    <row r="45" spans="1:10" s="10" customFormat="1" ht="12.5" customHeight="1">
      <c r="A45" s="2"/>
      <c r="B45" s="2"/>
      <c r="C45" s="2"/>
      <c r="D45" s="17"/>
      <c r="E45" s="157" t="s">
        <v>62</v>
      </c>
      <c r="F45" s="217">
        <f>VLOOKUP(E45,'TO HIDE DRG Sum Ref'!$S$3:$V$20,3,FALSE)</f>
        <v>0</v>
      </c>
      <c r="G45" s="218">
        <f>VLOOKUP(E45,'TO HIDE DRG Sum Ref'!$S$3:$V$20,4,FALSE)</f>
        <v>0</v>
      </c>
      <c r="H45" s="218">
        <f>VLOOKUP(E45,'TO HIDE National Ref'!$S$4:$V$21,4,FALSE)</f>
        <v>0.10000000000000003</v>
      </c>
    </row>
    <row r="46" spans="1:10" s="10" customFormat="1" ht="12.5" customHeight="1">
      <c r="A46" s="2"/>
      <c r="B46" s="2"/>
      <c r="C46" s="2"/>
      <c r="D46" s="17"/>
      <c r="E46" s="157" t="s">
        <v>66</v>
      </c>
      <c r="F46" s="217">
        <f>VLOOKUP(E46,'TO HIDE DRG Sum Ref'!$S$3:$V$20,3,FALSE)</f>
        <v>0</v>
      </c>
      <c r="G46" s="218">
        <f>VLOOKUP(E46,'TO HIDE DRG Sum Ref'!$S$3:$V$20,4,FALSE)</f>
        <v>0</v>
      </c>
      <c r="H46" s="218">
        <f>VLOOKUP(E46,'TO HIDE National Ref'!$S$4:$V$21,4,FALSE)</f>
        <v>6.8006083088119722E-3</v>
      </c>
    </row>
    <row r="47" spans="1:10" s="10" customFormat="1" ht="12.5" customHeight="1">
      <c r="A47" s="2"/>
      <c r="B47" s="2"/>
      <c r="C47" s="2"/>
      <c r="D47" s="17"/>
      <c r="E47" s="157" t="s">
        <v>71</v>
      </c>
      <c r="F47" s="217">
        <f>VLOOKUP(E47,'TO HIDE DRG Sum Ref'!$S$3:$V$20,3,FALSE)</f>
        <v>0</v>
      </c>
      <c r="G47" s="218">
        <f>VLOOKUP(E47,'TO HIDE DRG Sum Ref'!$S$3:$V$20,4,FALSE)</f>
        <v>0</v>
      </c>
      <c r="H47" s="218">
        <f>VLOOKUP(E47,'TO HIDE National Ref'!$S$4:$V$21,4,FALSE)</f>
        <v>0.12854556849171508</v>
      </c>
    </row>
    <row r="48" spans="1:10" s="10" customFormat="1" ht="12.5" customHeight="1">
      <c r="A48" s="2"/>
      <c r="B48" s="2"/>
      <c r="C48" s="2"/>
      <c r="D48" s="17"/>
      <c r="E48" s="157" t="s">
        <v>75</v>
      </c>
      <c r="F48" s="217">
        <f>VLOOKUP(E48,'TO HIDE DRG Sum Ref'!$S$3:$V$20,3,FALSE)</f>
        <v>0</v>
      </c>
      <c r="G48" s="218">
        <f>VLOOKUP(E48,'TO HIDE DRG Sum Ref'!$S$3:$V$20,4,FALSE)</f>
        <v>0</v>
      </c>
      <c r="H48" s="218">
        <f>VLOOKUP(E48,'TO HIDE National Ref'!$S$4:$V$21,4,FALSE)</f>
        <v>0.1</v>
      </c>
    </row>
    <row r="49" spans="1:10" s="10" customFormat="1" ht="12.5" customHeight="1">
      <c r="A49" s="2"/>
      <c r="B49" s="2"/>
      <c r="C49" s="2"/>
      <c r="D49" s="17"/>
      <c r="E49" s="157" t="s">
        <v>78</v>
      </c>
      <c r="F49" s="217">
        <f>VLOOKUP(E49,'TO HIDE DRG Sum Ref'!$S$3:$V$20,3,FALSE)</f>
        <v>0</v>
      </c>
      <c r="G49" s="218">
        <f>VLOOKUP(E49,'TO HIDE DRG Sum Ref'!$S$3:$V$20,4,FALSE)</f>
        <v>0</v>
      </c>
      <c r="H49" s="218">
        <f>VLOOKUP(E49,'TO HIDE National Ref'!$S$4:$V$21,4,FALSE)</f>
        <v>0.17988959357334403</v>
      </c>
    </row>
    <row r="50" spans="1:10" s="10" customFormat="1" ht="13" customHeight="1">
      <c r="A50" s="2"/>
      <c r="B50" s="2"/>
      <c r="C50" s="2"/>
      <c r="D50" s="17"/>
      <c r="E50" s="157" t="s">
        <v>87</v>
      </c>
      <c r="F50" s="217">
        <f>VLOOKUP(E50,'TO HIDE DRG Sum Ref'!$S$3:$V$20,3,FALSE)</f>
        <v>0</v>
      </c>
      <c r="G50" s="218">
        <f>VLOOKUP(E50,'TO HIDE DRG Sum Ref'!$S$3:$V$20,4,FALSE)</f>
        <v>0</v>
      </c>
      <c r="H50" s="218">
        <f>VLOOKUP(E50,'TO HIDE National Ref'!$S$4:$V$21,4,FALSE)</f>
        <v>0.1</v>
      </c>
    </row>
    <row r="51" spans="1:10" s="10" customFormat="1" ht="12.5" customHeight="1">
      <c r="A51" s="2"/>
      <c r="B51" s="2"/>
      <c r="C51" s="2"/>
      <c r="D51" s="17"/>
      <c r="E51" s="157" t="s">
        <v>153</v>
      </c>
      <c r="F51" s="217">
        <f>VLOOKUP(E51,'TO HIDE DRG Sum Ref'!$S$3:$V$20,3,FALSE)</f>
        <v>0</v>
      </c>
      <c r="G51" s="218">
        <f>VLOOKUP(E51,'TO HIDE DRG Sum Ref'!$S$3:$V$20,4,FALSE)</f>
        <v>0</v>
      </c>
      <c r="H51" s="218">
        <f>VLOOKUP(E51,'TO HIDE National Ref'!$S$4:$V$21,4,FALSE)</f>
        <v>0</v>
      </c>
    </row>
    <row r="52" spans="1:10" s="10" customFormat="1" ht="12.5" customHeight="1">
      <c r="A52" s="2"/>
      <c r="B52" s="2"/>
      <c r="C52" s="2"/>
      <c r="D52" s="17"/>
      <c r="E52" s="157" t="s">
        <v>92</v>
      </c>
      <c r="F52" s="217">
        <f>VLOOKUP(E52,'TO HIDE DRG Sum Ref'!$S$3:$V$20,3,FALSE)</f>
        <v>0</v>
      </c>
      <c r="G52" s="218">
        <f>VLOOKUP(E52,'TO HIDE DRG Sum Ref'!$S$3:$V$20,4,FALSE)</f>
        <v>0</v>
      </c>
      <c r="H52" s="218">
        <f>VLOOKUP(E52,'TO HIDE National Ref'!$S$4:$V$21,4,FALSE)</f>
        <v>0.19188010898163932</v>
      </c>
    </row>
    <row r="53" spans="1:10" s="10" customFormat="1" ht="12.5" customHeight="1">
      <c r="A53" s="2"/>
      <c r="B53" s="2"/>
      <c r="C53" s="2"/>
      <c r="D53" s="17"/>
      <c r="E53" s="157" t="s">
        <v>96</v>
      </c>
      <c r="F53" s="217">
        <f>VLOOKUP(E53,'TO HIDE DRG Sum Ref'!$S$3:$V$20,3,FALSE)</f>
        <v>0</v>
      </c>
      <c r="G53" s="218">
        <f>VLOOKUP(E53,'TO HIDE DRG Sum Ref'!$S$3:$V$20,4,FALSE)</f>
        <v>0</v>
      </c>
      <c r="H53" s="218">
        <f>VLOOKUP(E53,'TO HIDE National Ref'!$S$4:$V$21,4,FALSE)</f>
        <v>0</v>
      </c>
    </row>
    <row r="54" spans="1:10" s="10" customFormat="1" ht="12.5" customHeight="1">
      <c r="A54" s="2"/>
      <c r="B54" s="2"/>
      <c r="C54" s="2"/>
      <c r="D54" s="17"/>
      <c r="E54" s="157" t="s">
        <v>99</v>
      </c>
      <c r="F54" s="217">
        <f>VLOOKUP(E54,'TO HIDE DRG Sum Ref'!$S$3:$V$20,3,FALSE)</f>
        <v>0</v>
      </c>
      <c r="G54" s="218">
        <f>VLOOKUP(E54,'TO HIDE DRG Sum Ref'!$S$3:$V$20,4,FALSE)</f>
        <v>0</v>
      </c>
      <c r="H54" s="218">
        <f>VLOOKUP(E54,'TO HIDE National Ref'!$S$4:$V$21,4,FALSE)</f>
        <v>0.1042388708804881</v>
      </c>
    </row>
    <row r="55" spans="1:10" s="10" customFormat="1" ht="12.5" customHeight="1">
      <c r="A55" s="2"/>
      <c r="B55" s="2"/>
      <c r="C55" s="2"/>
      <c r="D55" s="17"/>
      <c r="E55" s="157" t="s">
        <v>103</v>
      </c>
      <c r="F55" s="217">
        <f>VLOOKUP(E55,'TO HIDE DRG Sum Ref'!$S$3:$V$20,3,FALSE)</f>
        <v>0</v>
      </c>
      <c r="G55" s="218">
        <f>VLOOKUP(E55,'TO HIDE DRG Sum Ref'!$S$3:$V$20,4,FALSE)</f>
        <v>0</v>
      </c>
      <c r="H55" s="218">
        <f>VLOOKUP(E55,'TO HIDE National Ref'!$S$4:$V$21,4,FALSE)</f>
        <v>0.13004015670919439</v>
      </c>
    </row>
    <row r="56" spans="1:10" s="10" customFormat="1" ht="12.5" customHeight="1">
      <c r="A56" s="2"/>
      <c r="B56" s="2"/>
      <c r="C56" s="2"/>
      <c r="D56" s="17"/>
      <c r="E56" s="124"/>
      <c r="F56" s="200"/>
      <c r="H56" s="124"/>
      <c r="I56" s="128"/>
      <c r="J56" s="128"/>
    </row>
    <row r="57" spans="1:10" s="10" customFormat="1" ht="12.5" customHeight="1">
      <c r="A57" s="2"/>
      <c r="B57" s="2"/>
      <c r="C57" s="2"/>
      <c r="D57" s="17"/>
      <c r="E57" s="124"/>
      <c r="F57" s="200"/>
    </row>
    <row r="58" spans="1:10" s="10" customFormat="1" ht="12.5" customHeight="1">
      <c r="A58" s="2"/>
      <c r="B58" s="2"/>
      <c r="C58" s="2"/>
      <c r="D58" s="17"/>
      <c r="E58" s="222" t="s">
        <v>130</v>
      </c>
    </row>
    <row r="59" spans="1:10" s="10" customFormat="1" ht="12.5" customHeight="1">
      <c r="A59" s="2"/>
      <c r="B59" s="2"/>
      <c r="C59" s="2"/>
      <c r="D59" s="17"/>
      <c r="E59" s="215" t="str">
        <f xml:space="preserve"> 'Assumptions Overview'!F7</f>
        <v>Moderate</v>
      </c>
    </row>
    <row r="60" spans="1:10" s="10" customFormat="1" ht="12.5" customHeight="1">
      <c r="A60" s="2"/>
      <c r="B60" s="2"/>
      <c r="C60" s="2"/>
      <c r="D60" s="17"/>
      <c r="E60" s="44"/>
      <c r="F60" s="44"/>
      <c r="G60" s="44"/>
    </row>
    <row r="61" spans="1:10" s="10" customFormat="1" ht="39">
      <c r="A61" s="2"/>
      <c r="B61" s="2"/>
      <c r="C61" s="2"/>
      <c r="D61" s="17"/>
      <c r="E61" s="158" t="s">
        <v>7</v>
      </c>
      <c r="F61" s="158" t="s">
        <v>8</v>
      </c>
      <c r="G61" s="153" t="s">
        <v>1686</v>
      </c>
      <c r="H61" s="153" t="s">
        <v>1685</v>
      </c>
      <c r="I61" s="44"/>
      <c r="J61" s="44"/>
    </row>
    <row r="62" spans="1:10" s="10" customFormat="1" ht="12.5" customHeight="1">
      <c r="A62" s="2"/>
      <c r="B62" s="2"/>
      <c r="C62" s="2"/>
      <c r="D62" s="17"/>
      <c r="E62" s="271" t="s">
        <v>5</v>
      </c>
      <c r="F62" s="219" t="s">
        <v>6</v>
      </c>
      <c r="G62" s="220">
        <f>VLOOKUP(F62,'TO HIDE DRG Sum Ref'!$L$3:$O$85,4,FALSE)</f>
        <v>0</v>
      </c>
      <c r="H62" s="214" t="str">
        <f>VLOOKUP(F62,'TO HIDE DRG Sum Ref'!$L$3:$Q$85,6,FALSE)</f>
        <v>N/A</v>
      </c>
      <c r="I62" s="129"/>
      <c r="J62" s="129"/>
    </row>
    <row r="63" spans="1:10" s="10" customFormat="1" ht="12.5" customHeight="1">
      <c r="A63" s="2"/>
      <c r="B63" s="2"/>
      <c r="C63" s="2"/>
      <c r="D63" s="17"/>
      <c r="E63" s="271"/>
      <c r="F63" s="219" t="s">
        <v>11</v>
      </c>
      <c r="G63" s="220">
        <f>VLOOKUP(F63,'TO HIDE DRG Sum Ref'!$L$3:$O$85,4,FALSE)</f>
        <v>0</v>
      </c>
      <c r="H63" s="214" t="str">
        <f>VLOOKUP(F63,'TO HIDE DRG Sum Ref'!$L$3:$Q$85,6,FALSE)</f>
        <v>N/A</v>
      </c>
      <c r="I63" s="127"/>
      <c r="J63" s="127"/>
    </row>
    <row r="64" spans="1:10" s="10" customFormat="1" ht="12.5" customHeight="1">
      <c r="A64" s="2"/>
      <c r="B64" s="2"/>
      <c r="C64" s="2"/>
      <c r="D64" s="17"/>
      <c r="E64" s="271"/>
      <c r="F64" s="219" t="s">
        <v>12</v>
      </c>
      <c r="G64" s="220">
        <f>VLOOKUP(F64,'TO HIDE DRG Sum Ref'!$L$3:$O$85,4,FALSE)</f>
        <v>0</v>
      </c>
      <c r="H64" s="214" t="str">
        <f>VLOOKUP(F64,'TO HIDE DRG Sum Ref'!$L$3:$Q$85,6,FALSE)</f>
        <v>N/A</v>
      </c>
      <c r="I64" s="127"/>
      <c r="J64" s="127"/>
    </row>
    <row r="65" spans="1:10" s="10" customFormat="1" ht="12.5" customHeight="1">
      <c r="A65" s="2"/>
      <c r="B65" s="2"/>
      <c r="C65" s="2"/>
      <c r="D65" s="17"/>
      <c r="E65" s="271"/>
      <c r="F65" s="157" t="s">
        <v>13</v>
      </c>
      <c r="G65" s="220">
        <f>VLOOKUP(F65,'TO HIDE DRG Sum Ref'!$L$3:$O$85,4,FALSE)</f>
        <v>0</v>
      </c>
      <c r="H65" s="214" t="str">
        <f>VLOOKUP(F65,'TO HIDE DRG Sum Ref'!$L$3:$Q$85,6,FALSE)</f>
        <v>N/A</v>
      </c>
      <c r="I65" s="127"/>
      <c r="J65" s="127"/>
    </row>
    <row r="66" spans="1:10" s="10" customFormat="1" ht="12.5" customHeight="1">
      <c r="A66" s="2"/>
      <c r="B66" s="2"/>
      <c r="C66" s="2"/>
      <c r="D66" s="17"/>
      <c r="E66" s="270" t="s">
        <v>14</v>
      </c>
      <c r="F66" s="157" t="s">
        <v>15</v>
      </c>
      <c r="G66" s="220">
        <f>VLOOKUP(F66,'TO HIDE DRG Sum Ref'!$L$3:$O$85,4,FALSE)</f>
        <v>0</v>
      </c>
      <c r="H66" s="214" t="str">
        <f>VLOOKUP(F66,'TO HIDE DRG Sum Ref'!$L$3:$Q$85,6,FALSE)</f>
        <v>N/A</v>
      </c>
      <c r="I66" s="127"/>
      <c r="J66" s="127"/>
    </row>
    <row r="67" spans="1:10" s="10" customFormat="1" ht="12.5" customHeight="1">
      <c r="A67" s="2"/>
      <c r="B67" s="2"/>
      <c r="C67" s="2"/>
      <c r="D67" s="17"/>
      <c r="E67" s="270"/>
      <c r="F67" s="157" t="s">
        <v>16</v>
      </c>
      <c r="G67" s="220">
        <f>VLOOKUP(F67,'TO HIDE DRG Sum Ref'!$L$3:$O$85,4,FALSE)</f>
        <v>0</v>
      </c>
      <c r="H67" s="214" t="str">
        <f>VLOOKUP(F67,'TO HIDE DRG Sum Ref'!$L$3:$Q$85,6,FALSE)</f>
        <v>N/A</v>
      </c>
      <c r="I67" s="127"/>
      <c r="J67" s="127"/>
    </row>
    <row r="68" spans="1:10" s="10" customFormat="1">
      <c r="A68" s="2"/>
      <c r="B68" s="2"/>
      <c r="C68" s="2"/>
      <c r="D68" s="17"/>
      <c r="E68" s="270"/>
      <c r="F68" s="157" t="s">
        <v>17</v>
      </c>
      <c r="G68" s="220">
        <f>VLOOKUP(F68,'TO HIDE DRG Sum Ref'!$L$3:$O$85,4,FALSE)</f>
        <v>0</v>
      </c>
      <c r="H68" s="214" t="str">
        <f>VLOOKUP(F68,'TO HIDE DRG Sum Ref'!$L$3:$Q$85,6,FALSE)</f>
        <v>N/A</v>
      </c>
      <c r="I68" s="127"/>
      <c r="J68" s="127"/>
    </row>
    <row r="69" spans="1:10" s="10" customFormat="1">
      <c r="A69" s="2"/>
      <c r="B69" s="2"/>
      <c r="C69" s="2"/>
      <c r="D69" s="17"/>
      <c r="E69" s="270"/>
      <c r="F69" s="157" t="s">
        <v>18</v>
      </c>
      <c r="G69" s="220">
        <f>VLOOKUP(F69,'TO HIDE DRG Sum Ref'!$L$3:$O$85,4,FALSE)</f>
        <v>0</v>
      </c>
      <c r="H69" s="214" t="str">
        <f>VLOOKUP(F69,'TO HIDE DRG Sum Ref'!$L$3:$Q$85,6,FALSE)</f>
        <v>N/A</v>
      </c>
      <c r="I69" s="127"/>
      <c r="J69" s="127"/>
    </row>
    <row r="70" spans="1:10" s="10" customFormat="1">
      <c r="A70" s="2"/>
      <c r="B70" s="2"/>
      <c r="C70" s="2"/>
      <c r="D70" s="17"/>
      <c r="E70" s="270"/>
      <c r="F70" s="157" t="s">
        <v>19</v>
      </c>
      <c r="G70" s="220">
        <f>VLOOKUP(F70,'TO HIDE DRG Sum Ref'!$L$3:$O$85,4,FALSE)</f>
        <v>0</v>
      </c>
      <c r="H70" s="214" t="str">
        <f>VLOOKUP(F70,'TO HIDE DRG Sum Ref'!$L$3:$Q$85,6,FALSE)</f>
        <v>N/A</v>
      </c>
      <c r="I70" s="127"/>
      <c r="J70" s="127"/>
    </row>
    <row r="71" spans="1:10" s="10" customFormat="1">
      <c r="A71" s="2"/>
      <c r="B71" s="2"/>
      <c r="C71" s="2"/>
      <c r="D71" s="17"/>
      <c r="E71" s="270" t="s">
        <v>20</v>
      </c>
      <c r="F71" s="157" t="s">
        <v>21</v>
      </c>
      <c r="G71" s="220">
        <f>VLOOKUP(F71,'TO HIDE DRG Sum Ref'!$L$3:$O$85,4,FALSE)</f>
        <v>0</v>
      </c>
      <c r="H71" s="214" t="str">
        <f>VLOOKUP(F71,'TO HIDE DRG Sum Ref'!$L$3:$Q$85,6,FALSE)</f>
        <v>N/A</v>
      </c>
      <c r="I71" s="127"/>
      <c r="J71" s="127"/>
    </row>
    <row r="72" spans="1:10" s="10" customFormat="1">
      <c r="A72" s="2"/>
      <c r="B72" s="2"/>
      <c r="C72" s="2"/>
      <c r="D72" s="17"/>
      <c r="E72" s="270"/>
      <c r="F72" s="157" t="s">
        <v>22</v>
      </c>
      <c r="G72" s="220">
        <f>VLOOKUP(F72,'TO HIDE DRG Sum Ref'!$L$3:$O$85,4,FALSE)</f>
        <v>0</v>
      </c>
      <c r="H72" s="214" t="str">
        <f>VLOOKUP(F72,'TO HIDE DRG Sum Ref'!$L$3:$Q$85,6,FALSE)</f>
        <v>N/A</v>
      </c>
      <c r="I72" s="127"/>
      <c r="J72" s="127"/>
    </row>
    <row r="73" spans="1:10" s="10" customFormat="1">
      <c r="A73" s="2"/>
      <c r="B73" s="2"/>
      <c r="C73" s="2"/>
      <c r="D73" s="17"/>
      <c r="E73" s="270"/>
      <c r="F73" s="157" t="s">
        <v>23</v>
      </c>
      <c r="G73" s="220">
        <f>VLOOKUP(F73,'TO HIDE DRG Sum Ref'!$L$3:$O$85,4,FALSE)</f>
        <v>0</v>
      </c>
      <c r="H73" s="214" t="str">
        <f>VLOOKUP(F73,'TO HIDE DRG Sum Ref'!$L$3:$Q$85,6,FALSE)</f>
        <v>N/A</v>
      </c>
      <c r="I73" s="127"/>
      <c r="J73" s="127"/>
    </row>
    <row r="74" spans="1:10" s="10" customFormat="1">
      <c r="A74" s="2"/>
      <c r="B74" s="2"/>
      <c r="C74" s="2"/>
      <c r="D74" s="17"/>
      <c r="E74" s="270"/>
      <c r="F74" s="157" t="s">
        <v>24</v>
      </c>
      <c r="G74" s="220">
        <f>VLOOKUP(F74,'TO HIDE DRG Sum Ref'!$L$3:$O$85,4,FALSE)</f>
        <v>0</v>
      </c>
      <c r="H74" s="214" t="str">
        <f>VLOOKUP(F74,'TO HIDE DRG Sum Ref'!$L$3:$Q$85,6,FALSE)</f>
        <v>N/A</v>
      </c>
      <c r="I74" s="127"/>
      <c r="J74" s="127"/>
    </row>
    <row r="75" spans="1:10" s="10" customFormat="1">
      <c r="A75" s="2"/>
      <c r="B75" s="2"/>
      <c r="C75" s="2"/>
      <c r="D75" s="17"/>
      <c r="E75" s="270"/>
      <c r="F75" s="157" t="s">
        <v>25</v>
      </c>
      <c r="G75" s="220">
        <f>VLOOKUP(F75,'TO HIDE DRG Sum Ref'!$L$3:$O$85,4,FALSE)</f>
        <v>0</v>
      </c>
      <c r="H75" s="214" t="str">
        <f>VLOOKUP(F75,'TO HIDE DRG Sum Ref'!$L$3:$Q$85,6,FALSE)</f>
        <v>N/A</v>
      </c>
      <c r="I75" s="127"/>
      <c r="J75" s="127"/>
    </row>
    <row r="76" spans="1:10" s="10" customFormat="1">
      <c r="A76" s="2"/>
      <c r="B76" s="2"/>
      <c r="C76" s="2"/>
      <c r="D76" s="17"/>
      <c r="E76" s="270"/>
      <c r="F76" s="157" t="s">
        <v>26</v>
      </c>
      <c r="G76" s="220">
        <f>VLOOKUP(F76,'TO HIDE DRG Sum Ref'!$L$3:$O$85,4,FALSE)</f>
        <v>0</v>
      </c>
      <c r="H76" s="214" t="str">
        <f>VLOOKUP(F76,'TO HIDE DRG Sum Ref'!$L$3:$Q$85,6,FALSE)</f>
        <v>N/A</v>
      </c>
      <c r="I76" s="127"/>
      <c r="J76" s="127"/>
    </row>
    <row r="77" spans="1:10" s="10" customFormat="1">
      <c r="A77" s="2"/>
      <c r="B77" s="2"/>
      <c r="C77" s="2"/>
      <c r="D77" s="17"/>
      <c r="E77" s="270"/>
      <c r="F77" s="157" t="s">
        <v>27</v>
      </c>
      <c r="G77" s="220">
        <f>VLOOKUP(F77,'TO HIDE DRG Sum Ref'!$L$3:$O$85,4,FALSE)</f>
        <v>0</v>
      </c>
      <c r="H77" s="214" t="str">
        <f>VLOOKUP(F77,'TO HIDE DRG Sum Ref'!$L$3:$Q$85,6,FALSE)</f>
        <v>N/A</v>
      </c>
      <c r="I77" s="127"/>
      <c r="J77" s="127"/>
    </row>
    <row r="78" spans="1:10" s="10" customFormat="1">
      <c r="A78" s="2"/>
      <c r="B78" s="2"/>
      <c r="C78" s="2"/>
      <c r="D78" s="17"/>
      <c r="E78" s="270"/>
      <c r="F78" s="157" t="s">
        <v>28</v>
      </c>
      <c r="G78" s="220">
        <f>VLOOKUP(F78,'TO HIDE DRG Sum Ref'!$L$3:$O$85,4,FALSE)</f>
        <v>0</v>
      </c>
      <c r="H78" s="214" t="str">
        <f>VLOOKUP(F78,'TO HIDE DRG Sum Ref'!$L$3:$Q$85,6,FALSE)</f>
        <v>N/A</v>
      </c>
      <c r="I78" s="127"/>
      <c r="J78" s="127"/>
    </row>
    <row r="79" spans="1:10" s="10" customFormat="1">
      <c r="A79" s="2"/>
      <c r="B79" s="2"/>
      <c r="C79" s="2"/>
      <c r="D79" s="17"/>
      <c r="E79" s="270"/>
      <c r="F79" s="157" t="s">
        <v>29</v>
      </c>
      <c r="G79" s="220">
        <f>VLOOKUP(F79,'TO HIDE DRG Sum Ref'!$L$3:$O$85,4,FALSE)</f>
        <v>0</v>
      </c>
      <c r="H79" s="214" t="str">
        <f>VLOOKUP(F79,'TO HIDE DRG Sum Ref'!$L$3:$Q$85,6,FALSE)</f>
        <v>N/A</v>
      </c>
      <c r="I79" s="127"/>
      <c r="J79" s="127"/>
    </row>
    <row r="80" spans="1:10" s="10" customFormat="1">
      <c r="A80" s="2"/>
      <c r="B80" s="2"/>
      <c r="C80" s="2"/>
      <c r="D80" s="17"/>
      <c r="E80" s="270"/>
      <c r="F80" s="157" t="s">
        <v>30</v>
      </c>
      <c r="G80" s="220">
        <f>VLOOKUP(F80,'TO HIDE DRG Sum Ref'!$L$3:$O$85,4,FALSE)</f>
        <v>0</v>
      </c>
      <c r="H80" s="214" t="str">
        <f>VLOOKUP(F80,'TO HIDE DRG Sum Ref'!$L$3:$Q$85,6,FALSE)</f>
        <v>N/A</v>
      </c>
      <c r="I80" s="127"/>
      <c r="J80" s="127"/>
    </row>
    <row r="81" spans="1:10" s="10" customFormat="1">
      <c r="A81" s="2"/>
      <c r="B81" s="2"/>
      <c r="C81" s="2"/>
      <c r="D81" s="17"/>
      <c r="E81" s="270" t="s">
        <v>31</v>
      </c>
      <c r="F81" s="157" t="s">
        <v>32</v>
      </c>
      <c r="G81" s="220">
        <f>VLOOKUP(F81,'TO HIDE DRG Sum Ref'!$L$3:$O$85,4,FALSE)</f>
        <v>0</v>
      </c>
      <c r="H81" s="214" t="str">
        <f>VLOOKUP(F81,'TO HIDE DRG Sum Ref'!$L$3:$Q$85,6,FALSE)</f>
        <v>N/A</v>
      </c>
      <c r="I81" s="127"/>
      <c r="J81" s="127"/>
    </row>
    <row r="82" spans="1:10" s="10" customFormat="1">
      <c r="A82" s="2"/>
      <c r="B82" s="2"/>
      <c r="C82" s="2"/>
      <c r="D82" s="17"/>
      <c r="E82" s="270"/>
      <c r="F82" s="157" t="s">
        <v>33</v>
      </c>
      <c r="G82" s="220">
        <f>VLOOKUP(F82,'TO HIDE DRG Sum Ref'!$L$3:$O$85,4,FALSE)</f>
        <v>0</v>
      </c>
      <c r="H82" s="214" t="str">
        <f>VLOOKUP(F82,'TO HIDE DRG Sum Ref'!$L$3:$Q$85,6,FALSE)</f>
        <v>N/A</v>
      </c>
      <c r="I82" s="127"/>
      <c r="J82" s="127"/>
    </row>
    <row r="83" spans="1:10" s="10" customFormat="1">
      <c r="A83" s="2"/>
      <c r="B83" s="2"/>
      <c r="C83" s="2"/>
      <c r="D83" s="17"/>
      <c r="E83" s="270"/>
      <c r="F83" s="157" t="s">
        <v>34</v>
      </c>
      <c r="G83" s="220">
        <f>VLOOKUP(F83,'TO HIDE DRG Sum Ref'!$L$3:$O$85,4,FALSE)</f>
        <v>0</v>
      </c>
      <c r="H83" s="214" t="str">
        <f>VLOOKUP(F83,'TO HIDE DRG Sum Ref'!$L$3:$Q$85,6,FALSE)</f>
        <v>N/A</v>
      </c>
      <c r="I83" s="127"/>
      <c r="J83" s="127"/>
    </row>
    <row r="84" spans="1:10" s="10" customFormat="1">
      <c r="A84" s="2"/>
      <c r="B84" s="2"/>
      <c r="C84" s="2"/>
      <c r="D84" s="17"/>
      <c r="E84" s="270"/>
      <c r="F84" s="157" t="s">
        <v>35</v>
      </c>
      <c r="G84" s="220">
        <f>VLOOKUP(F84,'TO HIDE DRG Sum Ref'!$L$3:$O$85,4,FALSE)</f>
        <v>0</v>
      </c>
      <c r="H84" s="214" t="str">
        <f>VLOOKUP(F84,'TO HIDE DRG Sum Ref'!$L$3:$Q$85,6,FALSE)</f>
        <v>N/A</v>
      </c>
      <c r="I84" s="127"/>
      <c r="J84" s="127"/>
    </row>
    <row r="85" spans="1:10" s="10" customFormat="1">
      <c r="A85" s="2"/>
      <c r="B85" s="2"/>
      <c r="C85" s="2"/>
      <c r="D85" s="17"/>
      <c r="E85" s="270"/>
      <c r="F85" s="157" t="s">
        <v>36</v>
      </c>
      <c r="G85" s="220">
        <f>VLOOKUP(F85,'TO HIDE DRG Sum Ref'!$L$3:$O$85,4,FALSE)</f>
        <v>0</v>
      </c>
      <c r="H85" s="214" t="str">
        <f>VLOOKUP(F85,'TO HIDE DRG Sum Ref'!$L$3:$Q$85,6,FALSE)</f>
        <v>N/A</v>
      </c>
      <c r="I85" s="127"/>
      <c r="J85" s="127"/>
    </row>
    <row r="86" spans="1:10" s="10" customFormat="1">
      <c r="A86" s="2"/>
      <c r="B86" s="2"/>
      <c r="C86" s="2"/>
      <c r="D86" s="17"/>
      <c r="E86" s="270"/>
      <c r="F86" s="157" t="s">
        <v>37</v>
      </c>
      <c r="G86" s="220">
        <f>VLOOKUP(F86,'TO HIDE DRG Sum Ref'!$L$3:$O$85,4,FALSE)</f>
        <v>0</v>
      </c>
      <c r="H86" s="214" t="str">
        <f>VLOOKUP(F86,'TO HIDE DRG Sum Ref'!$L$3:$Q$85,6,FALSE)</f>
        <v>N/A</v>
      </c>
      <c r="I86" s="127"/>
      <c r="J86" s="127"/>
    </row>
    <row r="87" spans="1:10" s="10" customFormat="1">
      <c r="A87" s="2"/>
      <c r="B87" s="2"/>
      <c r="C87" s="2"/>
      <c r="D87" s="17"/>
      <c r="E87" s="270"/>
      <c r="F87" s="157" t="s">
        <v>38</v>
      </c>
      <c r="G87" s="220">
        <f>VLOOKUP(F87,'TO HIDE DRG Sum Ref'!$L$3:$O$85,4,FALSE)</f>
        <v>0</v>
      </c>
      <c r="H87" s="214" t="str">
        <f>VLOOKUP(F87,'TO HIDE DRG Sum Ref'!$L$3:$Q$85,6,FALSE)</f>
        <v>N/A</v>
      </c>
      <c r="I87" s="127"/>
      <c r="J87" s="127"/>
    </row>
    <row r="88" spans="1:10" s="10" customFormat="1">
      <c r="A88" s="2"/>
      <c r="B88" s="2"/>
      <c r="C88" s="2"/>
      <c r="D88" s="17"/>
      <c r="E88" s="270"/>
      <c r="F88" s="157" t="s">
        <v>39</v>
      </c>
      <c r="G88" s="220">
        <f>VLOOKUP(F88,'TO HIDE DRG Sum Ref'!$L$3:$O$85,4,FALSE)</f>
        <v>0</v>
      </c>
      <c r="H88" s="214" t="str">
        <f>VLOOKUP(F88,'TO HIDE DRG Sum Ref'!$L$3:$Q$85,6,FALSE)</f>
        <v>N/A</v>
      </c>
      <c r="I88" s="127"/>
      <c r="J88" s="127"/>
    </row>
    <row r="89" spans="1:10" s="10" customFormat="1">
      <c r="A89" s="2"/>
      <c r="B89" s="2"/>
      <c r="C89" s="2"/>
      <c r="D89" s="17"/>
      <c r="E89" s="270"/>
      <c r="F89" s="157" t="s">
        <v>40</v>
      </c>
      <c r="G89" s="220">
        <f>VLOOKUP(F89,'TO HIDE DRG Sum Ref'!$L$3:$O$85,4,FALSE)</f>
        <v>0</v>
      </c>
      <c r="H89" s="214" t="str">
        <f>VLOOKUP(F89,'TO HIDE DRG Sum Ref'!$L$3:$Q$85,6,FALSE)</f>
        <v>N/A</v>
      </c>
      <c r="I89" s="127"/>
      <c r="J89" s="127"/>
    </row>
    <row r="90" spans="1:10" s="10" customFormat="1">
      <c r="A90" s="2"/>
      <c r="B90" s="2"/>
      <c r="C90" s="2"/>
      <c r="D90" s="17"/>
      <c r="E90" s="270"/>
      <c r="F90" s="157" t="s">
        <v>41</v>
      </c>
      <c r="G90" s="220">
        <f>VLOOKUP(F90,'TO HIDE DRG Sum Ref'!$L$3:$O$85,4,FALSE)</f>
        <v>0</v>
      </c>
      <c r="H90" s="214" t="str">
        <f>VLOOKUP(F90,'TO HIDE DRG Sum Ref'!$L$3:$Q$85,6,FALSE)</f>
        <v>N/A</v>
      </c>
      <c r="I90" s="127"/>
      <c r="J90" s="127"/>
    </row>
    <row r="91" spans="1:10" s="10" customFormat="1">
      <c r="A91" s="2"/>
      <c r="B91" s="2"/>
      <c r="C91" s="2"/>
      <c r="D91" s="17"/>
      <c r="E91" s="270"/>
      <c r="F91" s="157" t="s">
        <v>42</v>
      </c>
      <c r="G91" s="220">
        <f>VLOOKUP(F91,'TO HIDE DRG Sum Ref'!$L$3:$O$85,4,FALSE)</f>
        <v>0</v>
      </c>
      <c r="H91" s="214" t="str">
        <f>VLOOKUP(F91,'TO HIDE DRG Sum Ref'!$L$3:$Q$85,6,FALSE)</f>
        <v>N/A</v>
      </c>
      <c r="I91" s="127"/>
      <c r="J91" s="127"/>
    </row>
    <row r="92" spans="1:10" s="10" customFormat="1">
      <c r="A92" s="2"/>
      <c r="B92" s="2"/>
      <c r="C92" s="2"/>
      <c r="D92" s="17"/>
      <c r="E92" s="270"/>
      <c r="F92" s="157" t="s">
        <v>43</v>
      </c>
      <c r="G92" s="220">
        <f>VLOOKUP(F92,'TO HIDE DRG Sum Ref'!$L$3:$O$85,4,FALSE)</f>
        <v>0</v>
      </c>
      <c r="H92" s="214" t="str">
        <f>VLOOKUP(F92,'TO HIDE DRG Sum Ref'!$L$3:$Q$85,6,FALSE)</f>
        <v>N/A</v>
      </c>
      <c r="I92" s="127"/>
      <c r="J92" s="127"/>
    </row>
    <row r="93" spans="1:10" s="10" customFormat="1">
      <c r="A93" s="2"/>
      <c r="B93" s="2"/>
      <c r="C93" s="2"/>
      <c r="D93" s="17"/>
      <c r="E93" s="270"/>
      <c r="F93" s="157" t="s">
        <v>44</v>
      </c>
      <c r="G93" s="220">
        <f>VLOOKUP(F93,'TO HIDE DRG Sum Ref'!$L$3:$O$85,4,FALSE)</f>
        <v>0</v>
      </c>
      <c r="H93" s="214" t="str">
        <f>VLOOKUP(F93,'TO HIDE DRG Sum Ref'!$L$3:$Q$85,6,FALSE)</f>
        <v>N/A</v>
      </c>
      <c r="I93" s="127"/>
      <c r="J93" s="127"/>
    </row>
    <row r="94" spans="1:10" s="10" customFormat="1">
      <c r="A94" s="2"/>
      <c r="B94" s="2"/>
      <c r="C94" s="2"/>
      <c r="D94" s="17"/>
      <c r="E94" s="270"/>
      <c r="F94" s="157" t="s">
        <v>45</v>
      </c>
      <c r="G94" s="220">
        <f>VLOOKUP(F94,'TO HIDE DRG Sum Ref'!$L$3:$O$85,4,FALSE)</f>
        <v>0</v>
      </c>
      <c r="H94" s="214" t="str">
        <f>VLOOKUP(F94,'TO HIDE DRG Sum Ref'!$L$3:$Q$85,6,FALSE)</f>
        <v>N/A</v>
      </c>
      <c r="I94" s="127"/>
      <c r="J94" s="127"/>
    </row>
    <row r="95" spans="1:10" s="10" customFormat="1">
      <c r="A95" s="2"/>
      <c r="B95" s="2"/>
      <c r="C95" s="2"/>
      <c r="D95" s="17"/>
      <c r="E95" s="270"/>
      <c r="F95" s="157" t="s">
        <v>46</v>
      </c>
      <c r="G95" s="220">
        <f>VLOOKUP(F95,'TO HIDE DRG Sum Ref'!$L$3:$O$85,4,FALSE)</f>
        <v>0</v>
      </c>
      <c r="H95" s="214" t="str">
        <f>VLOOKUP(F95,'TO HIDE DRG Sum Ref'!$L$3:$Q$85,6,FALSE)</f>
        <v>N/A</v>
      </c>
      <c r="I95" s="127"/>
      <c r="J95" s="127"/>
    </row>
    <row r="96" spans="1:10" s="10" customFormat="1">
      <c r="A96" s="2"/>
      <c r="B96" s="2"/>
      <c r="C96" s="2"/>
      <c r="D96" s="17"/>
      <c r="E96" s="270"/>
      <c r="F96" s="157" t="s">
        <v>47</v>
      </c>
      <c r="G96" s="220">
        <f>VLOOKUP(F96,'TO HIDE DRG Sum Ref'!$L$3:$O$85,4,FALSE)</f>
        <v>0</v>
      </c>
      <c r="H96" s="214" t="str">
        <f>VLOOKUP(F96,'TO HIDE DRG Sum Ref'!$L$3:$Q$85,6,FALSE)</f>
        <v>N/A</v>
      </c>
      <c r="I96" s="127"/>
      <c r="J96" s="127"/>
    </row>
    <row r="97" spans="1:10" s="10" customFormat="1">
      <c r="A97" s="2"/>
      <c r="B97" s="2"/>
      <c r="C97" s="2"/>
      <c r="D97" s="17"/>
      <c r="E97" s="270"/>
      <c r="F97" s="157" t="s">
        <v>48</v>
      </c>
      <c r="G97" s="220">
        <f>VLOOKUP(F97,'TO HIDE DRG Sum Ref'!$L$3:$O$85,4,FALSE)</f>
        <v>0</v>
      </c>
      <c r="H97" s="214" t="str">
        <f>VLOOKUP(F97,'TO HIDE DRG Sum Ref'!$L$3:$Q$85,6,FALSE)</f>
        <v>N/A</v>
      </c>
      <c r="I97" s="127"/>
      <c r="J97" s="127"/>
    </row>
    <row r="98" spans="1:10" s="10" customFormat="1">
      <c r="A98" s="2"/>
      <c r="B98" s="2"/>
      <c r="C98" s="2"/>
      <c r="D98" s="17"/>
      <c r="E98" s="270" t="s">
        <v>49</v>
      </c>
      <c r="F98" s="157" t="s">
        <v>50</v>
      </c>
      <c r="G98" s="220">
        <f>VLOOKUP(F98,'TO HIDE DRG Sum Ref'!$L$3:$O$85,4,FALSE)</f>
        <v>0</v>
      </c>
      <c r="H98" s="214" t="str">
        <f>VLOOKUP(F98,'TO HIDE DRG Sum Ref'!$L$3:$Q$85,6,FALSE)</f>
        <v>N/A</v>
      </c>
      <c r="I98" s="127"/>
      <c r="J98" s="127"/>
    </row>
    <row r="99" spans="1:10" s="10" customFormat="1">
      <c r="A99" s="2"/>
      <c r="B99" s="2"/>
      <c r="C99" s="2"/>
      <c r="D99" s="30"/>
      <c r="E99" s="270"/>
      <c r="F99" s="157" t="s">
        <v>51</v>
      </c>
      <c r="G99" s="220">
        <f>VLOOKUP(F99,'TO HIDE DRG Sum Ref'!$L$3:$O$85,4,FALSE)</f>
        <v>0</v>
      </c>
      <c r="H99" s="214" t="str">
        <f>VLOOKUP(F99,'TO HIDE DRG Sum Ref'!$L$3:$Q$85,6,FALSE)</f>
        <v>N/A</v>
      </c>
      <c r="I99" s="127"/>
      <c r="J99" s="127"/>
    </row>
    <row r="100" spans="1:10" s="10" customFormat="1">
      <c r="A100" s="2"/>
      <c r="B100" s="2"/>
      <c r="C100" s="2"/>
      <c r="D100" s="30"/>
      <c r="E100" s="270"/>
      <c r="F100" s="157" t="s">
        <v>52</v>
      </c>
      <c r="G100" s="220">
        <f>VLOOKUP(F100,'TO HIDE DRG Sum Ref'!$L$3:$O$85,4,FALSE)</f>
        <v>0</v>
      </c>
      <c r="H100" s="214" t="str">
        <f>VLOOKUP(F100,'TO HIDE DRG Sum Ref'!$L$3:$Q$85,6,FALSE)</f>
        <v>N/A</v>
      </c>
      <c r="I100" s="127"/>
      <c r="J100" s="127"/>
    </row>
    <row r="101" spans="1:10" s="10" customFormat="1">
      <c r="A101" s="2"/>
      <c r="B101" s="2"/>
      <c r="C101" s="2"/>
      <c r="D101" s="30"/>
      <c r="E101" s="267" t="s">
        <v>53</v>
      </c>
      <c r="F101" s="201" t="s">
        <v>54</v>
      </c>
      <c r="G101" s="220">
        <f>VLOOKUP(F101,'TO HIDE DRG Sum Ref'!$L$3:$O$85,4,FALSE)</f>
        <v>0</v>
      </c>
      <c r="H101" s="214" t="str">
        <f>VLOOKUP(F101,'TO HIDE DRG Sum Ref'!$L$3:$Q$85,6,FALSE)</f>
        <v>N/A</v>
      </c>
      <c r="I101" s="127"/>
      <c r="J101" s="127"/>
    </row>
    <row r="102" spans="1:10" s="10" customFormat="1">
      <c r="A102" s="2"/>
      <c r="B102" s="2"/>
      <c r="C102" s="2"/>
      <c r="D102" s="30"/>
      <c r="E102" s="269"/>
      <c r="F102" s="221" t="s">
        <v>154</v>
      </c>
      <c r="G102" s="220">
        <f>VLOOKUP(F102,'TO HIDE DRG Sum Ref'!$L$3:$O$85,4,FALSE)</f>
        <v>0</v>
      </c>
      <c r="H102" s="214" t="str">
        <f>VLOOKUP(F102,'TO HIDE DRG Sum Ref'!$L$3:$Q$85,6,FALSE)</f>
        <v>N/A</v>
      </c>
      <c r="I102" s="127"/>
      <c r="J102" s="127"/>
    </row>
    <row r="103" spans="1:10" s="10" customFormat="1">
      <c r="A103" s="2"/>
      <c r="B103" s="2"/>
      <c r="C103" s="2"/>
      <c r="D103" s="202"/>
      <c r="E103" s="267" t="s">
        <v>55</v>
      </c>
      <c r="F103" s="157" t="s">
        <v>56</v>
      </c>
      <c r="G103" s="220">
        <f>VLOOKUP(F103,'TO HIDE DRG Sum Ref'!$L$3:$O$85,4,FALSE)</f>
        <v>0</v>
      </c>
      <c r="H103" s="214" t="str">
        <f>VLOOKUP(F103,'TO HIDE DRG Sum Ref'!$L$3:$Q$85,6,FALSE)</f>
        <v>N/A</v>
      </c>
      <c r="I103" s="127"/>
      <c r="J103" s="127"/>
    </row>
    <row r="104" spans="1:10" s="10" customFormat="1">
      <c r="A104" s="2"/>
      <c r="B104" s="2"/>
      <c r="C104" s="2"/>
      <c r="D104" s="202"/>
      <c r="E104" s="268"/>
      <c r="F104" s="157" t="s">
        <v>57</v>
      </c>
      <c r="G104" s="220">
        <f>VLOOKUP(F104,'TO HIDE DRG Sum Ref'!$L$3:$O$85,4,FALSE)</f>
        <v>0</v>
      </c>
      <c r="H104" s="214" t="str">
        <f>VLOOKUP(F104,'TO HIDE DRG Sum Ref'!$L$3:$Q$85,6,FALSE)</f>
        <v>N/A</v>
      </c>
      <c r="I104" s="127"/>
      <c r="J104" s="127"/>
    </row>
    <row r="105" spans="1:10" s="10" customFormat="1">
      <c r="A105" s="2"/>
      <c r="B105" s="2"/>
      <c r="C105" s="2"/>
      <c r="D105" s="202"/>
      <c r="E105" s="268"/>
      <c r="F105" s="157" t="s">
        <v>58</v>
      </c>
      <c r="G105" s="220">
        <f>VLOOKUP(F105,'TO HIDE DRG Sum Ref'!$L$3:$O$85,4,FALSE)</f>
        <v>0</v>
      </c>
      <c r="H105" s="214" t="str">
        <f>VLOOKUP(F105,'TO HIDE DRG Sum Ref'!$L$3:$Q$85,6,FALSE)</f>
        <v>N/A</v>
      </c>
      <c r="I105" s="127"/>
      <c r="J105" s="127"/>
    </row>
    <row r="106" spans="1:10" s="10" customFormat="1">
      <c r="A106" s="2"/>
      <c r="B106" s="2"/>
      <c r="C106" s="2"/>
      <c r="D106" s="202"/>
      <c r="E106" s="268"/>
      <c r="F106" s="157" t="s">
        <v>59</v>
      </c>
      <c r="G106" s="220">
        <f>VLOOKUP(F106,'TO HIDE DRG Sum Ref'!$L$3:$O$85,4,FALSE)</f>
        <v>0</v>
      </c>
      <c r="H106" s="214" t="str">
        <f>VLOOKUP(F106,'TO HIDE DRG Sum Ref'!$L$3:$Q$85,6,FALSE)</f>
        <v>N/A</v>
      </c>
      <c r="I106" s="127"/>
      <c r="J106" s="127"/>
    </row>
    <row r="107" spans="1:10" s="10" customFormat="1">
      <c r="A107" s="2"/>
      <c r="B107" s="2"/>
      <c r="C107" s="2"/>
      <c r="D107" s="202"/>
      <c r="E107" s="268"/>
      <c r="F107" s="157" t="s">
        <v>60</v>
      </c>
      <c r="G107" s="220">
        <f>VLOOKUP(F107,'TO HIDE DRG Sum Ref'!$L$3:$O$85,4,FALSE)</f>
        <v>0</v>
      </c>
      <c r="H107" s="214" t="str">
        <f>VLOOKUP(F107,'TO HIDE DRG Sum Ref'!$L$3:$Q$85,6,FALSE)</f>
        <v>N/A</v>
      </c>
      <c r="I107" s="127"/>
      <c r="J107" s="127"/>
    </row>
    <row r="108" spans="1:10" s="10" customFormat="1">
      <c r="A108" s="2"/>
      <c r="B108" s="2"/>
      <c r="C108" s="2"/>
      <c r="D108" s="202"/>
      <c r="E108" s="269"/>
      <c r="F108" s="157" t="s">
        <v>61</v>
      </c>
      <c r="G108" s="220">
        <f>VLOOKUP(F108,'TO HIDE DRG Sum Ref'!$L$3:$O$85,4,FALSE)</f>
        <v>0</v>
      </c>
      <c r="H108" s="214" t="str">
        <f>VLOOKUP(F108,'TO HIDE DRG Sum Ref'!$L$3:$Q$85,6,FALSE)</f>
        <v>N/A</v>
      </c>
      <c r="I108" s="127"/>
      <c r="J108" s="127"/>
    </row>
    <row r="109" spans="1:10" s="10" customFormat="1">
      <c r="A109" s="2"/>
      <c r="B109" s="2"/>
      <c r="C109" s="2"/>
      <c r="D109" s="202"/>
      <c r="E109" s="267" t="s">
        <v>62</v>
      </c>
      <c r="F109" s="157" t="s">
        <v>63</v>
      </c>
      <c r="G109" s="220">
        <f>VLOOKUP(F109,'TO HIDE DRG Sum Ref'!$L$3:$O$85,4,FALSE)</f>
        <v>0</v>
      </c>
      <c r="H109" s="214" t="str">
        <f>VLOOKUP(F109,'TO HIDE DRG Sum Ref'!$L$3:$Q$85,6,FALSE)</f>
        <v>N/A</v>
      </c>
      <c r="I109" s="127"/>
      <c r="J109" s="127"/>
    </row>
    <row r="110" spans="1:10" s="10" customFormat="1">
      <c r="A110" s="2"/>
      <c r="B110" s="2"/>
      <c r="C110" s="2"/>
      <c r="D110" s="202"/>
      <c r="E110" s="268"/>
      <c r="F110" s="157" t="s">
        <v>64</v>
      </c>
      <c r="G110" s="220">
        <f>VLOOKUP(F110,'TO HIDE DRG Sum Ref'!$L$3:$O$85,4,FALSE)</f>
        <v>0</v>
      </c>
      <c r="H110" s="214" t="str">
        <f>VLOOKUP(F110,'TO HIDE DRG Sum Ref'!$L$3:$Q$85,6,FALSE)</f>
        <v>N/A</v>
      </c>
      <c r="I110" s="127"/>
      <c r="J110" s="127"/>
    </row>
    <row r="111" spans="1:10" s="10" customFormat="1">
      <c r="A111" s="2"/>
      <c r="B111" s="2"/>
      <c r="C111" s="2"/>
      <c r="D111" s="202"/>
      <c r="E111" s="269"/>
      <c r="F111" s="157" t="s">
        <v>65</v>
      </c>
      <c r="G111" s="220">
        <f>VLOOKUP(F111,'TO HIDE DRG Sum Ref'!$L$3:$O$85,4,FALSE)</f>
        <v>0</v>
      </c>
      <c r="H111" s="214" t="str">
        <f>VLOOKUP(F111,'TO HIDE DRG Sum Ref'!$L$3:$Q$85,6,FALSE)</f>
        <v>N/A</v>
      </c>
      <c r="I111" s="127"/>
      <c r="J111" s="127"/>
    </row>
    <row r="112" spans="1:10" s="10" customFormat="1">
      <c r="A112" s="2"/>
      <c r="B112" s="2"/>
      <c r="C112" s="2"/>
      <c r="D112" s="202"/>
      <c r="E112" s="267" t="s">
        <v>66</v>
      </c>
      <c r="F112" s="157" t="s">
        <v>67</v>
      </c>
      <c r="G112" s="220">
        <f>VLOOKUP(F112,'TO HIDE DRG Sum Ref'!$L$3:$O$85,4,FALSE)</f>
        <v>0</v>
      </c>
      <c r="H112" s="214" t="str">
        <f>VLOOKUP(F112,'TO HIDE DRG Sum Ref'!$L$3:$Q$85,6,FALSE)</f>
        <v>N/A</v>
      </c>
      <c r="I112" s="127"/>
      <c r="J112" s="127"/>
    </row>
    <row r="113" spans="1:12">
      <c r="D113" s="203"/>
      <c r="E113" s="268"/>
      <c r="F113" s="157" t="s">
        <v>68</v>
      </c>
      <c r="G113" s="220">
        <f>VLOOKUP(F113,'TO HIDE DRG Sum Ref'!$L$3:$O$85,4,FALSE)</f>
        <v>0</v>
      </c>
      <c r="H113" s="214" t="str">
        <f>VLOOKUP(F113,'TO HIDE DRG Sum Ref'!$L$3:$Q$85,6,FALSE)</f>
        <v>N/A</v>
      </c>
      <c r="I113" s="127"/>
      <c r="J113" s="127"/>
      <c r="K113" s="29"/>
      <c r="L113" s="29"/>
    </row>
    <row r="114" spans="1:12">
      <c r="C114" s="3"/>
      <c r="D114" s="203"/>
      <c r="E114" s="268"/>
      <c r="F114" s="157" t="s">
        <v>69</v>
      </c>
      <c r="G114" s="220">
        <f>VLOOKUP(F114,'TO HIDE DRG Sum Ref'!$L$3:$O$85,4,FALSE)</f>
        <v>0</v>
      </c>
      <c r="H114" s="214" t="str">
        <f>VLOOKUP(F114,'TO HIDE DRG Sum Ref'!$L$3:$Q$85,6,FALSE)</f>
        <v>N/A</v>
      </c>
      <c r="I114" s="127"/>
      <c r="J114" s="127"/>
      <c r="K114" s="29"/>
      <c r="L114" s="29"/>
    </row>
    <row r="115" spans="1:12" s="29" customFormat="1">
      <c r="A115" s="3"/>
      <c r="B115" s="3"/>
      <c r="C115" s="16"/>
      <c r="E115" s="269"/>
      <c r="F115" s="157" t="s">
        <v>70</v>
      </c>
      <c r="G115" s="220">
        <f>VLOOKUP(F115,'TO HIDE DRG Sum Ref'!$L$3:$O$85,4,FALSE)</f>
        <v>0</v>
      </c>
      <c r="H115" s="214" t="str">
        <f>VLOOKUP(F115,'TO HIDE DRG Sum Ref'!$L$3:$Q$85,6,FALSE)</f>
        <v>N/A</v>
      </c>
      <c r="I115" s="127"/>
      <c r="J115" s="127"/>
    </row>
    <row r="116" spans="1:12">
      <c r="C116" s="16"/>
      <c r="E116" s="267" t="s">
        <v>71</v>
      </c>
      <c r="F116" s="157" t="s">
        <v>72</v>
      </c>
      <c r="G116" s="220">
        <f>VLOOKUP(F116,'TO HIDE DRG Sum Ref'!$L$3:$O$85,4,FALSE)</f>
        <v>0</v>
      </c>
      <c r="H116" s="214" t="str">
        <f>VLOOKUP(F116,'TO HIDE DRG Sum Ref'!$L$3:$Q$85,6,FALSE)</f>
        <v>N/A</v>
      </c>
      <c r="I116" s="127"/>
      <c r="J116" s="127"/>
      <c r="K116" s="29"/>
      <c r="L116" s="29"/>
    </row>
    <row r="117" spans="1:12">
      <c r="C117" s="16"/>
      <c r="E117" s="268"/>
      <c r="F117" s="157" t="s">
        <v>73</v>
      </c>
      <c r="G117" s="220">
        <f>VLOOKUP(F117,'TO HIDE DRG Sum Ref'!$L$3:$O$85,4,FALSE)</f>
        <v>0</v>
      </c>
      <c r="H117" s="214" t="str">
        <f>VLOOKUP(F117,'TO HIDE DRG Sum Ref'!$L$3:$Q$85,6,FALSE)</f>
        <v>N/A</v>
      </c>
      <c r="I117" s="127"/>
      <c r="J117" s="127"/>
      <c r="K117" s="29"/>
      <c r="L117" s="29"/>
    </row>
    <row r="118" spans="1:12">
      <c r="C118" s="16"/>
      <c r="E118" s="269"/>
      <c r="F118" s="157" t="s">
        <v>74</v>
      </c>
      <c r="G118" s="220">
        <f>VLOOKUP(F118,'TO HIDE DRG Sum Ref'!$L$3:$O$85,4,FALSE)</f>
        <v>0</v>
      </c>
      <c r="H118" s="214" t="str">
        <f>VLOOKUP(F118,'TO HIDE DRG Sum Ref'!$L$3:$Q$85,6,FALSE)</f>
        <v>N/A</v>
      </c>
      <c r="I118" s="127"/>
      <c r="J118" s="127"/>
      <c r="K118" s="29"/>
      <c r="L118" s="29"/>
    </row>
    <row r="119" spans="1:12">
      <c r="C119" s="16"/>
      <c r="E119" s="267" t="s">
        <v>75</v>
      </c>
      <c r="F119" s="157" t="s">
        <v>76</v>
      </c>
      <c r="G119" s="220">
        <f>VLOOKUP(F119,'TO HIDE DRG Sum Ref'!$L$3:$O$85,4,FALSE)</f>
        <v>0</v>
      </c>
      <c r="H119" s="214" t="str">
        <f>VLOOKUP(F119,'TO HIDE DRG Sum Ref'!$L$3:$Q$85,6,FALSE)</f>
        <v>N/A</v>
      </c>
      <c r="I119" s="127"/>
      <c r="J119" s="127"/>
      <c r="K119" s="29"/>
      <c r="L119" s="29"/>
    </row>
    <row r="120" spans="1:12">
      <c r="C120" s="16"/>
      <c r="E120" s="269"/>
      <c r="F120" s="157" t="s">
        <v>77</v>
      </c>
      <c r="G120" s="220">
        <f>VLOOKUP(F120,'TO HIDE DRG Sum Ref'!$L$3:$O$85,4,FALSE)</f>
        <v>0</v>
      </c>
      <c r="H120" s="214" t="str">
        <f>VLOOKUP(F120,'TO HIDE DRG Sum Ref'!$L$3:$Q$85,6,FALSE)</f>
        <v>N/A</v>
      </c>
      <c r="I120" s="127"/>
      <c r="J120" s="127"/>
      <c r="K120" s="29"/>
      <c r="L120" s="29"/>
    </row>
    <row r="121" spans="1:12">
      <c r="C121" s="16"/>
      <c r="E121" s="267" t="s">
        <v>78</v>
      </c>
      <c r="F121" s="157" t="s">
        <v>79</v>
      </c>
      <c r="G121" s="220">
        <f>VLOOKUP(F121,'TO HIDE DRG Sum Ref'!$L$3:$O$85,4,FALSE)</f>
        <v>0</v>
      </c>
      <c r="H121" s="214" t="str">
        <f>VLOOKUP(F121,'TO HIDE DRG Sum Ref'!$L$3:$Q$85,6,FALSE)</f>
        <v>N/A</v>
      </c>
      <c r="I121" s="127"/>
      <c r="J121" s="127"/>
      <c r="K121" s="29"/>
      <c r="L121" s="29"/>
    </row>
    <row r="122" spans="1:12">
      <c r="C122" s="16"/>
      <c r="E122" s="268"/>
      <c r="F122" s="157" t="s">
        <v>80</v>
      </c>
      <c r="G122" s="220">
        <f>VLOOKUP(F122,'TO HIDE DRG Sum Ref'!$L$3:$O$85,4,FALSE)</f>
        <v>0</v>
      </c>
      <c r="H122" s="214" t="str">
        <f>VLOOKUP(F122,'TO HIDE DRG Sum Ref'!$L$3:$Q$85,6,FALSE)</f>
        <v>N/A</v>
      </c>
      <c r="I122" s="127"/>
      <c r="J122" s="127"/>
      <c r="K122" s="29"/>
      <c r="L122" s="29"/>
    </row>
    <row r="123" spans="1:12">
      <c r="C123" s="16"/>
      <c r="E123" s="268"/>
      <c r="F123" s="157" t="s">
        <v>81</v>
      </c>
      <c r="G123" s="220">
        <f>VLOOKUP(F123,'TO HIDE DRG Sum Ref'!$L$3:$O$85,4,FALSE)</f>
        <v>0</v>
      </c>
      <c r="H123" s="214" t="str">
        <f>VLOOKUP(F123,'TO HIDE DRG Sum Ref'!$L$3:$Q$85,6,FALSE)</f>
        <v>N/A</v>
      </c>
      <c r="I123" s="127"/>
      <c r="J123" s="127"/>
      <c r="K123" s="29"/>
      <c r="L123" s="29"/>
    </row>
    <row r="124" spans="1:12">
      <c r="C124" s="16"/>
      <c r="E124" s="268"/>
      <c r="F124" s="157" t="s">
        <v>82</v>
      </c>
      <c r="G124" s="220">
        <f>VLOOKUP(F124,'TO HIDE DRG Sum Ref'!$L$3:$O$85,4,FALSE)</f>
        <v>0</v>
      </c>
      <c r="H124" s="214" t="str">
        <f>VLOOKUP(F124,'TO HIDE DRG Sum Ref'!$L$3:$Q$85,6,FALSE)</f>
        <v>N/A</v>
      </c>
      <c r="I124" s="127"/>
      <c r="J124" s="127"/>
      <c r="K124" s="29"/>
      <c r="L124" s="29"/>
    </row>
    <row r="125" spans="1:12">
      <c r="C125" s="16"/>
      <c r="E125" s="268"/>
      <c r="F125" s="157" t="s">
        <v>83</v>
      </c>
      <c r="G125" s="220">
        <f>VLOOKUP(F125,'TO HIDE DRG Sum Ref'!$L$3:$O$85,4,FALSE)</f>
        <v>0</v>
      </c>
      <c r="H125" s="214" t="str">
        <f>VLOOKUP(F125,'TO HIDE DRG Sum Ref'!$L$3:$Q$85,6,FALSE)</f>
        <v>N/A</v>
      </c>
      <c r="I125" s="127"/>
      <c r="J125" s="127"/>
      <c r="K125" s="29"/>
      <c r="L125" s="29"/>
    </row>
    <row r="126" spans="1:12">
      <c r="C126" s="16"/>
      <c r="E126" s="268"/>
      <c r="F126" s="157" t="s">
        <v>84</v>
      </c>
      <c r="G126" s="220">
        <f>VLOOKUP(F126,'TO HIDE DRG Sum Ref'!$L$3:$O$85,4,FALSE)</f>
        <v>0</v>
      </c>
      <c r="H126" s="214" t="str">
        <f>VLOOKUP(F126,'TO HIDE DRG Sum Ref'!$L$3:$Q$85,6,FALSE)</f>
        <v>N/A</v>
      </c>
      <c r="I126" s="127"/>
      <c r="J126" s="127"/>
      <c r="K126" s="29"/>
      <c r="L126" s="29"/>
    </row>
    <row r="127" spans="1:12">
      <c r="C127" s="16"/>
      <c r="E127" s="268"/>
      <c r="F127" s="157" t="s">
        <v>85</v>
      </c>
      <c r="G127" s="220">
        <f>VLOOKUP(F127,'TO HIDE DRG Sum Ref'!$L$3:$O$85,4,FALSE)</f>
        <v>0</v>
      </c>
      <c r="H127" s="214" t="str">
        <f>VLOOKUP(F127,'TO HIDE DRG Sum Ref'!$L$3:$Q$85,6,FALSE)</f>
        <v>N/A</v>
      </c>
      <c r="I127" s="127"/>
      <c r="J127" s="127"/>
      <c r="K127" s="29"/>
      <c r="L127" s="29"/>
    </row>
    <row r="128" spans="1:12">
      <c r="C128" s="16"/>
      <c r="E128" s="269"/>
      <c r="F128" s="157" t="s">
        <v>86</v>
      </c>
      <c r="G128" s="220">
        <f>VLOOKUP(F128,'TO HIDE DRG Sum Ref'!$L$3:$O$85,4,FALSE)</f>
        <v>0</v>
      </c>
      <c r="H128" s="214" t="str">
        <f>VLOOKUP(F128,'TO HIDE DRG Sum Ref'!$L$3:$Q$85,6,FALSE)</f>
        <v>N/A</v>
      </c>
      <c r="I128" s="127"/>
      <c r="J128" s="127"/>
      <c r="K128" s="29"/>
      <c r="L128" s="29"/>
    </row>
    <row r="129" spans="3:12">
      <c r="C129" s="16"/>
      <c r="E129" s="267" t="s">
        <v>87</v>
      </c>
      <c r="F129" s="157" t="s">
        <v>88</v>
      </c>
      <c r="G129" s="220">
        <f>VLOOKUP(F129,'TO HIDE DRG Sum Ref'!$L$3:$O$85,4,FALSE)</f>
        <v>0</v>
      </c>
      <c r="H129" s="214" t="str">
        <f>VLOOKUP(F129,'TO HIDE DRG Sum Ref'!$L$3:$Q$85,6,FALSE)</f>
        <v>N/A</v>
      </c>
      <c r="I129" s="127"/>
      <c r="J129" s="127"/>
      <c r="K129" s="29"/>
      <c r="L129" s="29"/>
    </row>
    <row r="130" spans="3:12">
      <c r="D130" s="203"/>
      <c r="E130" s="268"/>
      <c r="F130" s="157" t="s">
        <v>89</v>
      </c>
      <c r="G130" s="220">
        <f>VLOOKUP(F130,'TO HIDE DRG Sum Ref'!$L$3:$O$85,4,FALSE)</f>
        <v>0</v>
      </c>
      <c r="H130" s="214" t="str">
        <f>VLOOKUP(F130,'TO HIDE DRG Sum Ref'!$L$3:$Q$85,6,FALSE)</f>
        <v>N/A</v>
      </c>
      <c r="I130" s="127"/>
      <c r="J130" s="127"/>
      <c r="K130" s="29"/>
      <c r="L130" s="29"/>
    </row>
    <row r="131" spans="3:12">
      <c r="D131" s="203"/>
      <c r="E131" s="269"/>
      <c r="F131" s="157" t="s">
        <v>90</v>
      </c>
      <c r="G131" s="220">
        <f>VLOOKUP(F131,'TO HIDE DRG Sum Ref'!$L$3:$O$85,4,FALSE)</f>
        <v>0</v>
      </c>
      <c r="H131" s="214" t="str">
        <f>VLOOKUP(F131,'TO HIDE DRG Sum Ref'!$L$3:$Q$85,6,FALSE)</f>
        <v>N/A</v>
      </c>
      <c r="I131" s="127"/>
      <c r="J131" s="127"/>
      <c r="K131" s="29"/>
      <c r="L131" s="29"/>
    </row>
    <row r="132" spans="3:12">
      <c r="D132" s="203"/>
      <c r="E132" s="157" t="s">
        <v>91</v>
      </c>
      <c r="F132" s="157" t="s">
        <v>153</v>
      </c>
      <c r="G132" s="220">
        <f>VLOOKUP(F132,'TO HIDE DRG Sum Ref'!$L$3:$O$85,4,FALSE)</f>
        <v>0</v>
      </c>
      <c r="H132" s="214" t="str">
        <f>VLOOKUP(F132,'TO HIDE DRG Sum Ref'!$L$3:$Q$85,6,FALSE)</f>
        <v>N/A</v>
      </c>
      <c r="I132" s="127"/>
      <c r="J132" s="127"/>
      <c r="K132" s="29"/>
      <c r="L132" s="29"/>
    </row>
    <row r="133" spans="3:12">
      <c r="D133" s="203"/>
      <c r="E133" s="267" t="s">
        <v>92</v>
      </c>
      <c r="F133" s="157" t="s">
        <v>93</v>
      </c>
      <c r="G133" s="220">
        <f>VLOOKUP(F133,'TO HIDE DRG Sum Ref'!$L$3:$O$85,4,FALSE)</f>
        <v>0</v>
      </c>
      <c r="H133" s="214" t="str">
        <f>VLOOKUP(F133,'TO HIDE DRG Sum Ref'!$L$3:$Q$85,6,FALSE)</f>
        <v>N/A</v>
      </c>
      <c r="I133" s="127"/>
      <c r="J133" s="127"/>
      <c r="K133" s="29"/>
      <c r="L133" s="29"/>
    </row>
    <row r="134" spans="3:12">
      <c r="D134" s="203"/>
      <c r="E134" s="268"/>
      <c r="F134" s="157" t="s">
        <v>94</v>
      </c>
      <c r="G134" s="220">
        <f>VLOOKUP(F134,'TO HIDE DRG Sum Ref'!$L$3:$O$85,4,FALSE)</f>
        <v>0</v>
      </c>
      <c r="H134" s="214" t="str">
        <f>VLOOKUP(F134,'TO HIDE DRG Sum Ref'!$L$3:$Q$85,6,FALSE)</f>
        <v>N/A</v>
      </c>
      <c r="I134" s="127"/>
      <c r="J134" s="127"/>
      <c r="K134" s="29"/>
      <c r="L134" s="29"/>
    </row>
    <row r="135" spans="3:12">
      <c r="D135" s="203"/>
      <c r="E135" s="269"/>
      <c r="F135" s="157" t="s">
        <v>95</v>
      </c>
      <c r="G135" s="220">
        <f>VLOOKUP(F135,'TO HIDE DRG Sum Ref'!$L$3:$O$85,4,FALSE)</f>
        <v>0</v>
      </c>
      <c r="H135" s="214" t="str">
        <f>VLOOKUP(F135,'TO HIDE DRG Sum Ref'!$L$3:$Q$85,6,FALSE)</f>
        <v>N/A</v>
      </c>
      <c r="I135" s="127"/>
      <c r="J135" s="127"/>
      <c r="K135" s="29"/>
      <c r="L135" s="29"/>
    </row>
    <row r="136" spans="3:12">
      <c r="D136" s="203"/>
      <c r="E136" s="267" t="s">
        <v>96</v>
      </c>
      <c r="F136" s="157" t="s">
        <v>97</v>
      </c>
      <c r="G136" s="220">
        <f>VLOOKUP(F136,'TO HIDE DRG Sum Ref'!$L$3:$O$85,4,FALSE)</f>
        <v>0</v>
      </c>
      <c r="H136" s="214" t="str">
        <f>VLOOKUP(F136,'TO HIDE DRG Sum Ref'!$L$3:$Q$85,6,FALSE)</f>
        <v>N/A</v>
      </c>
      <c r="I136" s="127"/>
      <c r="J136" s="127"/>
      <c r="K136" s="29"/>
      <c r="L136" s="29"/>
    </row>
    <row r="137" spans="3:12">
      <c r="D137" s="203"/>
      <c r="E137" s="269"/>
      <c r="F137" s="157" t="s">
        <v>98</v>
      </c>
      <c r="G137" s="220">
        <f>VLOOKUP(F137,'TO HIDE DRG Sum Ref'!$L$3:$O$85,4,FALSE)</f>
        <v>0</v>
      </c>
      <c r="H137" s="214" t="str">
        <f>VLOOKUP(F137,'TO HIDE DRG Sum Ref'!$L$3:$Q$85,6,FALSE)</f>
        <v>N/A</v>
      </c>
      <c r="I137" s="127"/>
      <c r="J137" s="127"/>
      <c r="K137" s="29"/>
      <c r="L137" s="29"/>
    </row>
    <row r="138" spans="3:12">
      <c r="D138" s="203"/>
      <c r="E138" s="267" t="s">
        <v>99</v>
      </c>
      <c r="F138" s="157" t="s">
        <v>100</v>
      </c>
      <c r="G138" s="220">
        <f>VLOOKUP(F138,'TO HIDE DRG Sum Ref'!$L$3:$O$85,4,FALSE)</f>
        <v>0</v>
      </c>
      <c r="H138" s="214" t="str">
        <f>VLOOKUP(F138,'TO HIDE DRG Sum Ref'!$L$3:$Q$85,6,FALSE)</f>
        <v>N/A</v>
      </c>
      <c r="I138" s="127"/>
      <c r="J138" s="127"/>
      <c r="K138" s="29"/>
      <c r="L138" s="29"/>
    </row>
    <row r="139" spans="3:12">
      <c r="D139" s="203"/>
      <c r="E139" s="268"/>
      <c r="F139" s="157" t="s">
        <v>101</v>
      </c>
      <c r="G139" s="220">
        <f>VLOOKUP(F139,'TO HIDE DRG Sum Ref'!$L$3:$O$85,4,FALSE)</f>
        <v>0</v>
      </c>
      <c r="H139" s="214" t="str">
        <f>VLOOKUP(F139,'TO HIDE DRG Sum Ref'!$L$3:$Q$85,6,FALSE)</f>
        <v>N/A</v>
      </c>
      <c r="I139" s="127"/>
      <c r="J139" s="127"/>
      <c r="K139" s="29"/>
      <c r="L139" s="29"/>
    </row>
    <row r="140" spans="3:12">
      <c r="D140" s="203"/>
      <c r="E140" s="269"/>
      <c r="F140" s="157" t="s">
        <v>102</v>
      </c>
      <c r="G140" s="220">
        <f>VLOOKUP(F140,'TO HIDE DRG Sum Ref'!$L$3:$O$85,4,FALSE)</f>
        <v>0</v>
      </c>
      <c r="H140" s="214" t="str">
        <f>VLOOKUP(F140,'TO HIDE DRG Sum Ref'!$L$3:$Q$85,6,FALSE)</f>
        <v>N/A</v>
      </c>
      <c r="I140" s="127"/>
      <c r="J140" s="127"/>
      <c r="K140" s="29"/>
      <c r="L140" s="29"/>
    </row>
    <row r="141" spans="3:12">
      <c r="D141" s="203"/>
      <c r="E141" s="267" t="s">
        <v>103</v>
      </c>
      <c r="F141" s="157" t="s">
        <v>104</v>
      </c>
      <c r="G141" s="220">
        <f>VLOOKUP(F141,'TO HIDE DRG Sum Ref'!$L$3:$O$85,4,FALSE)</f>
        <v>0</v>
      </c>
      <c r="H141" s="214" t="str">
        <f>VLOOKUP(F141,'TO HIDE DRG Sum Ref'!$L$3:$Q$85,6,FALSE)</f>
        <v>N/A</v>
      </c>
      <c r="I141" s="127"/>
      <c r="J141" s="127"/>
      <c r="K141" s="29"/>
      <c r="L141" s="29"/>
    </row>
    <row r="142" spans="3:12">
      <c r="D142" s="203"/>
      <c r="E142" s="268"/>
      <c r="F142" s="157" t="s">
        <v>105</v>
      </c>
      <c r="G142" s="220">
        <f>VLOOKUP(F142,'TO HIDE DRG Sum Ref'!$L$3:$O$85,4,FALSE)</f>
        <v>0</v>
      </c>
      <c r="H142" s="214" t="str">
        <f>VLOOKUP(F142,'TO HIDE DRG Sum Ref'!$L$3:$Q$85,6,FALSE)</f>
        <v>N/A</v>
      </c>
      <c r="I142" s="127"/>
      <c r="J142" s="127"/>
      <c r="K142" s="29"/>
      <c r="L142" s="29"/>
    </row>
    <row r="143" spans="3:12">
      <c r="D143" s="203"/>
      <c r="E143" s="268"/>
      <c r="F143" s="157" t="s">
        <v>106</v>
      </c>
      <c r="G143" s="220">
        <f>VLOOKUP(F143,'TO HIDE DRG Sum Ref'!$L$3:$O$85,4,FALSE)</f>
        <v>0</v>
      </c>
      <c r="H143" s="214" t="str">
        <f>VLOOKUP(F143,'TO HIDE DRG Sum Ref'!$L$3:$Q$85,6,FALSE)</f>
        <v>N/A</v>
      </c>
      <c r="I143" s="127"/>
      <c r="J143" s="127"/>
      <c r="K143" s="29"/>
      <c r="L143" s="29"/>
    </row>
    <row r="144" spans="3:12">
      <c r="D144" s="203"/>
      <c r="E144" s="269"/>
      <c r="F144" s="157" t="s">
        <v>107</v>
      </c>
      <c r="G144" s="220">
        <f>VLOOKUP(F144,'TO HIDE DRG Sum Ref'!$L$3:$O$85,4,FALSE)</f>
        <v>0</v>
      </c>
      <c r="H144" s="214" t="str">
        <f>VLOOKUP(F144,'TO HIDE DRG Sum Ref'!$L$3:$Q$85,6,FALSE)</f>
        <v>N/A</v>
      </c>
      <c r="I144" s="127"/>
      <c r="J144" s="127"/>
      <c r="K144" s="29"/>
      <c r="L144" s="29"/>
    </row>
    <row r="145" spans="2:12">
      <c r="C145" s="3"/>
      <c r="D145" s="42"/>
      <c r="E145" s="73"/>
      <c r="F145" s="72"/>
      <c r="G145" s="71"/>
      <c r="H145" s="71"/>
      <c r="I145" s="10"/>
      <c r="J145" s="10"/>
      <c r="K145" s="29"/>
      <c r="L145" s="29"/>
    </row>
    <row r="146" spans="2:12">
      <c r="C146" s="3"/>
      <c r="D146" s="42"/>
      <c r="E146" s="73"/>
      <c r="F146" s="72"/>
      <c r="G146" s="71"/>
      <c r="H146" s="71"/>
      <c r="I146" s="10"/>
      <c r="J146" s="10"/>
      <c r="K146" s="29"/>
      <c r="L146" s="29"/>
    </row>
    <row r="147" spans="2:12">
      <c r="C147" s="3"/>
      <c r="D147" s="42"/>
      <c r="E147" s="73"/>
      <c r="F147" s="72"/>
      <c r="G147" s="71"/>
      <c r="H147" s="71"/>
      <c r="I147" s="10"/>
      <c r="J147" s="10"/>
      <c r="K147" s="29"/>
    </row>
    <row r="148" spans="2:12">
      <c r="D148" s="42"/>
      <c r="E148" s="73"/>
      <c r="F148" s="73"/>
      <c r="G148" s="71"/>
      <c r="H148" s="71"/>
      <c r="I148" s="10"/>
      <c r="J148" s="10"/>
    </row>
    <row r="149" spans="2:12">
      <c r="B149" s="3"/>
      <c r="C149" s="3"/>
      <c r="D149" s="29"/>
      <c r="E149" s="73"/>
      <c r="F149" s="73"/>
      <c r="G149" s="71"/>
      <c r="H149" s="71"/>
      <c r="I149" s="10"/>
      <c r="J149" s="10"/>
    </row>
    <row r="150" spans="2:12">
      <c r="B150" s="3"/>
      <c r="C150" s="3"/>
      <c r="D150" s="29"/>
      <c r="E150" s="73"/>
      <c r="F150" s="73"/>
      <c r="G150" s="71"/>
      <c r="H150" s="71"/>
      <c r="I150" s="10"/>
      <c r="J150" s="10"/>
    </row>
    <row r="151" spans="2:12">
      <c r="B151" s="3"/>
      <c r="C151" s="3"/>
      <c r="D151" s="29"/>
      <c r="E151" s="73"/>
      <c r="F151" s="73"/>
      <c r="G151" s="71"/>
      <c r="H151" s="71"/>
      <c r="I151" s="10"/>
      <c r="J151" s="10"/>
    </row>
    <row r="152" spans="2:12">
      <c r="B152" s="3"/>
      <c r="C152" s="3"/>
      <c r="D152" s="29"/>
      <c r="E152" s="73"/>
      <c r="F152" s="73"/>
      <c r="G152" s="71"/>
      <c r="H152" s="71"/>
      <c r="I152" s="10"/>
      <c r="J152" s="10"/>
    </row>
    <row r="153" spans="2:12">
      <c r="B153" s="3"/>
      <c r="C153" s="3"/>
      <c r="D153" s="29"/>
      <c r="E153" s="73"/>
      <c r="F153" s="73"/>
      <c r="G153" s="71"/>
      <c r="H153" s="71"/>
      <c r="I153" s="10"/>
      <c r="J153" s="10"/>
    </row>
    <row r="154" spans="2:12">
      <c r="B154" s="3"/>
      <c r="C154" s="3"/>
      <c r="D154" s="29"/>
      <c r="E154" s="73"/>
      <c r="F154" s="73"/>
      <c r="G154" s="71"/>
      <c r="H154" s="71"/>
      <c r="I154" s="10"/>
      <c r="J154" s="10"/>
    </row>
    <row r="155" spans="2:12">
      <c r="B155" s="3"/>
      <c r="C155" s="3"/>
      <c r="D155" s="29"/>
      <c r="E155" s="73"/>
      <c r="F155" s="73"/>
      <c r="G155" s="71"/>
      <c r="H155" s="71"/>
      <c r="I155" s="10"/>
      <c r="J155" s="10"/>
    </row>
    <row r="156" spans="2:12">
      <c r="B156" s="3"/>
      <c r="C156" s="3"/>
      <c r="D156" s="29"/>
      <c r="E156" s="73"/>
      <c r="F156" s="73"/>
      <c r="G156" s="71"/>
      <c r="H156" s="71"/>
      <c r="I156" s="10"/>
      <c r="J156" s="10"/>
    </row>
    <row r="157" spans="2:12">
      <c r="B157" s="3"/>
      <c r="C157" s="3"/>
      <c r="D157" s="29"/>
      <c r="E157" s="73"/>
      <c r="F157" s="73"/>
      <c r="G157" s="71"/>
      <c r="H157" s="71"/>
      <c r="I157" s="10"/>
      <c r="J157" s="10"/>
    </row>
    <row r="158" spans="2:12">
      <c r="B158" s="3"/>
      <c r="C158" s="3"/>
      <c r="D158" s="29"/>
      <c r="E158" s="29"/>
      <c r="F158" s="119"/>
      <c r="G158" s="29"/>
      <c r="H158" s="29"/>
      <c r="I158" s="10"/>
      <c r="J158" s="10"/>
    </row>
    <row r="159" spans="2:12">
      <c r="B159" s="3"/>
      <c r="C159" s="3"/>
      <c r="D159" s="29"/>
      <c r="E159" s="29"/>
      <c r="F159" s="119"/>
      <c r="G159" s="29"/>
      <c r="H159" s="29"/>
      <c r="I159" s="10"/>
      <c r="J159" s="10"/>
    </row>
    <row r="160" spans="2:12">
      <c r="B160" s="3"/>
      <c r="C160" s="3"/>
      <c r="D160" s="29"/>
      <c r="E160" s="29"/>
      <c r="F160" s="119"/>
      <c r="G160" s="29"/>
      <c r="H160" s="29"/>
      <c r="I160" s="10"/>
      <c r="J160" s="10"/>
    </row>
    <row r="161" spans="2:10">
      <c r="B161" s="3"/>
      <c r="C161" s="3"/>
      <c r="D161" s="29"/>
      <c r="E161" s="29"/>
      <c r="I161" s="29"/>
      <c r="J161" s="29"/>
    </row>
    <row r="162" spans="2:10">
      <c r="B162" s="3"/>
      <c r="C162" s="3"/>
      <c r="D162" s="29"/>
      <c r="E162" s="29"/>
    </row>
    <row r="163" spans="2:10">
      <c r="B163" s="3"/>
      <c r="C163" s="3"/>
      <c r="D163" s="29"/>
      <c r="E163" s="29"/>
    </row>
    <row r="164" spans="2:10">
      <c r="B164" s="3"/>
      <c r="C164" s="3"/>
      <c r="D164" s="29"/>
      <c r="E164" s="29"/>
    </row>
    <row r="165" spans="2:10">
      <c r="B165" s="3"/>
      <c r="C165" s="3"/>
      <c r="D165" s="29"/>
      <c r="E165" s="29"/>
    </row>
    <row r="166" spans="2:10">
      <c r="B166" s="3"/>
      <c r="C166" s="3"/>
      <c r="D166" s="29"/>
      <c r="E166" s="29"/>
    </row>
    <row r="167" spans="2:10">
      <c r="B167" s="3"/>
      <c r="C167" s="3"/>
      <c r="D167" s="29"/>
      <c r="E167" s="29"/>
    </row>
    <row r="168" spans="2:10">
      <c r="B168" s="3"/>
      <c r="C168" s="3"/>
      <c r="D168" s="29"/>
      <c r="E168" s="29"/>
    </row>
    <row r="169" spans="2:10">
      <c r="C169" s="3"/>
      <c r="D169" s="29"/>
      <c r="E169" s="29"/>
    </row>
    <row r="170" spans="2:10">
      <c r="C170" s="3"/>
      <c r="D170" s="29"/>
      <c r="E170" s="29"/>
    </row>
    <row r="171" spans="2:10">
      <c r="C171" s="3"/>
      <c r="D171" s="29"/>
      <c r="E171" s="29"/>
    </row>
    <row r="172" spans="2:10">
      <c r="C172" s="3"/>
      <c r="D172" s="29"/>
      <c r="E172" s="29"/>
    </row>
    <row r="173" spans="2:10">
      <c r="C173" s="3"/>
      <c r="D173" s="29"/>
      <c r="E173" s="29"/>
    </row>
    <row r="174" spans="2:10">
      <c r="C174" s="3"/>
      <c r="D174" s="29"/>
      <c r="E174" s="29"/>
    </row>
    <row r="175" spans="2:10">
      <c r="C175" s="3"/>
      <c r="D175" s="29"/>
      <c r="E175" s="29"/>
    </row>
    <row r="176" spans="2:10">
      <c r="C176" s="3"/>
      <c r="D176" s="29"/>
      <c r="E176" s="29"/>
    </row>
    <row r="177" spans="3:5">
      <c r="C177" s="3"/>
      <c r="D177" s="29"/>
      <c r="E177" s="29"/>
    </row>
    <row r="178" spans="3:5">
      <c r="C178" s="3"/>
      <c r="D178" s="29"/>
      <c r="E178" s="29"/>
    </row>
    <row r="179" spans="3:5">
      <c r="C179" s="3"/>
      <c r="D179" s="29"/>
      <c r="E179" s="29"/>
    </row>
    <row r="180" spans="3:5">
      <c r="C180" s="3"/>
      <c r="D180" s="29"/>
      <c r="E180" s="29"/>
    </row>
    <row r="181" spans="3:5">
      <c r="C181" s="3"/>
      <c r="D181" s="29"/>
      <c r="E181" s="29"/>
    </row>
    <row r="182" spans="3:5">
      <c r="C182" s="3"/>
      <c r="D182" s="29"/>
      <c r="E182" s="29"/>
    </row>
    <row r="183" spans="3:5">
      <c r="C183" s="3"/>
      <c r="D183" s="29"/>
      <c r="E183" s="29"/>
    </row>
    <row r="184" spans="3:5">
      <c r="C184" s="3"/>
      <c r="D184" s="29"/>
      <c r="E184" s="29"/>
    </row>
    <row r="185" spans="3:5">
      <c r="C185" s="3"/>
      <c r="D185" s="29"/>
      <c r="E185" s="29"/>
    </row>
    <row r="186" spans="3:5">
      <c r="C186" s="3"/>
      <c r="D186" s="29"/>
      <c r="E186" s="29"/>
    </row>
    <row r="187" spans="3:5">
      <c r="C187" s="3"/>
      <c r="D187" s="29"/>
      <c r="E187" s="29"/>
    </row>
    <row r="188" spans="3:5">
      <c r="C188" s="3"/>
      <c r="D188" s="29"/>
      <c r="E188" s="29"/>
    </row>
    <row r="189" spans="3:5">
      <c r="C189" s="3"/>
      <c r="D189" s="29"/>
      <c r="E189" s="29"/>
    </row>
    <row r="190" spans="3:5">
      <c r="C190" s="3"/>
      <c r="D190" s="29"/>
      <c r="E190" s="29"/>
    </row>
    <row r="191" spans="3:5">
      <c r="C191" s="3"/>
      <c r="D191" s="29"/>
      <c r="E191" s="29"/>
    </row>
    <row r="192" spans="3:5">
      <c r="C192" s="3"/>
      <c r="D192" s="29"/>
      <c r="E192" s="29"/>
    </row>
    <row r="193" spans="3:5">
      <c r="C193" s="3"/>
      <c r="D193" s="29"/>
      <c r="E193" s="29"/>
    </row>
    <row r="194" spans="3:5">
      <c r="C194" s="3"/>
      <c r="D194" s="29"/>
      <c r="E194" s="29"/>
    </row>
    <row r="195" spans="3:5">
      <c r="C195" s="3"/>
      <c r="D195" s="29"/>
      <c r="E195" s="29"/>
    </row>
    <row r="196" spans="3:5">
      <c r="C196" s="3"/>
      <c r="D196" s="29"/>
      <c r="E196" s="29"/>
    </row>
    <row r="197" spans="3:5">
      <c r="C197" s="3"/>
      <c r="D197" s="29"/>
      <c r="E197" s="29"/>
    </row>
    <row r="198" spans="3:5">
      <c r="C198" s="3"/>
      <c r="D198" s="29"/>
      <c r="E198" s="29"/>
    </row>
    <row r="199" spans="3:5">
      <c r="C199" s="3"/>
      <c r="D199" s="29"/>
      <c r="E199" s="29"/>
    </row>
    <row r="200" spans="3:5">
      <c r="C200" s="3"/>
      <c r="D200" s="29"/>
      <c r="E200" s="29"/>
    </row>
    <row r="201" spans="3:5">
      <c r="C201" s="3"/>
      <c r="D201" s="29"/>
      <c r="E201" s="29"/>
    </row>
    <row r="202" spans="3:5">
      <c r="C202" s="3"/>
      <c r="D202" s="29"/>
      <c r="E202" s="29"/>
    </row>
    <row r="203" spans="3:5">
      <c r="C203" s="3"/>
      <c r="D203" s="29"/>
      <c r="E203" s="29"/>
    </row>
    <row r="204" spans="3:5">
      <c r="C204" s="3"/>
      <c r="D204" s="29"/>
      <c r="E204" s="29"/>
    </row>
    <row r="205" spans="3:5">
      <c r="C205" s="3"/>
      <c r="D205" s="29"/>
      <c r="E205" s="29"/>
    </row>
    <row r="206" spans="3:5">
      <c r="C206" s="3"/>
      <c r="D206" s="29"/>
      <c r="E206" s="29"/>
    </row>
    <row r="207" spans="3:5">
      <c r="C207" s="3"/>
      <c r="D207" s="29"/>
      <c r="E207" s="29"/>
    </row>
    <row r="208" spans="3:5">
      <c r="C208" s="3"/>
      <c r="D208" s="29"/>
      <c r="E208" s="29"/>
    </row>
    <row r="209" spans="3:5">
      <c r="C209" s="3"/>
      <c r="D209" s="29"/>
      <c r="E209" s="29"/>
    </row>
    <row r="210" spans="3:5">
      <c r="C210" s="3"/>
      <c r="D210" s="29"/>
      <c r="E210" s="29"/>
    </row>
    <row r="211" spans="3:5">
      <c r="C211" s="3"/>
      <c r="D211" s="29"/>
      <c r="E211" s="29"/>
    </row>
    <row r="212" spans="3:5">
      <c r="C212" s="3"/>
      <c r="D212" s="29"/>
      <c r="E212" s="29"/>
    </row>
    <row r="213" spans="3:5">
      <c r="C213" s="3"/>
      <c r="D213" s="29"/>
      <c r="E213" s="29"/>
    </row>
    <row r="214" spans="3:5">
      <c r="C214" s="3"/>
      <c r="D214" s="29"/>
      <c r="E214" s="29"/>
    </row>
    <row r="215" spans="3:5">
      <c r="C215" s="3"/>
      <c r="D215" s="29"/>
      <c r="E215" s="29"/>
    </row>
    <row r="216" spans="3:5">
      <c r="C216" s="3"/>
      <c r="D216" s="29"/>
      <c r="E216" s="29"/>
    </row>
    <row r="217" spans="3:5">
      <c r="C217" s="3"/>
      <c r="D217" s="29"/>
      <c r="E217" s="29"/>
    </row>
    <row r="218" spans="3:5">
      <c r="C218" s="3"/>
      <c r="D218" s="29"/>
      <c r="E218" s="29"/>
    </row>
  </sheetData>
  <sheetProtection password="9D0B" sheet="1" objects="1" scenarios="1"/>
  <mergeCells count="25">
    <mergeCell ref="E129:E131"/>
    <mergeCell ref="E133:E135"/>
    <mergeCell ref="E136:E137"/>
    <mergeCell ref="E138:E140"/>
    <mergeCell ref="E141:E144"/>
    <mergeCell ref="A11:C11"/>
    <mergeCell ref="A13:C13"/>
    <mergeCell ref="A15:C15"/>
    <mergeCell ref="E62:E65"/>
    <mergeCell ref="E66:E70"/>
    <mergeCell ref="E71:E80"/>
    <mergeCell ref="E81:E97"/>
    <mergeCell ref="E98:E100"/>
    <mergeCell ref="E101:E102"/>
    <mergeCell ref="E103:E108"/>
    <mergeCell ref="E109:E111"/>
    <mergeCell ref="E112:E115"/>
    <mergeCell ref="E116:E118"/>
    <mergeCell ref="E119:E120"/>
    <mergeCell ref="E121:E128"/>
    <mergeCell ref="A3:C3"/>
    <mergeCell ref="A5:C5"/>
    <mergeCell ref="A7:C7"/>
    <mergeCell ref="A9:C9"/>
    <mergeCell ref="D5:J5"/>
  </mergeCells>
  <conditionalFormatting sqref="F89">
    <cfRule type="expression" dxfId="11" priority="12">
      <formula>#REF!=FALSE</formula>
    </cfRule>
  </conditionalFormatting>
  <conditionalFormatting sqref="F90:F91">
    <cfRule type="expression" dxfId="10" priority="11">
      <formula>#REF!=FALSE</formula>
    </cfRule>
  </conditionalFormatting>
  <conditionalFormatting sqref="F92">
    <cfRule type="expression" dxfId="9" priority="10">
      <formula>#REF!=FALSE</formula>
    </cfRule>
  </conditionalFormatting>
  <conditionalFormatting sqref="F93">
    <cfRule type="expression" dxfId="8" priority="9">
      <formula>#REF!=FALSE</formula>
    </cfRule>
  </conditionalFormatting>
  <conditionalFormatting sqref="F94">
    <cfRule type="expression" dxfId="7" priority="8">
      <formula>#REF!=FALSE</formula>
    </cfRule>
  </conditionalFormatting>
  <conditionalFormatting sqref="F95">
    <cfRule type="expression" dxfId="6" priority="7">
      <formula>#REF!=FALSE</formula>
    </cfRule>
  </conditionalFormatting>
  <conditionalFormatting sqref="F96">
    <cfRule type="expression" dxfId="5" priority="6">
      <formula>#REF!=FALSE</formula>
    </cfRule>
  </conditionalFormatting>
  <conditionalFormatting sqref="F97">
    <cfRule type="expression" dxfId="4" priority="5">
      <formula>#REF!=FALSE</formula>
    </cfRule>
  </conditionalFormatting>
  <conditionalFormatting sqref="G38:G55">
    <cfRule type="expression" dxfId="3" priority="2">
      <formula>$G38&gt;$H38</formula>
    </cfRule>
    <cfRule type="expression" dxfId="2" priority="3">
      <formula>$G38&lt;$H38</formula>
    </cfRule>
    <cfRule type="expression" dxfId="1" priority="4">
      <formula>$G38=$H38</formula>
    </cfRule>
  </conditionalFormatting>
  <conditionalFormatting sqref="H61:H144">
    <cfRule type="expression" dxfId="0" priority="1">
      <formula>$H61="N/A"</formula>
    </cfRule>
  </conditionalFormatting>
  <hyperlinks>
    <hyperlink ref="A5:C5" location="Introduction!A1" display="Introduction"/>
    <hyperlink ref="A9:C9" location="'Assumptions Overview'!A1" display="Assumptions Overview"/>
    <hyperlink ref="A11" location="Model!A1" display="Model"/>
    <hyperlink ref="A13" location="'Terms and Conditions'!A1" display="Terms and Conditions"/>
    <hyperlink ref="A7:C7" location="'Volume Input'!A1" display="Volume Input"/>
    <hyperlink ref="A11:C11" location="'Shift Output'!A1" display="Shift Output"/>
    <hyperlink ref="A13:C13" location="'Service and Subservice Detail'!A1" display="Service and Subservice Detail"/>
    <hyperlink ref="A15:C15" location="'Terms and Conditions'!A1" display="Terms and Conditions"/>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44"/>
  <sheetViews>
    <sheetView showGridLines="0" showRowColHeaders="0" zoomScaleNormal="100" workbookViewId="0">
      <selection activeCell="A11" sqref="A11:C11"/>
    </sheetView>
  </sheetViews>
  <sheetFormatPr defaultRowHeight="12.5"/>
  <cols>
    <col min="1" max="2" width="8.6328125" style="2" customWidth="1"/>
    <col min="3" max="3" width="15.54296875" style="2" customWidth="1"/>
    <col min="4" max="4" width="6" customWidth="1"/>
    <col min="11" max="11" width="8.90625" customWidth="1"/>
    <col min="12" max="12" width="3.90625" customWidth="1"/>
    <col min="13" max="13" width="8.90625" customWidth="1"/>
    <col min="14" max="14" width="8.81640625" style="29"/>
  </cols>
  <sheetData>
    <row r="1" spans="1:13">
      <c r="D1" s="27"/>
      <c r="E1" s="31"/>
      <c r="F1" s="31"/>
      <c r="G1" s="31"/>
      <c r="H1" s="31"/>
      <c r="I1" s="31"/>
      <c r="J1" s="31"/>
      <c r="K1" s="31"/>
      <c r="L1" s="31"/>
      <c r="M1" s="31"/>
    </row>
    <row r="2" spans="1:13">
      <c r="D2" s="28"/>
      <c r="E2" s="3"/>
      <c r="F2" s="3"/>
      <c r="G2" s="3"/>
      <c r="H2" s="3"/>
      <c r="I2" s="3"/>
      <c r="J2" s="3"/>
      <c r="K2" s="3"/>
      <c r="L2" s="3"/>
      <c r="M2" s="3"/>
    </row>
    <row r="3" spans="1:13" ht="27" customHeight="1">
      <c r="A3" s="252"/>
      <c r="B3" s="252"/>
      <c r="C3" s="252"/>
      <c r="D3" s="28"/>
      <c r="E3" s="3"/>
      <c r="F3" s="3"/>
      <c r="G3" s="3"/>
      <c r="H3" s="3"/>
      <c r="I3" s="3"/>
      <c r="J3" s="3"/>
      <c r="K3" s="3"/>
      <c r="L3" s="3"/>
      <c r="M3" s="3"/>
    </row>
    <row r="4" spans="1:13" ht="13">
      <c r="A4" s="144"/>
      <c r="B4" s="144"/>
      <c r="C4" s="144"/>
      <c r="D4" s="28"/>
      <c r="E4" s="3"/>
      <c r="F4" s="3"/>
      <c r="G4" s="3"/>
      <c r="H4" s="3"/>
      <c r="I4" s="3"/>
      <c r="J4" s="3"/>
      <c r="K4" s="3"/>
      <c r="L4" s="3"/>
      <c r="M4" s="3"/>
    </row>
    <row r="5" spans="1:13" ht="15.5">
      <c r="A5" s="237" t="s">
        <v>0</v>
      </c>
      <c r="B5" s="237"/>
      <c r="C5" s="237"/>
      <c r="D5" s="273" t="s">
        <v>1</v>
      </c>
      <c r="E5" s="274"/>
      <c r="F5" s="274"/>
      <c r="G5" s="274"/>
      <c r="H5" s="274"/>
      <c r="I5" s="274"/>
      <c r="J5" s="274"/>
      <c r="K5" s="274"/>
      <c r="L5" s="274"/>
      <c r="M5" s="275"/>
    </row>
    <row r="6" spans="1:13" ht="13">
      <c r="A6" s="144"/>
      <c r="B6" s="144"/>
      <c r="C6" s="144"/>
      <c r="D6" s="28"/>
      <c r="E6" s="3"/>
      <c r="F6" s="3"/>
      <c r="G6" s="3"/>
      <c r="H6" s="3"/>
      <c r="I6" s="3"/>
      <c r="J6" s="3"/>
      <c r="K6" s="3"/>
      <c r="L6" s="3"/>
      <c r="M6" s="3"/>
    </row>
    <row r="7" spans="1:13" ht="13">
      <c r="A7" s="258" t="s">
        <v>3</v>
      </c>
      <c r="B7" s="258"/>
      <c r="C7" s="258"/>
      <c r="D7" s="28"/>
      <c r="E7" s="3"/>
      <c r="F7" s="3"/>
      <c r="G7" s="3"/>
      <c r="H7" s="3"/>
      <c r="I7" s="3"/>
      <c r="J7" s="3"/>
      <c r="K7" s="3"/>
      <c r="L7" s="3"/>
      <c r="M7" s="3"/>
    </row>
    <row r="8" spans="1:13" ht="15" customHeight="1">
      <c r="A8" s="144"/>
      <c r="B8" s="144"/>
      <c r="C8" s="144"/>
      <c r="D8" s="28"/>
      <c r="E8" s="3"/>
      <c r="F8" s="3"/>
      <c r="G8" s="3"/>
      <c r="H8" s="3"/>
      <c r="I8" s="3"/>
      <c r="J8" s="3"/>
      <c r="K8" s="3"/>
      <c r="L8" s="3"/>
      <c r="M8" s="3"/>
    </row>
    <row r="9" spans="1:13" ht="14.5" customHeight="1">
      <c r="A9" s="237" t="s">
        <v>4</v>
      </c>
      <c r="B9" s="237"/>
      <c r="C9" s="237"/>
      <c r="D9" s="28"/>
      <c r="E9" s="31"/>
      <c r="F9" s="31"/>
      <c r="G9" s="31"/>
      <c r="H9" s="31"/>
      <c r="I9" s="31"/>
      <c r="J9" s="31"/>
      <c r="K9" s="31"/>
      <c r="L9" s="31"/>
      <c r="M9" s="3"/>
    </row>
    <row r="10" spans="1:13" ht="15" customHeight="1">
      <c r="A10" s="144"/>
      <c r="B10" s="144"/>
      <c r="C10" s="144"/>
      <c r="D10" s="28"/>
      <c r="E10" s="272" t="s">
        <v>1687</v>
      </c>
      <c r="F10" s="272"/>
      <c r="G10" s="272"/>
      <c r="H10" s="272"/>
      <c r="I10" s="272"/>
      <c r="J10" s="272"/>
      <c r="K10" s="272"/>
      <c r="L10" s="3"/>
      <c r="M10" s="3"/>
    </row>
    <row r="11" spans="1:13" ht="13">
      <c r="A11" s="237" t="s">
        <v>109</v>
      </c>
      <c r="B11" s="237"/>
      <c r="C11" s="237"/>
      <c r="D11" s="28"/>
      <c r="E11" s="272"/>
      <c r="F11" s="272"/>
      <c r="G11" s="272"/>
      <c r="H11" s="272"/>
      <c r="I11" s="272"/>
      <c r="J11" s="272"/>
      <c r="K11" s="272"/>
      <c r="L11" s="3"/>
      <c r="M11" s="3"/>
    </row>
    <row r="12" spans="1:13" ht="13">
      <c r="A12" s="145"/>
      <c r="B12" s="145"/>
      <c r="C12" s="145"/>
      <c r="D12" s="28"/>
      <c r="E12" s="272"/>
      <c r="F12" s="272"/>
      <c r="G12" s="272"/>
      <c r="H12" s="272"/>
      <c r="I12" s="272"/>
      <c r="J12" s="272"/>
      <c r="K12" s="272"/>
      <c r="L12" s="3"/>
      <c r="M12" s="3"/>
    </row>
    <row r="13" spans="1:13" ht="17" customHeight="1">
      <c r="A13" s="237" t="s">
        <v>148</v>
      </c>
      <c r="B13" s="237"/>
      <c r="C13" s="237"/>
      <c r="D13" s="28"/>
      <c r="E13" s="272"/>
      <c r="F13" s="272"/>
      <c r="G13" s="272"/>
      <c r="H13" s="272"/>
      <c r="I13" s="272"/>
      <c r="J13" s="272"/>
      <c r="K13" s="272"/>
      <c r="L13" s="3"/>
      <c r="M13" s="3"/>
    </row>
    <row r="14" spans="1:13" ht="15.5" customHeight="1">
      <c r="A14" s="145"/>
      <c r="B14" s="145"/>
      <c r="C14" s="145"/>
      <c r="D14" s="28"/>
      <c r="E14" s="272"/>
      <c r="F14" s="272"/>
      <c r="G14" s="272"/>
      <c r="H14" s="272"/>
      <c r="I14" s="272"/>
      <c r="J14" s="272"/>
      <c r="K14" s="272"/>
      <c r="L14" s="3"/>
      <c r="M14" s="3"/>
    </row>
    <row r="15" spans="1:13" ht="15.5" customHeight="1">
      <c r="A15" s="238" t="s">
        <v>1</v>
      </c>
      <c r="B15" s="238"/>
      <c r="C15" s="238"/>
      <c r="D15" s="28"/>
      <c r="E15" s="272"/>
      <c r="F15" s="272"/>
      <c r="G15" s="272"/>
      <c r="H15" s="272"/>
      <c r="I15" s="272"/>
      <c r="J15" s="272"/>
      <c r="K15" s="272"/>
      <c r="L15" s="3"/>
      <c r="M15" s="3"/>
    </row>
    <row r="16" spans="1:13" ht="15.5">
      <c r="A16" s="39"/>
      <c r="B16" s="39"/>
      <c r="C16" s="39"/>
      <c r="D16" s="28"/>
      <c r="E16" s="272"/>
      <c r="F16" s="272"/>
      <c r="G16" s="272"/>
      <c r="H16" s="272"/>
      <c r="I16" s="272"/>
      <c r="J16" s="272"/>
      <c r="K16" s="272"/>
      <c r="L16" s="3"/>
      <c r="M16" s="3"/>
    </row>
    <row r="17" spans="1:13" ht="15.5">
      <c r="A17" s="276"/>
      <c r="B17" s="276"/>
      <c r="C17" s="276"/>
      <c r="D17" s="28"/>
      <c r="E17" s="272"/>
      <c r="F17" s="272"/>
      <c r="G17" s="272"/>
      <c r="H17" s="272"/>
      <c r="I17" s="272"/>
      <c r="J17" s="272"/>
      <c r="K17" s="272"/>
      <c r="L17" s="3"/>
      <c r="M17" s="3"/>
    </row>
    <row r="18" spans="1:13">
      <c r="D18" s="28"/>
      <c r="E18" s="272"/>
      <c r="F18" s="272"/>
      <c r="G18" s="272"/>
      <c r="H18" s="272"/>
      <c r="I18" s="272"/>
      <c r="J18" s="272"/>
      <c r="K18" s="272"/>
      <c r="L18" s="3"/>
      <c r="M18" s="3"/>
    </row>
    <row r="19" spans="1:13">
      <c r="D19" s="28"/>
      <c r="E19" s="272"/>
      <c r="F19" s="272"/>
      <c r="G19" s="272"/>
      <c r="H19" s="272"/>
      <c r="I19" s="272"/>
      <c r="J19" s="272"/>
      <c r="K19" s="272"/>
      <c r="L19" s="3"/>
      <c r="M19" s="3"/>
    </row>
    <row r="20" spans="1:13">
      <c r="D20" s="28"/>
      <c r="E20" s="272"/>
      <c r="F20" s="272"/>
      <c r="G20" s="272"/>
      <c r="H20" s="272"/>
      <c r="I20" s="272"/>
      <c r="J20" s="272"/>
      <c r="K20" s="272"/>
      <c r="L20" s="3"/>
      <c r="M20" s="3"/>
    </row>
    <row r="21" spans="1:13">
      <c r="D21" s="28"/>
      <c r="E21" s="272"/>
      <c r="F21" s="272"/>
      <c r="G21" s="272"/>
      <c r="H21" s="272"/>
      <c r="I21" s="272"/>
      <c r="J21" s="272"/>
      <c r="K21" s="272"/>
      <c r="L21" s="3"/>
      <c r="M21" s="3"/>
    </row>
    <row r="22" spans="1:13">
      <c r="D22" s="28"/>
      <c r="E22" s="272"/>
      <c r="F22" s="272"/>
      <c r="G22" s="272"/>
      <c r="H22" s="272"/>
      <c r="I22" s="272"/>
      <c r="J22" s="272"/>
      <c r="K22" s="272"/>
      <c r="L22" s="3"/>
      <c r="M22" s="3"/>
    </row>
    <row r="23" spans="1:13">
      <c r="D23" s="28"/>
      <c r="E23" s="272"/>
      <c r="F23" s="272"/>
      <c r="G23" s="272"/>
      <c r="H23" s="272"/>
      <c r="I23" s="272"/>
      <c r="J23" s="272"/>
      <c r="K23" s="272"/>
      <c r="L23" s="3"/>
      <c r="M23" s="3"/>
    </row>
    <row r="24" spans="1:13">
      <c r="D24" s="28"/>
      <c r="E24" s="272"/>
      <c r="F24" s="272"/>
      <c r="G24" s="272"/>
      <c r="H24" s="272"/>
      <c r="I24" s="272"/>
      <c r="J24" s="272"/>
      <c r="K24" s="272"/>
      <c r="L24" s="3"/>
      <c r="M24" s="3"/>
    </row>
    <row r="25" spans="1:13">
      <c r="D25" s="28"/>
      <c r="E25" s="272"/>
      <c r="F25" s="272"/>
      <c r="G25" s="272"/>
      <c r="H25" s="272"/>
      <c r="I25" s="272"/>
      <c r="J25" s="272"/>
      <c r="K25" s="272"/>
      <c r="L25" s="3"/>
      <c r="M25" s="3"/>
    </row>
    <row r="26" spans="1:13">
      <c r="D26" s="28"/>
      <c r="E26" s="272"/>
      <c r="F26" s="272"/>
      <c r="G26" s="272"/>
      <c r="H26" s="272"/>
      <c r="I26" s="272"/>
      <c r="J26" s="272"/>
      <c r="K26" s="272"/>
      <c r="L26" s="3"/>
      <c r="M26" s="3"/>
    </row>
    <row r="27" spans="1:13">
      <c r="D27" s="28"/>
      <c r="E27" s="272"/>
      <c r="F27" s="272"/>
      <c r="G27" s="272"/>
      <c r="H27" s="272"/>
      <c r="I27" s="272"/>
      <c r="J27" s="272"/>
      <c r="K27" s="272"/>
      <c r="L27" s="3"/>
      <c r="M27" s="3"/>
    </row>
    <row r="28" spans="1:13">
      <c r="D28" s="28"/>
      <c r="E28" s="272"/>
      <c r="F28" s="272"/>
      <c r="G28" s="272"/>
      <c r="H28" s="272"/>
      <c r="I28" s="272"/>
      <c r="J28" s="272"/>
      <c r="K28" s="272"/>
      <c r="L28" s="3"/>
      <c r="M28" s="3"/>
    </row>
    <row r="29" spans="1:13">
      <c r="D29" s="28"/>
      <c r="E29" s="272"/>
      <c r="F29" s="272"/>
      <c r="G29" s="272"/>
      <c r="H29" s="272"/>
      <c r="I29" s="272"/>
      <c r="J29" s="272"/>
      <c r="K29" s="272"/>
      <c r="L29" s="3"/>
      <c r="M29" s="3"/>
    </row>
    <row r="30" spans="1:13">
      <c r="D30" s="28"/>
      <c r="E30" s="272"/>
      <c r="F30" s="272"/>
      <c r="G30" s="272"/>
      <c r="H30" s="272"/>
      <c r="I30" s="272"/>
      <c r="J30" s="272"/>
      <c r="K30" s="272"/>
      <c r="L30" s="3"/>
      <c r="M30" s="3"/>
    </row>
    <row r="31" spans="1:13">
      <c r="D31" s="28"/>
      <c r="E31" s="272"/>
      <c r="F31" s="272"/>
      <c r="G31" s="272"/>
      <c r="H31" s="272"/>
      <c r="I31" s="272"/>
      <c r="J31" s="272"/>
      <c r="K31" s="272"/>
      <c r="L31" s="3"/>
      <c r="M31" s="3"/>
    </row>
    <row r="32" spans="1:13">
      <c r="D32" s="28"/>
      <c r="E32" s="272"/>
      <c r="F32" s="272"/>
      <c r="G32" s="272"/>
      <c r="H32" s="272"/>
      <c r="I32" s="272"/>
      <c r="J32" s="272"/>
      <c r="K32" s="272"/>
      <c r="L32" s="3"/>
      <c r="M32" s="3"/>
    </row>
    <row r="33" spans="4:13">
      <c r="D33" s="28"/>
      <c r="E33" s="272"/>
      <c r="F33" s="272"/>
      <c r="G33" s="272"/>
      <c r="H33" s="272"/>
      <c r="I33" s="272"/>
      <c r="J33" s="272"/>
      <c r="K33" s="272"/>
      <c r="L33" s="3"/>
      <c r="M33" s="3"/>
    </row>
    <row r="34" spans="4:13">
      <c r="D34" s="28"/>
      <c r="E34" s="272"/>
      <c r="F34" s="272"/>
      <c r="G34" s="272"/>
      <c r="H34" s="272"/>
      <c r="I34" s="272"/>
      <c r="J34" s="272"/>
      <c r="K34" s="272"/>
      <c r="L34" s="3"/>
      <c r="M34" s="3"/>
    </row>
    <row r="35" spans="4:13">
      <c r="D35" s="28"/>
      <c r="E35" s="272"/>
      <c r="F35" s="272"/>
      <c r="G35" s="272"/>
      <c r="H35" s="272"/>
      <c r="I35" s="272"/>
      <c r="J35" s="272"/>
      <c r="K35" s="272"/>
      <c r="L35" s="3"/>
      <c r="M35" s="3"/>
    </row>
    <row r="36" spans="4:13" ht="215" customHeight="1">
      <c r="D36" s="28"/>
      <c r="E36" s="272"/>
      <c r="F36" s="272"/>
      <c r="G36" s="272"/>
      <c r="H36" s="272"/>
      <c r="I36" s="272"/>
      <c r="J36" s="272"/>
      <c r="K36" s="272"/>
      <c r="L36" s="3"/>
      <c r="M36" s="3"/>
    </row>
    <row r="37" spans="4:13">
      <c r="D37" s="28"/>
      <c r="E37" s="3"/>
      <c r="F37" s="3"/>
      <c r="G37" s="3"/>
      <c r="H37" s="3"/>
      <c r="I37" s="3"/>
      <c r="J37" s="3"/>
      <c r="K37" s="3"/>
      <c r="L37" s="3"/>
      <c r="M37" s="3"/>
    </row>
    <row r="38" spans="4:13">
      <c r="D38" s="28"/>
      <c r="E38" s="3"/>
      <c r="F38" s="3"/>
      <c r="G38" s="3"/>
      <c r="H38" s="3"/>
      <c r="I38" s="3"/>
      <c r="J38" s="3"/>
      <c r="K38" s="3"/>
      <c r="L38" s="3"/>
      <c r="M38" s="3"/>
    </row>
    <row r="39" spans="4:13">
      <c r="D39" s="28"/>
      <c r="E39" s="3"/>
      <c r="F39" s="3"/>
      <c r="G39" s="3"/>
      <c r="H39" s="3"/>
      <c r="I39" s="3"/>
      <c r="J39" s="3"/>
      <c r="K39" s="3"/>
      <c r="L39" s="3"/>
      <c r="M39" s="3"/>
    </row>
    <row r="40" spans="4:13">
      <c r="D40" s="28"/>
      <c r="E40" s="3"/>
      <c r="F40" s="3"/>
      <c r="G40" s="3"/>
      <c r="H40" s="3"/>
      <c r="I40" s="3"/>
      <c r="J40" s="3"/>
      <c r="K40" s="3"/>
      <c r="L40" s="3"/>
      <c r="M40" s="3"/>
    </row>
    <row r="41" spans="4:13">
      <c r="D41" s="28"/>
      <c r="E41" s="3"/>
      <c r="F41" s="3"/>
      <c r="G41" s="3"/>
      <c r="H41" s="3"/>
      <c r="I41" s="3"/>
      <c r="J41" s="3"/>
      <c r="K41" s="3"/>
      <c r="L41" s="3"/>
      <c r="M41" s="3"/>
    </row>
    <row r="42" spans="4:13">
      <c r="D42" s="28"/>
      <c r="E42" s="3"/>
      <c r="F42" s="3"/>
      <c r="G42" s="3"/>
      <c r="H42" s="3"/>
      <c r="I42" s="3"/>
      <c r="J42" s="3"/>
      <c r="K42" s="3"/>
      <c r="L42" s="3"/>
      <c r="M42" s="3"/>
    </row>
    <row r="43" spans="4:13">
      <c r="D43" s="28"/>
      <c r="E43" s="3"/>
      <c r="F43" s="3"/>
      <c r="G43" s="3"/>
      <c r="H43" s="3"/>
      <c r="I43" s="3"/>
      <c r="J43" s="3"/>
      <c r="K43" s="3"/>
      <c r="L43" s="3"/>
      <c r="M43" s="3"/>
    </row>
    <row r="44" spans="4:13">
      <c r="D44" s="28"/>
      <c r="E44" s="3"/>
      <c r="F44" s="3"/>
      <c r="G44" s="3"/>
      <c r="H44" s="3"/>
      <c r="I44" s="3"/>
      <c r="J44" s="3"/>
      <c r="K44" s="3"/>
      <c r="L44" s="3"/>
      <c r="M44" s="3"/>
    </row>
  </sheetData>
  <sheetProtection password="9D0B" sheet="1" objects="1" scenarios="1"/>
  <mergeCells count="10">
    <mergeCell ref="A15:C15"/>
    <mergeCell ref="E10:K36"/>
    <mergeCell ref="D5:M5"/>
    <mergeCell ref="A3:C3"/>
    <mergeCell ref="A5:C5"/>
    <mergeCell ref="A7:C7"/>
    <mergeCell ref="A9:C9"/>
    <mergeCell ref="A11:C11"/>
    <mergeCell ref="A17:C17"/>
    <mergeCell ref="A13:C13"/>
  </mergeCells>
  <hyperlinks>
    <hyperlink ref="A5:C5" location="Introduction!A1" display="Introduction"/>
    <hyperlink ref="A9:C9" location="'Assumptions Overview'!A1" display="Assumptions Overview"/>
    <hyperlink ref="A11" location="Model!A1" display="Model"/>
    <hyperlink ref="A15" location="'Terms and Conditions'!A1" display="Terms and Conditions"/>
    <hyperlink ref="A7:C7" location="'Volume Input'!A1" display="Volume Input"/>
    <hyperlink ref="A11:C11" location="'Shift Output'!A1" display="Shift Output"/>
    <hyperlink ref="A13" location="'Service and Subservice Detail'!A1" display="Service and Subservice Detail"/>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Volume Input</vt:lpstr>
      <vt:lpstr>TO HIDE DRG Sum Ref</vt:lpstr>
      <vt:lpstr>TO HIDE National Ref</vt:lpstr>
      <vt:lpstr>Assumptions Overview</vt:lpstr>
      <vt:lpstr>Shift Output</vt:lpstr>
      <vt:lpstr>Service and Subservice Detail</vt:lpstr>
      <vt:lpstr>Terms and Conditions</vt:lpstr>
      <vt:lpstr>'TO HIDE DRG Sum Ref'!Extract</vt:lpstr>
    </vt:vector>
  </TitlesOfParts>
  <Company>The Advisory Board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Noel, Matthew R</cp:lastModifiedBy>
  <cp:lastPrinted>2013-11-22T19:48:05Z</cp:lastPrinted>
  <dcterms:created xsi:type="dcterms:W3CDTF">2013-02-01T02:57:57Z</dcterms:created>
  <dcterms:modified xsi:type="dcterms:W3CDTF">2019-11-20T14:40:35Z</dcterms:modified>
</cp:coreProperties>
</file>